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autoCompressPictures="0"/>
  <mc:AlternateContent xmlns:mc="http://schemas.openxmlformats.org/markup-compatibility/2006">
    <mc:Choice Requires="x15">
      <x15ac:absPath xmlns:x15ac="http://schemas.microsoft.com/office/spreadsheetml/2010/11/ac" url="/Users/rebeccaeldridge/Documents/School/Thesis/Chapter 2 - Critical Review/Critical Review/Files for Publication/Supplementary Information/"/>
    </mc:Choice>
  </mc:AlternateContent>
  <xr:revisionPtr revIDLastSave="0" documentId="13_ncr:1_{83F334B6-37A6-2A42-9B3F-053EBBB2319F}" xr6:coauthVersionLast="47" xr6:coauthVersionMax="47" xr10:uidLastSave="{00000000-0000-0000-0000-000000000000}"/>
  <bookViews>
    <workbookView xWindow="-38400" yWindow="-1260" windowWidth="38400" windowHeight="21100" tabRatio="698" xr2:uid="{00000000-000D-0000-FFFF-FFFF00000000}"/>
  </bookViews>
  <sheets>
    <sheet name="Template" sheetId="157" r:id="rId1"/>
    <sheet name="1 Andersen et al. 2015" sheetId="111" r:id="rId2"/>
    <sheet name="2 Braune et al. 2012" sheetId="97" r:id="rId3"/>
    <sheet name="3a Busdosh &amp; Atlas 1977 - Dies" sheetId="138" r:id="rId4"/>
    <sheet name="3b Busdosh &amp; Atlas 1977 - Slick" sheetId="171" r:id="rId5"/>
    <sheet name="3c Busdosh &amp; Atlas 1977 - Para" sheetId="172" r:id="rId6"/>
    <sheet name="3d Busdosh &amp; Atlas 1977 - Aro" sheetId="173" r:id="rId7"/>
    <sheet name="3e Busdosh &amp; Atlas 1977 - Asp" sheetId="174" r:id="rId8"/>
    <sheet name="4 Camus et al. 2015" sheetId="104" r:id="rId9"/>
    <sheet name="5a Carls &amp; Korn 1983 - Oil" sheetId="137" r:id="rId10"/>
    <sheet name="5b Carls &amp; Korn 1983 - Naph" sheetId="161" r:id="rId11"/>
    <sheet name="6a Desforges et al. 2017 - KW" sheetId="105" r:id="rId12"/>
    <sheet name="6b Desforges et al. 2017 - PB" sheetId="176" r:id="rId13"/>
    <sheet name="7a Dussauze et al. 2014 - Oil" sheetId="106" r:id="rId14"/>
    <sheet name="7b Dussauze et al. 2014 - Disp" sheetId="163" r:id="rId15"/>
    <sheet name="8 Engelhardt 1981" sheetId="136" r:id="rId16"/>
    <sheet name="9 Engelhardt 1983" sheetId="200" r:id="rId17"/>
    <sheet name="10 Faksness et al. 2011" sheetId="134" r:id="rId18"/>
    <sheet name="11a Foy 1979 - Disp" sheetId="177" r:id="rId19"/>
    <sheet name="11b Foy 1979 - Oil" sheetId="130" r:id="rId20"/>
    <sheet name="12a Foy &amp; Sekerak 1978 - Oil" sheetId="129" r:id="rId21"/>
    <sheet name="12b Foy &amp; Sekerak 1978 - Disp" sheetId="196" r:id="rId22"/>
    <sheet name="13a Frantzen et al. 2012 - Oil" sheetId="108" r:id="rId23"/>
    <sheet name="13b Frantzen et al. 2012 - Pyr" sheetId="162" r:id="rId24"/>
    <sheet name="14a Frouin et al. 2012 - Inorg" sheetId="110" r:id="rId25"/>
    <sheet name="14b Frouin et al. 2012 - Org" sheetId="178" r:id="rId26"/>
    <sheet name="15a Gardiner et al. 2013 - Oil" sheetId="99" r:id="rId27"/>
    <sheet name="15b Gardiner et al. 2013 - Disp" sheetId="184" r:id="rId28"/>
    <sheet name="16 Geraudie et al. 2014" sheetId="122" r:id="rId29"/>
    <sheet name="17 Grenvald et al. 2013" sheetId="186" r:id="rId30"/>
    <sheet name="18 Hansen et al. 2009" sheetId="144" r:id="rId31"/>
    <sheet name="19 Hansen et al. 2011" sheetId="94" r:id="rId32"/>
    <sheet name="20a Hansen et al. 2012 - Nat" sheetId="167" r:id="rId33"/>
    <sheet name="20b Hansen et al. 2012 - Disp" sheetId="168" r:id="rId34"/>
    <sheet name="20c Hansen et al. 2012 - Chem" sheetId="143" r:id="rId35"/>
    <sheet name="21 Hansen et al. 2013" sheetId="187" r:id="rId36"/>
    <sheet name="22a Hansen et al. 2014 - SWA" sheetId="188" r:id="rId37"/>
    <sheet name="22b Hansen et al. 2014 - Disp" sheetId="180" r:id="rId38"/>
    <sheet name="23 Hjorth and Nielsen 2011" sheetId="189" r:id="rId39"/>
    <sheet name="24 Hsiao 1978" sheetId="125" r:id="rId40"/>
    <sheet name="25 Jensen et al. 2008" sheetId="190" r:id="rId41"/>
    <sheet name="26 Jensen and Carroll 2010" sheetId="118" r:id="rId42"/>
    <sheet name="27 Laurel et al. 2019" sheetId="204" r:id="rId43"/>
    <sheet name="28 Lemcke et al. 2019" sheetId="140" r:id="rId44"/>
    <sheet name="29a Levin et al. 2016 - CB 138" sheetId="115" r:id="rId45"/>
    <sheet name="29b Levin et al. 2016 - CB 180" sheetId="164" r:id="rId46"/>
    <sheet name="29c Levin et al. 2016 - CB 153" sheetId="165" r:id="rId47"/>
    <sheet name="29d Levin et al. 2016 - CB 169" sheetId="166" r:id="rId48"/>
    <sheet name="30 Moore et al. 2016 Ch. 2" sheetId="147" r:id="rId49"/>
    <sheet name="31 Moore et al. 2016 Ch. 3" sheetId="149" r:id="rId50"/>
    <sheet name="32 Moore et al. 2016 Ch. 4" sheetId="150" r:id="rId51"/>
    <sheet name="33 Moore et al. 2016 Ch. 5" sheetId="151" r:id="rId52"/>
    <sheet name="34 Nahrgang et al. 2016" sheetId="145" r:id="rId53"/>
    <sheet name="35 Nørregaard et al. 2014" sheetId="98" r:id="rId54"/>
    <sheet name="36 O'Brien 1978" sheetId="142" r:id="rId55"/>
    <sheet name="37 Olsen et al. 2011" sheetId="191" r:id="rId56"/>
    <sheet name="38 Olsen et al. 2013" sheetId="139" r:id="rId57"/>
    <sheet name="39 Øverjordet et al. 2014" sheetId="192" r:id="rId58"/>
    <sheet name="40 Palace et al. 2001" sheetId="120" r:id="rId59"/>
    <sheet name="41a Pancic et al. 2019 - ISB" sheetId="206" r:id="rId60"/>
    <sheet name="41b Pancic et al. 2019 - DISP" sheetId="208" r:id="rId61"/>
    <sheet name="41c Pancic et al. 2019 - NATT" sheetId="209" r:id="rId62"/>
    <sheet name="42a Percy &amp; Mullin 1975 - Oil" sheetId="128" r:id="rId63"/>
    <sheet name="42b Percy &amp; Mullin 1975 - Disp" sheetId="181" r:id="rId64"/>
    <sheet name="43 Percy &amp; Mullin 1977" sheetId="127" r:id="rId65"/>
    <sheet name="44 Petersen et al. 2008" sheetId="95" r:id="rId66"/>
    <sheet name="45a Riebell &amp; Percy 1989 - Oil" sheetId="133" r:id="rId67"/>
    <sheet name="45b Riebell &amp; Percy 1989 - Phen" sheetId="182" r:id="rId68"/>
    <sheet name="46 Rodriguez-Torres et al. 2020" sheetId="202" r:id="rId69"/>
    <sheet name="47 Szczybelski et al. 2019" sheetId="205" r:id="rId70"/>
    <sheet name="48 Thyrring et al. 2015" sheetId="193" r:id="rId71"/>
    <sheet name="49 Toxvӕrd et al. 2018a" sheetId="124" r:id="rId72"/>
    <sheet name="50 Toxvӕrd et al. 2018b" sheetId="195" r:id="rId73"/>
    <sheet name="51 Toxvӕrd et al. 2019" sheetId="123" r:id="rId74"/>
    <sheet name="Summary" sheetId="214" r:id="rId75"/>
    <sheet name="Scoring Criteria" sheetId="156" r:id="rId76"/>
    <sheet name="Endpoint Relevance" sheetId="216" r:id="rId77"/>
    <sheet name="Environmental Relevance" sheetId="215" r:id="rId78"/>
    <sheet name="Purity Criteria" sheetId="217" r:id="rId79"/>
    <sheet name="Test Parameter Criteria" sheetId="218" r:id="rId80"/>
    <sheet name="Lists" sheetId="158" r:id="rId81"/>
  </sheets>
  <externalReferences>
    <externalReference r:id="rId82"/>
    <externalReference r:id="rId83"/>
  </externalReferences>
  <definedNames>
    <definedName name="_xlnm._FilterDatabase" localSheetId="62" hidden="1">'42a Percy &amp; Mullin 1975 - Oil'!$A$14:$Y$87</definedName>
    <definedName name="_xlnm._FilterDatabase" localSheetId="63" hidden="1">'42b Percy &amp; Mullin 1975 - Disp'!$A$20:$V$22</definedName>
    <definedName name="_xlnm._FilterDatabase" localSheetId="74" hidden="1">Summary!$B$1:$AC$551</definedName>
    <definedName name="_Ref43271859" localSheetId="75">'Scoring Criteria'!$A$1</definedName>
    <definedName name="concentrations">'[1]Drop-down Lists'!$R$4:$R$15</definedName>
    <definedName name="GLP">'[1]Drop-down Lists'!$W$4:$W$6</definedName>
    <definedName name="Light">'[1]Drop-down Lists'!$AA$4:$AA$6</definedName>
    <definedName name="Plant_type">'[1]Drop-down Lists'!$Y$4:$Y$7</definedName>
    <definedName name="Salinity" localSheetId="1">#REF!</definedName>
    <definedName name="Salinity" localSheetId="17">#REF!</definedName>
    <definedName name="Salinity" localSheetId="18">#REF!</definedName>
    <definedName name="Salinity" localSheetId="19">#REF!</definedName>
    <definedName name="Salinity" localSheetId="20">#REF!</definedName>
    <definedName name="Salinity" localSheetId="21">#REF!</definedName>
    <definedName name="Salinity" localSheetId="22">#REF!</definedName>
    <definedName name="Salinity" localSheetId="23">#REF!</definedName>
    <definedName name="Salinity" localSheetId="24">#REF!</definedName>
    <definedName name="Salinity" localSheetId="25">#REF!</definedName>
    <definedName name="Salinity" localSheetId="26">#REF!</definedName>
    <definedName name="Salinity" localSheetId="27">#REF!</definedName>
    <definedName name="Salinity" localSheetId="28">#REF!</definedName>
    <definedName name="Salinity" localSheetId="29">#REF!</definedName>
    <definedName name="Salinity" localSheetId="30">#REF!</definedName>
    <definedName name="Salinity" localSheetId="31">#REF!</definedName>
    <definedName name="Salinity" localSheetId="2">#REF!</definedName>
    <definedName name="Salinity" localSheetId="32">#REF!</definedName>
    <definedName name="Salinity" localSheetId="33">#REF!</definedName>
    <definedName name="Salinity" localSheetId="34">#REF!</definedName>
    <definedName name="Salinity" localSheetId="35">#REF!</definedName>
    <definedName name="Salinity" localSheetId="36">#REF!</definedName>
    <definedName name="Salinity" localSheetId="37">#REF!</definedName>
    <definedName name="Salinity" localSheetId="38">#REF!</definedName>
    <definedName name="Salinity" localSheetId="39">#REF!</definedName>
    <definedName name="Salinity" localSheetId="40">#REF!</definedName>
    <definedName name="Salinity" localSheetId="41">#REF!</definedName>
    <definedName name="Salinity" localSheetId="42">#REF!</definedName>
    <definedName name="Salinity" localSheetId="43">#REF!</definedName>
    <definedName name="Salinity" localSheetId="44">#REF!</definedName>
    <definedName name="Salinity" localSheetId="45">#REF!</definedName>
    <definedName name="Salinity" localSheetId="46">#REF!</definedName>
    <definedName name="Salinity" localSheetId="47">#REF!</definedName>
    <definedName name="Salinity" localSheetId="48">#REF!</definedName>
    <definedName name="Salinity" localSheetId="49">#REF!</definedName>
    <definedName name="Salinity" localSheetId="50">#REF!</definedName>
    <definedName name="Salinity" localSheetId="51">#REF!</definedName>
    <definedName name="Salinity" localSheetId="52">#REF!</definedName>
    <definedName name="Salinity" localSheetId="53">#REF!</definedName>
    <definedName name="Salinity" localSheetId="54">#REF!</definedName>
    <definedName name="Salinity" localSheetId="55">#REF!</definedName>
    <definedName name="Salinity" localSheetId="56">#REF!</definedName>
    <definedName name="Salinity" localSheetId="57">#REF!</definedName>
    <definedName name="Salinity" localSheetId="3">#REF!</definedName>
    <definedName name="Salinity" localSheetId="4">#REF!</definedName>
    <definedName name="Salinity" localSheetId="5">#REF!</definedName>
    <definedName name="Salinity" localSheetId="6">#REF!</definedName>
    <definedName name="Salinity" localSheetId="7">#REF!</definedName>
    <definedName name="Salinity" localSheetId="8">#REF!</definedName>
    <definedName name="Salinity" localSheetId="58">#REF!</definedName>
    <definedName name="Salinity" localSheetId="59">#REF!</definedName>
    <definedName name="Salinity" localSheetId="60">#REF!</definedName>
    <definedName name="Salinity" localSheetId="61">#REF!</definedName>
    <definedName name="Salinity" localSheetId="62">#REF!</definedName>
    <definedName name="Salinity" localSheetId="63">#REF!</definedName>
    <definedName name="Salinity" localSheetId="64">#REF!</definedName>
    <definedName name="Salinity" localSheetId="65">#REF!</definedName>
    <definedName name="Salinity" localSheetId="66">#REF!</definedName>
    <definedName name="Salinity" localSheetId="67">#REF!</definedName>
    <definedName name="Salinity" localSheetId="68">#REF!</definedName>
    <definedName name="Salinity" localSheetId="69">#REF!</definedName>
    <definedName name="Salinity" localSheetId="70">#REF!</definedName>
    <definedName name="Salinity" localSheetId="71">#REF!</definedName>
    <definedName name="Salinity" localSheetId="72">#REF!</definedName>
    <definedName name="Salinity" localSheetId="73">#REF!</definedName>
    <definedName name="Salinity" localSheetId="9">#REF!</definedName>
    <definedName name="Salinity" localSheetId="10">#REF!</definedName>
    <definedName name="Salinity" localSheetId="11">#REF!</definedName>
    <definedName name="Salinity" localSheetId="12">#REF!</definedName>
    <definedName name="Salinity" localSheetId="13">#REF!</definedName>
    <definedName name="Salinity" localSheetId="14">#REF!</definedName>
    <definedName name="Salinity" localSheetId="15">#REF!</definedName>
    <definedName name="Salinity" localSheetId="16">#REF!</definedName>
    <definedName name="Salinity" localSheetId="74">#REF!</definedName>
    <definedName name="Salinity" localSheetId="0">#REF!</definedName>
    <definedName name="Salinity">#REF!</definedName>
    <definedName name="species">'[1]Drop-down Lists'!$L$4:$L$6</definedName>
    <definedName name="Standard_method">'[1]Drop-down Lists'!$P$4:$P$10</definedName>
    <definedName name="Substance">'[1]Drop-down Lists'!$U$4:$U$7</definedName>
    <definedName name="TaxonomicGroup">'[1]Drop-down Lists'!$I$4:$I$19</definedName>
    <definedName name="Template" localSheetId="1">'[2]Drop-down Lists'!#REF!</definedName>
    <definedName name="Template" localSheetId="17">'[2]Drop-down Lists'!#REF!</definedName>
    <definedName name="Template" localSheetId="18">'[2]Drop-down Lists'!#REF!</definedName>
    <definedName name="Template" localSheetId="19">'[2]Drop-down Lists'!#REF!</definedName>
    <definedName name="Template" localSheetId="20">'[2]Drop-down Lists'!#REF!</definedName>
    <definedName name="Template" localSheetId="21">'[2]Drop-down Lists'!#REF!</definedName>
    <definedName name="Template" localSheetId="22">'[2]Drop-down Lists'!#REF!</definedName>
    <definedName name="Template" localSheetId="23">'[2]Drop-down Lists'!#REF!</definedName>
    <definedName name="Template" localSheetId="24">'[2]Drop-down Lists'!#REF!</definedName>
    <definedName name="Template" localSheetId="25">'[2]Drop-down Lists'!#REF!</definedName>
    <definedName name="Template" localSheetId="26">'[2]Drop-down Lists'!#REF!</definedName>
    <definedName name="Template" localSheetId="27">'[2]Drop-down Lists'!#REF!</definedName>
    <definedName name="Template" localSheetId="28">'[2]Drop-down Lists'!#REF!</definedName>
    <definedName name="Template" localSheetId="29">'[2]Drop-down Lists'!#REF!</definedName>
    <definedName name="Template" localSheetId="30">'[2]Drop-down Lists'!#REF!</definedName>
    <definedName name="Template" localSheetId="31">'[2]Drop-down Lists'!#REF!</definedName>
    <definedName name="Template" localSheetId="2">'[2]Drop-down Lists'!#REF!</definedName>
    <definedName name="Template" localSheetId="32">'[2]Drop-down Lists'!#REF!</definedName>
    <definedName name="Template" localSheetId="33">'[2]Drop-down Lists'!#REF!</definedName>
    <definedName name="Template" localSheetId="34">'[2]Drop-down Lists'!#REF!</definedName>
    <definedName name="Template" localSheetId="35">'[2]Drop-down Lists'!#REF!</definedName>
    <definedName name="Template" localSheetId="36">'[2]Drop-down Lists'!#REF!</definedName>
    <definedName name="Template" localSheetId="37">'[2]Drop-down Lists'!#REF!</definedName>
    <definedName name="Template" localSheetId="38">'[2]Drop-down Lists'!#REF!</definedName>
    <definedName name="Template" localSheetId="39">'[2]Drop-down Lists'!#REF!</definedName>
    <definedName name="Template" localSheetId="40">'[2]Drop-down Lists'!#REF!</definedName>
    <definedName name="Template" localSheetId="41">'[2]Drop-down Lists'!#REF!</definedName>
    <definedName name="Template" localSheetId="42">'[2]Drop-down Lists'!#REF!</definedName>
    <definedName name="Template" localSheetId="43">'[2]Drop-down Lists'!#REF!</definedName>
    <definedName name="Template" localSheetId="44">'[2]Drop-down Lists'!#REF!</definedName>
    <definedName name="Template" localSheetId="45">'[2]Drop-down Lists'!#REF!</definedName>
    <definedName name="Template" localSheetId="46">'[2]Drop-down Lists'!#REF!</definedName>
    <definedName name="Template" localSheetId="47">'[2]Drop-down Lists'!#REF!</definedName>
    <definedName name="Template" localSheetId="48">'[2]Drop-down Lists'!#REF!</definedName>
    <definedName name="Template" localSheetId="49">'[2]Drop-down Lists'!#REF!</definedName>
    <definedName name="Template" localSheetId="50">'[2]Drop-down Lists'!#REF!</definedName>
    <definedName name="Template" localSheetId="51">'[2]Drop-down Lists'!#REF!</definedName>
    <definedName name="Template" localSheetId="52">'[2]Drop-down Lists'!#REF!</definedName>
    <definedName name="Template" localSheetId="53">'[2]Drop-down Lists'!#REF!</definedName>
    <definedName name="Template" localSheetId="54">'[2]Drop-down Lists'!#REF!</definedName>
    <definedName name="Template" localSheetId="55">'[2]Drop-down Lists'!#REF!</definedName>
    <definedName name="Template" localSheetId="56">'[2]Drop-down Lists'!#REF!</definedName>
    <definedName name="Template" localSheetId="57">'[2]Drop-down Lists'!#REF!</definedName>
    <definedName name="Template" localSheetId="3">'[2]Drop-down Lists'!#REF!</definedName>
    <definedName name="Template" localSheetId="4">'[2]Drop-down Lists'!#REF!</definedName>
    <definedName name="Template" localSheetId="5">'[2]Drop-down Lists'!#REF!</definedName>
    <definedName name="Template" localSheetId="6">'[2]Drop-down Lists'!#REF!</definedName>
    <definedName name="Template" localSheetId="7">'[2]Drop-down Lists'!#REF!</definedName>
    <definedName name="Template" localSheetId="8">'[2]Drop-down Lists'!#REF!</definedName>
    <definedName name="Template" localSheetId="58">'[2]Drop-down Lists'!#REF!</definedName>
    <definedName name="Template" localSheetId="59">'[2]Drop-down Lists'!#REF!</definedName>
    <definedName name="Template" localSheetId="60">'[2]Drop-down Lists'!#REF!</definedName>
    <definedName name="Template" localSheetId="61">'[2]Drop-down Lists'!#REF!</definedName>
    <definedName name="Template" localSheetId="62">'[2]Drop-down Lists'!#REF!</definedName>
    <definedName name="Template" localSheetId="63">'[2]Drop-down Lists'!#REF!</definedName>
    <definedName name="Template" localSheetId="64">'[2]Drop-down Lists'!#REF!</definedName>
    <definedName name="Template" localSheetId="65">'[2]Drop-down Lists'!#REF!</definedName>
    <definedName name="Template" localSheetId="66">'[2]Drop-down Lists'!#REF!</definedName>
    <definedName name="Template" localSheetId="67">'[2]Drop-down Lists'!#REF!</definedName>
    <definedName name="Template" localSheetId="68">'[2]Drop-down Lists'!#REF!</definedName>
    <definedName name="Template" localSheetId="69">'[2]Drop-down Lists'!#REF!</definedName>
    <definedName name="Template" localSheetId="70">'[2]Drop-down Lists'!#REF!</definedName>
    <definedName name="Template" localSheetId="71">'[2]Drop-down Lists'!#REF!</definedName>
    <definedName name="Template" localSheetId="72">'[2]Drop-down Lists'!#REF!</definedName>
    <definedName name="Template" localSheetId="73">'[2]Drop-down Lists'!#REF!</definedName>
    <definedName name="Template" localSheetId="9">'[2]Drop-down Lists'!#REF!</definedName>
    <definedName name="Template" localSheetId="10">'[2]Drop-down Lists'!#REF!</definedName>
    <definedName name="Template" localSheetId="11">'[2]Drop-down Lists'!#REF!</definedName>
    <definedName name="Template" localSheetId="12">'[2]Drop-down Lists'!#REF!</definedName>
    <definedName name="Template" localSheetId="13">'[2]Drop-down Lists'!#REF!</definedName>
    <definedName name="Template" localSheetId="14">'[2]Drop-down Lists'!#REF!</definedName>
    <definedName name="Template" localSheetId="15">'[2]Drop-down Lists'!#REF!</definedName>
    <definedName name="Template" localSheetId="16">'[2]Drop-down Lists'!#REF!</definedName>
    <definedName name="Template" localSheetId="74">'[2]Drop-down Lists'!#REF!</definedName>
    <definedName name="Template" localSheetId="0">'[2]Drop-down Lists'!#REF!</definedName>
    <definedName name="Template">'[2]Drop-down Lists'!#REF!</definedName>
    <definedName name="Test_duration" localSheetId="1">#REF!</definedName>
    <definedName name="Test_duration" localSheetId="17">#REF!</definedName>
    <definedName name="Test_duration" localSheetId="18">#REF!</definedName>
    <definedName name="Test_duration" localSheetId="19">#REF!</definedName>
    <definedName name="Test_duration" localSheetId="20">#REF!</definedName>
    <definedName name="Test_duration" localSheetId="21">#REF!</definedName>
    <definedName name="Test_duration" localSheetId="22">#REF!</definedName>
    <definedName name="Test_duration" localSheetId="23">#REF!</definedName>
    <definedName name="Test_duration" localSheetId="24">#REF!</definedName>
    <definedName name="Test_duration" localSheetId="25">#REF!</definedName>
    <definedName name="Test_duration" localSheetId="26">#REF!</definedName>
    <definedName name="Test_duration" localSheetId="27">#REF!</definedName>
    <definedName name="Test_duration" localSheetId="28">#REF!</definedName>
    <definedName name="Test_duration" localSheetId="29">#REF!</definedName>
    <definedName name="Test_duration" localSheetId="30">#REF!</definedName>
    <definedName name="Test_duration" localSheetId="31">#REF!</definedName>
    <definedName name="Test_duration" localSheetId="2">#REF!</definedName>
    <definedName name="Test_duration" localSheetId="32">#REF!</definedName>
    <definedName name="Test_duration" localSheetId="33">#REF!</definedName>
    <definedName name="Test_duration" localSheetId="34">#REF!</definedName>
    <definedName name="Test_duration" localSheetId="35">#REF!</definedName>
    <definedName name="Test_duration" localSheetId="36">#REF!</definedName>
    <definedName name="Test_duration" localSheetId="37">#REF!</definedName>
    <definedName name="Test_duration" localSheetId="38">#REF!</definedName>
    <definedName name="Test_duration" localSheetId="39">#REF!</definedName>
    <definedName name="Test_duration" localSheetId="40">#REF!</definedName>
    <definedName name="Test_duration" localSheetId="41">#REF!</definedName>
    <definedName name="Test_duration" localSheetId="42">#REF!</definedName>
    <definedName name="Test_duration" localSheetId="43">#REF!</definedName>
    <definedName name="Test_duration" localSheetId="44">#REF!</definedName>
    <definedName name="Test_duration" localSheetId="45">#REF!</definedName>
    <definedName name="Test_duration" localSheetId="46">#REF!</definedName>
    <definedName name="Test_duration" localSheetId="47">#REF!</definedName>
    <definedName name="Test_duration" localSheetId="48">#REF!</definedName>
    <definedName name="Test_duration" localSheetId="49">#REF!</definedName>
    <definedName name="Test_duration" localSheetId="50">#REF!</definedName>
    <definedName name="Test_duration" localSheetId="51">#REF!</definedName>
    <definedName name="Test_duration" localSheetId="52">#REF!</definedName>
    <definedName name="Test_duration" localSheetId="53">#REF!</definedName>
    <definedName name="Test_duration" localSheetId="54">#REF!</definedName>
    <definedName name="Test_duration" localSheetId="55">#REF!</definedName>
    <definedName name="Test_duration" localSheetId="56">#REF!</definedName>
    <definedName name="Test_duration" localSheetId="57">#REF!</definedName>
    <definedName name="Test_duration" localSheetId="3">#REF!</definedName>
    <definedName name="Test_duration" localSheetId="4">#REF!</definedName>
    <definedName name="Test_duration" localSheetId="5">#REF!</definedName>
    <definedName name="Test_duration" localSheetId="6">#REF!</definedName>
    <definedName name="Test_duration" localSheetId="7">#REF!</definedName>
    <definedName name="Test_duration" localSheetId="8">#REF!</definedName>
    <definedName name="Test_duration" localSheetId="58">#REF!</definedName>
    <definedName name="Test_duration" localSheetId="59">#REF!</definedName>
    <definedName name="Test_duration" localSheetId="60">#REF!</definedName>
    <definedName name="Test_duration" localSheetId="61">#REF!</definedName>
    <definedName name="Test_duration" localSheetId="62">#REF!</definedName>
    <definedName name="Test_duration" localSheetId="63">#REF!</definedName>
    <definedName name="Test_duration" localSheetId="64">#REF!</definedName>
    <definedName name="Test_duration" localSheetId="65">#REF!</definedName>
    <definedName name="Test_duration" localSheetId="66">#REF!</definedName>
    <definedName name="Test_duration" localSheetId="67">#REF!</definedName>
    <definedName name="Test_duration" localSheetId="68">#REF!</definedName>
    <definedName name="Test_duration" localSheetId="69">#REF!</definedName>
    <definedName name="Test_duration" localSheetId="70">#REF!</definedName>
    <definedName name="Test_duration" localSheetId="71">#REF!</definedName>
    <definedName name="Test_duration" localSheetId="72">#REF!</definedName>
    <definedName name="Test_duration" localSheetId="73">#REF!</definedName>
    <definedName name="Test_duration" localSheetId="9">#REF!</definedName>
    <definedName name="Test_duration" localSheetId="10">#REF!</definedName>
    <definedName name="Test_duration" localSheetId="11">#REF!</definedName>
    <definedName name="Test_duration" localSheetId="12">#REF!</definedName>
    <definedName name="Test_duration" localSheetId="13">#REF!</definedName>
    <definedName name="Test_duration" localSheetId="14">#REF!</definedName>
    <definedName name="Test_duration" localSheetId="15">#REF!</definedName>
    <definedName name="Test_duration" localSheetId="16">#REF!</definedName>
    <definedName name="Test_duration" localSheetId="74">#REF!</definedName>
    <definedName name="Test_duration" localSheetId="0">#REF!</definedName>
    <definedName name="Test_duration">#REF!</definedName>
    <definedName name="TestVessel">'[1]Drop-down Lists'!$N$4:$N$11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38" i="204" l="1"/>
  <c r="I36" i="204"/>
  <c r="I37" i="204"/>
  <c r="I29" i="204"/>
  <c r="F37" i="204"/>
  <c r="I28" i="204"/>
  <c r="I30" i="204"/>
  <c r="I31" i="204"/>
  <c r="I32" i="204"/>
  <c r="I27" i="204"/>
  <c r="F31" i="204"/>
  <c r="F30" i="204"/>
  <c r="F32" i="204"/>
  <c r="F29" i="204"/>
  <c r="F28" i="204"/>
  <c r="F35" i="204"/>
  <c r="F34" i="204"/>
  <c r="F33" i="204"/>
  <c r="F27" i="204"/>
  <c r="I42" i="204"/>
  <c r="I43" i="204"/>
  <c r="I44" i="204"/>
  <c r="I45" i="204"/>
  <c r="I46" i="204"/>
  <c r="I47" i="204"/>
  <c r="F47" i="204"/>
  <c r="F46" i="204"/>
  <c r="F45" i="204"/>
  <c r="F44" i="204"/>
  <c r="F43" i="204"/>
  <c r="F42" i="204"/>
  <c r="F40" i="204"/>
  <c r="J22" i="204"/>
  <c r="F41" i="204"/>
  <c r="F39" i="204"/>
  <c r="F38" i="204"/>
  <c r="F36" i="204"/>
  <c r="T15" i="204"/>
  <c r="J44" i="202"/>
  <c r="J43" i="202"/>
  <c r="J42" i="202"/>
  <c r="J41" i="202"/>
  <c r="J40" i="202"/>
  <c r="J52" i="202"/>
  <c r="J51" i="202"/>
  <c r="J50" i="202"/>
  <c r="J49" i="202"/>
  <c r="J34" i="202"/>
  <c r="J33" i="202"/>
  <c r="J32" i="202"/>
  <c r="J31" i="202"/>
  <c r="J30" i="202"/>
  <c r="T15" i="205"/>
  <c r="E67" i="209" l="1"/>
  <c r="E65" i="209"/>
  <c r="E75" i="209" s="1"/>
  <c r="J34" i="209"/>
  <c r="J33" i="209"/>
  <c r="J32" i="209"/>
  <c r="J31" i="209"/>
  <c r="J30" i="209"/>
  <c r="J29" i="209"/>
  <c r="J28" i="209"/>
  <c r="J27" i="209"/>
  <c r="J26" i="209"/>
  <c r="J25" i="209"/>
  <c r="J24" i="209"/>
  <c r="J23" i="209"/>
  <c r="J22" i="209"/>
  <c r="J21" i="209"/>
  <c r="T16" i="209"/>
  <c r="T15" i="209"/>
  <c r="E67" i="208"/>
  <c r="E65" i="208"/>
  <c r="E75" i="208" s="1"/>
  <c r="J34" i="208"/>
  <c r="J33" i="208"/>
  <c r="J32" i="208"/>
  <c r="J31" i="208"/>
  <c r="J30" i="208"/>
  <c r="J29" i="208"/>
  <c r="J28" i="208"/>
  <c r="J27" i="208"/>
  <c r="J26" i="208"/>
  <c r="J25" i="208"/>
  <c r="J24" i="208"/>
  <c r="J23" i="208"/>
  <c r="J22" i="208"/>
  <c r="J21" i="208"/>
  <c r="T16" i="208"/>
  <c r="T15" i="208"/>
  <c r="J21" i="206"/>
  <c r="J22" i="206"/>
  <c r="J23" i="206"/>
  <c r="J24" i="206"/>
  <c r="J25" i="206"/>
  <c r="J26" i="206"/>
  <c r="J27" i="206"/>
  <c r="J28" i="206"/>
  <c r="J29" i="206"/>
  <c r="J30" i="206"/>
  <c r="J31" i="206"/>
  <c r="J32" i="206"/>
  <c r="J33" i="206"/>
  <c r="J34" i="206"/>
  <c r="T16" i="206"/>
  <c r="T15" i="206"/>
  <c r="J22" i="205"/>
  <c r="J21" i="205"/>
  <c r="G85" i="202"/>
  <c r="G83" i="202"/>
  <c r="F85" i="202"/>
  <c r="F83" i="202"/>
  <c r="J20" i="205"/>
  <c r="J29" i="202"/>
  <c r="J35" i="202"/>
  <c r="J36" i="202"/>
  <c r="J37" i="202"/>
  <c r="J38" i="202"/>
  <c r="J39" i="202"/>
  <c r="J45" i="202"/>
  <c r="J46" i="202"/>
  <c r="J47" i="202"/>
  <c r="J48" i="202"/>
  <c r="J28" i="202"/>
  <c r="J27" i="202"/>
  <c r="J26" i="202"/>
  <c r="J25" i="202"/>
  <c r="E67" i="206"/>
  <c r="E65" i="206"/>
  <c r="E55" i="205"/>
  <c r="E53" i="205"/>
  <c r="E75" i="204"/>
  <c r="E73" i="204"/>
  <c r="E85" i="202"/>
  <c r="E83" i="202"/>
  <c r="G91" i="200"/>
  <c r="F91" i="200"/>
  <c r="E91" i="200"/>
  <c r="G89" i="200"/>
  <c r="G99" i="200" s="1"/>
  <c r="F89" i="200"/>
  <c r="E89" i="200"/>
  <c r="E99" i="200" s="1"/>
  <c r="J45" i="200"/>
  <c r="F99" i="200" l="1"/>
  <c r="G93" i="202"/>
  <c r="F93" i="202"/>
  <c r="E75" i="206"/>
  <c r="E63" i="205"/>
  <c r="E83" i="204"/>
  <c r="E93" i="202"/>
  <c r="F55" i="196"/>
  <c r="E55" i="196"/>
  <c r="F53" i="196"/>
  <c r="E53" i="196"/>
  <c r="E63" i="196" s="1"/>
  <c r="I34" i="123"/>
  <c r="F34" i="123"/>
  <c r="I33" i="123"/>
  <c r="F33" i="123"/>
  <c r="I32" i="123"/>
  <c r="F32" i="123"/>
  <c r="T15" i="195"/>
  <c r="T16" i="195"/>
  <c r="T17" i="195"/>
  <c r="J22" i="195"/>
  <c r="J23" i="195"/>
  <c r="J24" i="195"/>
  <c r="J25" i="195"/>
  <c r="J26" i="195"/>
  <c r="J27" i="195"/>
  <c r="J28" i="195"/>
  <c r="J29" i="195"/>
  <c r="J30" i="195"/>
  <c r="J31" i="195"/>
  <c r="J32" i="195"/>
  <c r="J33" i="195"/>
  <c r="J34" i="195"/>
  <c r="J35" i="195"/>
  <c r="J36" i="195"/>
  <c r="J37" i="195"/>
  <c r="J38" i="195"/>
  <c r="J39" i="195"/>
  <c r="J40" i="195"/>
  <c r="J41" i="195"/>
  <c r="J42" i="195"/>
  <c r="J43" i="195"/>
  <c r="J44" i="195"/>
  <c r="J45" i="195"/>
  <c r="E76" i="195"/>
  <c r="E78" i="195"/>
  <c r="L15" i="193"/>
  <c r="M15" i="193"/>
  <c r="T15" i="193"/>
  <c r="J20" i="193"/>
  <c r="J21" i="193"/>
  <c r="E52" i="193"/>
  <c r="E54" i="193"/>
  <c r="K24" i="192"/>
  <c r="M24" i="192"/>
  <c r="K25" i="192"/>
  <c r="M25" i="192"/>
  <c r="M26" i="192"/>
  <c r="K28" i="192"/>
  <c r="M28" i="192"/>
  <c r="K29" i="192"/>
  <c r="M29" i="192"/>
  <c r="K30" i="192"/>
  <c r="M30" i="192"/>
  <c r="E61" i="192"/>
  <c r="F61" i="192"/>
  <c r="E63" i="192"/>
  <c r="F63" i="192"/>
  <c r="J23" i="139"/>
  <c r="J22" i="139"/>
  <c r="E83" i="191"/>
  <c r="F83" i="191"/>
  <c r="G83" i="191"/>
  <c r="H83" i="191"/>
  <c r="I83" i="191"/>
  <c r="J83" i="191"/>
  <c r="K83" i="191"/>
  <c r="L83" i="191"/>
  <c r="M83" i="191"/>
  <c r="N83" i="191"/>
  <c r="O83" i="191"/>
  <c r="P83" i="191"/>
  <c r="Q83" i="191"/>
  <c r="R83" i="191"/>
  <c r="S83" i="191"/>
  <c r="T83" i="191"/>
  <c r="U83" i="191"/>
  <c r="E85" i="191"/>
  <c r="F85" i="191"/>
  <c r="G85" i="191"/>
  <c r="H85" i="191"/>
  <c r="I85" i="191"/>
  <c r="J85" i="191"/>
  <c r="K85" i="191"/>
  <c r="K94" i="191" s="1"/>
  <c r="L85" i="191"/>
  <c r="M85" i="191"/>
  <c r="N85" i="191"/>
  <c r="O85" i="191"/>
  <c r="O94" i="191" s="1"/>
  <c r="P85" i="191"/>
  <c r="Q85" i="191"/>
  <c r="R85" i="191"/>
  <c r="S85" i="191"/>
  <c r="S94" i="191" s="1"/>
  <c r="T85" i="191"/>
  <c r="U85" i="191"/>
  <c r="H94" i="191"/>
  <c r="L94" i="191"/>
  <c r="P94" i="191"/>
  <c r="T94" i="191"/>
  <c r="J26" i="118"/>
  <c r="T15" i="190"/>
  <c r="T16" i="190"/>
  <c r="J21" i="190"/>
  <c r="J22" i="190"/>
  <c r="J23" i="190"/>
  <c r="J24" i="190"/>
  <c r="J25" i="190"/>
  <c r="J26" i="190"/>
  <c r="J27" i="190"/>
  <c r="J28" i="190"/>
  <c r="J29" i="190"/>
  <c r="J30" i="190"/>
  <c r="E61" i="190"/>
  <c r="F61" i="190"/>
  <c r="E63" i="190"/>
  <c r="F63" i="190"/>
  <c r="J114" i="125"/>
  <c r="J113" i="125"/>
  <c r="J112" i="125"/>
  <c r="J111" i="125"/>
  <c r="J110" i="125"/>
  <c r="J109" i="125"/>
  <c r="J108" i="125"/>
  <c r="J107" i="125"/>
  <c r="J106" i="125"/>
  <c r="J105" i="125"/>
  <c r="J104" i="125"/>
  <c r="J103" i="125"/>
  <c r="J102" i="125"/>
  <c r="J101" i="125"/>
  <c r="J100" i="125"/>
  <c r="J99" i="125"/>
  <c r="J98" i="125"/>
  <c r="J97" i="125"/>
  <c r="J96" i="125"/>
  <c r="J95" i="125"/>
  <c r="J94" i="125"/>
  <c r="J93" i="125"/>
  <c r="J92" i="125"/>
  <c r="J91" i="125"/>
  <c r="J90" i="125"/>
  <c r="J89" i="125"/>
  <c r="J88" i="125"/>
  <c r="J87" i="125"/>
  <c r="J86" i="125"/>
  <c r="J85" i="125"/>
  <c r="J84" i="125"/>
  <c r="J83" i="125"/>
  <c r="T62" i="125"/>
  <c r="T61" i="125"/>
  <c r="T59" i="125"/>
  <c r="T58" i="125"/>
  <c r="T56" i="125"/>
  <c r="T55" i="125"/>
  <c r="T53" i="125"/>
  <c r="T52" i="125"/>
  <c r="T50" i="125"/>
  <c r="T49" i="125"/>
  <c r="T47" i="125"/>
  <c r="T46" i="125"/>
  <c r="T44" i="125"/>
  <c r="T43" i="125"/>
  <c r="T41" i="125"/>
  <c r="T40" i="125"/>
  <c r="T38" i="125"/>
  <c r="T37" i="125"/>
  <c r="T35" i="125"/>
  <c r="T34" i="125"/>
  <c r="T32" i="125"/>
  <c r="T31" i="125"/>
  <c r="T29" i="125"/>
  <c r="T28" i="125"/>
  <c r="T26" i="125"/>
  <c r="T25" i="125"/>
  <c r="T23" i="125"/>
  <c r="T22" i="125"/>
  <c r="T20" i="125"/>
  <c r="T19" i="125"/>
  <c r="T17" i="125"/>
  <c r="T16" i="125"/>
  <c r="J82" i="125"/>
  <c r="J81" i="125"/>
  <c r="J80" i="125"/>
  <c r="J79" i="125"/>
  <c r="T60" i="125"/>
  <c r="T57" i="125"/>
  <c r="T54" i="125"/>
  <c r="T51" i="125"/>
  <c r="T15" i="189"/>
  <c r="T16" i="189"/>
  <c r="T17" i="189"/>
  <c r="T18" i="189"/>
  <c r="T19" i="189"/>
  <c r="T20" i="189"/>
  <c r="J25" i="189"/>
  <c r="J26" i="189"/>
  <c r="J27" i="189"/>
  <c r="J28" i="189"/>
  <c r="J29" i="189"/>
  <c r="J30" i="189"/>
  <c r="J31" i="189"/>
  <c r="J32" i="189"/>
  <c r="J33" i="189"/>
  <c r="J34" i="189"/>
  <c r="J35" i="189"/>
  <c r="J36" i="189"/>
  <c r="J37" i="189"/>
  <c r="J38" i="189"/>
  <c r="J39" i="189"/>
  <c r="J40" i="189"/>
  <c r="J41" i="189"/>
  <c r="J42" i="189"/>
  <c r="E73" i="189"/>
  <c r="F73" i="189"/>
  <c r="E75" i="189"/>
  <c r="F75" i="189"/>
  <c r="F83" i="189" s="1"/>
  <c r="E99" i="188"/>
  <c r="F99" i="188"/>
  <c r="G99" i="188"/>
  <c r="H99" i="188"/>
  <c r="I99" i="188"/>
  <c r="I110" i="188" s="1"/>
  <c r="E101" i="188"/>
  <c r="F101" i="188"/>
  <c r="G101" i="188"/>
  <c r="H101" i="188"/>
  <c r="I101" i="188"/>
  <c r="F110" i="188"/>
  <c r="G110" i="188"/>
  <c r="K33" i="187"/>
  <c r="M33" i="187"/>
  <c r="K42" i="187"/>
  <c r="M42" i="187"/>
  <c r="E73" i="187"/>
  <c r="F73" i="187"/>
  <c r="E75" i="187"/>
  <c r="F75" i="187"/>
  <c r="T15" i="186"/>
  <c r="T16" i="186"/>
  <c r="T17" i="186"/>
  <c r="T18" i="186"/>
  <c r="T19" i="186"/>
  <c r="T20" i="186"/>
  <c r="T21" i="186"/>
  <c r="T22" i="186"/>
  <c r="T23" i="186"/>
  <c r="T24" i="186"/>
  <c r="T25" i="186"/>
  <c r="T26" i="186"/>
  <c r="T27" i="186"/>
  <c r="T28" i="186"/>
  <c r="T29" i="186"/>
  <c r="T30" i="186"/>
  <c r="T31" i="186"/>
  <c r="J42" i="186"/>
  <c r="J43" i="186"/>
  <c r="J44" i="186"/>
  <c r="J45" i="186"/>
  <c r="J46" i="186"/>
  <c r="J47" i="186"/>
  <c r="J48" i="186"/>
  <c r="J49" i="186"/>
  <c r="J50" i="186"/>
  <c r="J51" i="186"/>
  <c r="J52" i="186"/>
  <c r="E83" i="186"/>
  <c r="F83" i="186"/>
  <c r="E85" i="186"/>
  <c r="F85" i="186"/>
  <c r="J31" i="122"/>
  <c r="G53" i="184"/>
  <c r="F53" i="184"/>
  <c r="E53" i="184"/>
  <c r="G51" i="184"/>
  <c r="F51" i="184"/>
  <c r="E51" i="184"/>
  <c r="E57" i="182"/>
  <c r="E55" i="182"/>
  <c r="E55" i="181"/>
  <c r="E53" i="181"/>
  <c r="I81" i="180"/>
  <c r="H81" i="180"/>
  <c r="G81" i="180"/>
  <c r="F81" i="180"/>
  <c r="E81" i="180"/>
  <c r="I79" i="180"/>
  <c r="H79" i="180"/>
  <c r="G79" i="180"/>
  <c r="F79" i="180"/>
  <c r="F90" i="180" s="1"/>
  <c r="E79" i="180"/>
  <c r="E56" i="178"/>
  <c r="E54" i="178"/>
  <c r="T15" i="178"/>
  <c r="K67" i="177"/>
  <c r="J67" i="177"/>
  <c r="I67" i="177"/>
  <c r="H67" i="177"/>
  <c r="G67" i="177"/>
  <c r="F67" i="177"/>
  <c r="E67" i="177"/>
  <c r="K65" i="177"/>
  <c r="J65" i="177"/>
  <c r="I65" i="177"/>
  <c r="H65" i="177"/>
  <c r="G65" i="177"/>
  <c r="F65" i="177"/>
  <c r="E65" i="177"/>
  <c r="H65" i="176"/>
  <c r="G65" i="176"/>
  <c r="F65" i="176"/>
  <c r="E65" i="176"/>
  <c r="H63" i="176"/>
  <c r="H73" i="176" s="1"/>
  <c r="G63" i="176"/>
  <c r="G73" i="176" s="1"/>
  <c r="F63" i="176"/>
  <c r="F73" i="176" s="1"/>
  <c r="E63" i="176"/>
  <c r="E73" i="176" s="1"/>
  <c r="E83" i="189" l="1"/>
  <c r="G94" i="191"/>
  <c r="E62" i="193"/>
  <c r="E93" i="186"/>
  <c r="E83" i="187"/>
  <c r="E71" i="190"/>
  <c r="R94" i="191"/>
  <c r="N94" i="191"/>
  <c r="J94" i="191"/>
  <c r="F94" i="191"/>
  <c r="F72" i="192"/>
  <c r="E110" i="188"/>
  <c r="F93" i="186"/>
  <c r="F83" i="187"/>
  <c r="F71" i="190"/>
  <c r="E72" i="192"/>
  <c r="E86" i="195"/>
  <c r="E65" i="182"/>
  <c r="F63" i="196"/>
  <c r="F75" i="177"/>
  <c r="G75" i="177"/>
  <c r="J75" i="177"/>
  <c r="K75" i="177"/>
  <c r="U94" i="191"/>
  <c r="Q94" i="191"/>
  <c r="M94" i="191"/>
  <c r="I94" i="191"/>
  <c r="E94" i="191"/>
  <c r="H110" i="188"/>
  <c r="G62" i="184"/>
  <c r="F62" i="184"/>
  <c r="E62" i="184"/>
  <c r="E64" i="178"/>
  <c r="E63" i="181"/>
  <c r="E90" i="180"/>
  <c r="I90" i="180"/>
  <c r="H90" i="180"/>
  <c r="G90" i="180"/>
  <c r="H75" i="177"/>
  <c r="E75" i="177"/>
  <c r="I75" i="177"/>
  <c r="F57" i="174"/>
  <c r="E57" i="174"/>
  <c r="F55" i="174"/>
  <c r="E55" i="174"/>
  <c r="F58" i="173"/>
  <c r="E58" i="173"/>
  <c r="F56" i="173"/>
  <c r="E56" i="173"/>
  <c r="F58" i="172"/>
  <c r="E58" i="172"/>
  <c r="F56" i="172"/>
  <c r="E56" i="172"/>
  <c r="F61" i="171"/>
  <c r="E61" i="171"/>
  <c r="F59" i="171"/>
  <c r="E59" i="171"/>
  <c r="I36" i="111"/>
  <c r="I35" i="111"/>
  <c r="I34" i="111"/>
  <c r="I33" i="111"/>
  <c r="I32" i="111"/>
  <c r="J26" i="111"/>
  <c r="J25" i="111"/>
  <c r="J24" i="111"/>
  <c r="J22" i="111"/>
  <c r="J23" i="111"/>
  <c r="E56" i="157"/>
  <c r="E62" i="123"/>
  <c r="E59" i="124"/>
  <c r="E62" i="133"/>
  <c r="E69" i="95"/>
  <c r="F74" i="127"/>
  <c r="E74" i="127"/>
  <c r="F197" i="128"/>
  <c r="G197" i="128"/>
  <c r="H197" i="128"/>
  <c r="I197" i="128"/>
  <c r="J197" i="128"/>
  <c r="K197" i="128"/>
  <c r="L197" i="128"/>
  <c r="M197" i="128"/>
  <c r="N197" i="128"/>
  <c r="O197" i="128"/>
  <c r="P197" i="128"/>
  <c r="E197" i="128"/>
  <c r="E61" i="120"/>
  <c r="E61" i="139"/>
  <c r="F63" i="142"/>
  <c r="G63" i="142"/>
  <c r="E63" i="142"/>
  <c r="E55" i="98"/>
  <c r="E56" i="145"/>
  <c r="F183" i="151"/>
  <c r="G183" i="151"/>
  <c r="H183" i="151"/>
  <c r="I183" i="151"/>
  <c r="E183" i="151"/>
  <c r="F195" i="150"/>
  <c r="G195" i="150"/>
  <c r="H195" i="150"/>
  <c r="I195" i="150"/>
  <c r="E195" i="150"/>
  <c r="F291" i="149"/>
  <c r="G291" i="149"/>
  <c r="H291" i="149"/>
  <c r="I291" i="149"/>
  <c r="E291" i="149"/>
  <c r="F231" i="147"/>
  <c r="G231" i="147"/>
  <c r="H231" i="147"/>
  <c r="I231" i="147"/>
  <c r="E231" i="147"/>
  <c r="E53" i="166"/>
  <c r="E53" i="165"/>
  <c r="E53" i="164"/>
  <c r="E53" i="115"/>
  <c r="F61" i="140"/>
  <c r="E61" i="140"/>
  <c r="F59" i="118"/>
  <c r="E59" i="118"/>
  <c r="F147" i="125"/>
  <c r="G147" i="125"/>
  <c r="H147" i="125"/>
  <c r="E147" i="125"/>
  <c r="E56" i="168"/>
  <c r="E54" i="168"/>
  <c r="M15" i="168"/>
  <c r="L15" i="168"/>
  <c r="E55" i="167"/>
  <c r="E53" i="167"/>
  <c r="M15" i="167"/>
  <c r="L15" i="167"/>
  <c r="E55" i="143"/>
  <c r="F63" i="94"/>
  <c r="E63" i="94"/>
  <c r="E65" i="144"/>
  <c r="E64" i="122"/>
  <c r="F75" i="99"/>
  <c r="G75" i="99"/>
  <c r="E75" i="99"/>
  <c r="E56" i="110"/>
  <c r="E76" i="162"/>
  <c r="E61" i="108"/>
  <c r="F67" i="129"/>
  <c r="G67" i="129"/>
  <c r="H67" i="129"/>
  <c r="E67" i="129"/>
  <c r="F83" i="130"/>
  <c r="G83" i="130"/>
  <c r="H83" i="130"/>
  <c r="I83" i="130"/>
  <c r="J83" i="130"/>
  <c r="K83" i="130"/>
  <c r="E83" i="130"/>
  <c r="F58" i="134"/>
  <c r="E58" i="134"/>
  <c r="E58" i="136"/>
  <c r="E60" i="163"/>
  <c r="E63" i="106"/>
  <c r="F71" i="105"/>
  <c r="G71" i="105"/>
  <c r="H71" i="105"/>
  <c r="E71" i="105"/>
  <c r="F69" i="161"/>
  <c r="G69" i="161"/>
  <c r="H69" i="161"/>
  <c r="I69" i="161"/>
  <c r="J69" i="161"/>
  <c r="E69" i="161"/>
  <c r="F65" i="137"/>
  <c r="G65" i="137"/>
  <c r="H65" i="137"/>
  <c r="I65" i="137"/>
  <c r="J65" i="137"/>
  <c r="E65" i="137"/>
  <c r="F63" i="104"/>
  <c r="G63" i="104"/>
  <c r="H63" i="104"/>
  <c r="I63" i="104"/>
  <c r="J63" i="104"/>
  <c r="E63" i="104"/>
  <c r="F58" i="138"/>
  <c r="E58" i="138"/>
  <c r="F55" i="97"/>
  <c r="E55" i="97"/>
  <c r="E64" i="111"/>
  <c r="J21" i="145"/>
  <c r="J22" i="145"/>
  <c r="J23" i="145"/>
  <c r="J20" i="145"/>
  <c r="E51" i="166"/>
  <c r="E51" i="165"/>
  <c r="E51" i="164"/>
  <c r="E58" i="163"/>
  <c r="E74" i="162"/>
  <c r="J42" i="162"/>
  <c r="J41" i="162"/>
  <c r="J40" i="162"/>
  <c r="J39" i="162"/>
  <c r="J38" i="162"/>
  <c r="J37" i="162"/>
  <c r="J36" i="162"/>
  <c r="T15" i="162"/>
  <c r="J67" i="161"/>
  <c r="I67" i="161"/>
  <c r="H67" i="161"/>
  <c r="G67" i="161"/>
  <c r="F67" i="161"/>
  <c r="E67" i="161"/>
  <c r="E77" i="161" s="1"/>
  <c r="J36" i="161"/>
  <c r="J35" i="161"/>
  <c r="J34" i="161"/>
  <c r="J33" i="161"/>
  <c r="J32" i="161"/>
  <c r="J31" i="161"/>
  <c r="E54" i="157"/>
  <c r="E64" i="157" l="1"/>
  <c r="E66" i="174"/>
  <c r="F66" i="174"/>
  <c r="E67" i="172"/>
  <c r="E61" i="166"/>
  <c r="E67" i="173"/>
  <c r="F67" i="173"/>
  <c r="F67" i="172"/>
  <c r="E70" i="171"/>
  <c r="F70" i="171"/>
  <c r="E61" i="165"/>
  <c r="E61" i="164"/>
  <c r="E64" i="168"/>
  <c r="E63" i="167"/>
  <c r="E84" i="162"/>
  <c r="E68" i="163"/>
  <c r="F77" i="161"/>
  <c r="J77" i="161"/>
  <c r="H77" i="161"/>
  <c r="I77" i="161"/>
  <c r="G77" i="161"/>
  <c r="J23" i="122"/>
  <c r="E59" i="120" l="1"/>
  <c r="E69" i="120" s="1"/>
  <c r="E53" i="97"/>
  <c r="E64" i="97" s="1"/>
  <c r="E67" i="95"/>
  <c r="E78" i="95" s="1"/>
  <c r="T16" i="111" l="1"/>
  <c r="E61" i="106"/>
  <c r="E71" i="106" s="1"/>
  <c r="M80" i="151" l="1"/>
  <c r="L80" i="151"/>
  <c r="M79" i="151"/>
  <c r="L79" i="151"/>
  <c r="M78" i="151"/>
  <c r="L78" i="151"/>
  <c r="M77" i="151"/>
  <c r="L77" i="151"/>
  <c r="M76" i="151"/>
  <c r="L76" i="151"/>
  <c r="M75" i="151"/>
  <c r="L75" i="151"/>
  <c r="M74" i="151"/>
  <c r="L74" i="151"/>
  <c r="M73" i="151"/>
  <c r="L73" i="151"/>
  <c r="M72" i="151"/>
  <c r="L72" i="151"/>
  <c r="M71" i="151"/>
  <c r="L71" i="151"/>
  <c r="M70" i="151"/>
  <c r="L70" i="151"/>
  <c r="M69" i="151"/>
  <c r="L69" i="151"/>
  <c r="M68" i="151"/>
  <c r="L68" i="151"/>
  <c r="M67" i="151"/>
  <c r="L67" i="151"/>
  <c r="M66" i="151"/>
  <c r="L66" i="151"/>
  <c r="M65" i="151"/>
  <c r="L65" i="151"/>
  <c r="M64" i="151"/>
  <c r="L64" i="151"/>
  <c r="M63" i="151"/>
  <c r="L63" i="151"/>
  <c r="M62" i="151"/>
  <c r="L62" i="151"/>
  <c r="M61" i="151"/>
  <c r="L61" i="151"/>
  <c r="M59" i="151"/>
  <c r="L59" i="151"/>
  <c r="M58" i="151"/>
  <c r="L58" i="151"/>
  <c r="M60" i="151"/>
  <c r="L60" i="151"/>
  <c r="M57" i="151"/>
  <c r="L57" i="151"/>
  <c r="I181" i="151"/>
  <c r="I191" i="151" s="1"/>
  <c r="H181" i="151"/>
  <c r="H191" i="151" s="1"/>
  <c r="G181" i="151"/>
  <c r="G191" i="151" s="1"/>
  <c r="F181" i="151"/>
  <c r="F191" i="151" s="1"/>
  <c r="E181" i="151"/>
  <c r="E191" i="151" s="1"/>
  <c r="M56" i="151"/>
  <c r="L56" i="151"/>
  <c r="M55" i="151"/>
  <c r="L55" i="151"/>
  <c r="M54" i="151"/>
  <c r="L54" i="151"/>
  <c r="M53" i="151"/>
  <c r="L53" i="151"/>
  <c r="M52" i="151"/>
  <c r="L52" i="151"/>
  <c r="M51" i="151"/>
  <c r="L51" i="151"/>
  <c r="M50" i="151"/>
  <c r="L50" i="151"/>
  <c r="M49" i="151"/>
  <c r="L49" i="151"/>
  <c r="M48" i="151"/>
  <c r="L48" i="151"/>
  <c r="M47" i="151"/>
  <c r="L47" i="151"/>
  <c r="M46" i="151"/>
  <c r="L46" i="151"/>
  <c r="M45" i="151"/>
  <c r="L45" i="151"/>
  <c r="M44" i="151"/>
  <c r="L44" i="151"/>
  <c r="M43" i="151"/>
  <c r="L43" i="151"/>
  <c r="M42" i="151"/>
  <c r="L42" i="151"/>
  <c r="M41" i="151"/>
  <c r="L41" i="151"/>
  <c r="M40" i="151"/>
  <c r="L40" i="151"/>
  <c r="M39" i="151"/>
  <c r="L39" i="151"/>
  <c r="M38" i="151"/>
  <c r="L38" i="151"/>
  <c r="M37" i="151"/>
  <c r="L37" i="151"/>
  <c r="M36" i="151"/>
  <c r="L36" i="151"/>
  <c r="M35" i="151"/>
  <c r="L35" i="151"/>
  <c r="M34" i="151"/>
  <c r="L34" i="151"/>
  <c r="M33" i="151"/>
  <c r="L33" i="151"/>
  <c r="M32" i="151"/>
  <c r="L32" i="151"/>
  <c r="M31" i="151"/>
  <c r="L31" i="151"/>
  <c r="M30" i="151"/>
  <c r="L30" i="151"/>
  <c r="M29" i="151"/>
  <c r="L29" i="151"/>
  <c r="M28" i="151"/>
  <c r="L28" i="151"/>
  <c r="M27" i="151"/>
  <c r="L27" i="151"/>
  <c r="M26" i="151"/>
  <c r="L26" i="151"/>
  <c r="M25" i="151"/>
  <c r="L25" i="151"/>
  <c r="M24" i="151"/>
  <c r="L24" i="151"/>
  <c r="M23" i="151"/>
  <c r="L23" i="151"/>
  <c r="M22" i="151"/>
  <c r="L22" i="151"/>
  <c r="M21" i="151"/>
  <c r="L21" i="151"/>
  <c r="M20" i="151"/>
  <c r="L20" i="151"/>
  <c r="M19" i="151"/>
  <c r="L19" i="151"/>
  <c r="M18" i="151"/>
  <c r="L18" i="151"/>
  <c r="M17" i="151"/>
  <c r="L17" i="151"/>
  <c r="M16" i="151"/>
  <c r="L16" i="151"/>
  <c r="M15" i="151"/>
  <c r="L15" i="151"/>
  <c r="I193" i="150"/>
  <c r="I203" i="150" s="1"/>
  <c r="H193" i="150"/>
  <c r="H203" i="150" s="1"/>
  <c r="G193" i="150"/>
  <c r="G203" i="150" s="1"/>
  <c r="F193" i="150"/>
  <c r="F203" i="150" s="1"/>
  <c r="E193" i="150"/>
  <c r="E203" i="150" s="1"/>
  <c r="M86" i="150"/>
  <c r="L86" i="150"/>
  <c r="M85" i="150"/>
  <c r="L85" i="150"/>
  <c r="M84" i="150"/>
  <c r="L84" i="150"/>
  <c r="M83" i="150"/>
  <c r="L83" i="150"/>
  <c r="M82" i="150"/>
  <c r="L82" i="150"/>
  <c r="M81" i="150"/>
  <c r="L81" i="150"/>
  <c r="M80" i="150"/>
  <c r="L80" i="150"/>
  <c r="M79" i="150"/>
  <c r="L79" i="150"/>
  <c r="M78" i="150"/>
  <c r="L78" i="150"/>
  <c r="M77" i="150"/>
  <c r="L77" i="150"/>
  <c r="M76" i="150"/>
  <c r="L76" i="150"/>
  <c r="M75" i="150"/>
  <c r="L75" i="150"/>
  <c r="M74" i="150"/>
  <c r="L74" i="150"/>
  <c r="M73" i="150"/>
  <c r="L73" i="150"/>
  <c r="M72" i="150"/>
  <c r="L72" i="150"/>
  <c r="M71" i="150"/>
  <c r="L71" i="150"/>
  <c r="M70" i="150"/>
  <c r="L70" i="150"/>
  <c r="M69" i="150"/>
  <c r="L69" i="150"/>
  <c r="M68" i="150"/>
  <c r="L68" i="150"/>
  <c r="M67" i="150"/>
  <c r="L67" i="150"/>
  <c r="M66" i="150"/>
  <c r="L66" i="150"/>
  <c r="M65" i="150"/>
  <c r="L65" i="150"/>
  <c r="M64" i="150"/>
  <c r="L64" i="150"/>
  <c r="M63" i="150"/>
  <c r="L63" i="150"/>
  <c r="M62" i="150"/>
  <c r="L62" i="150"/>
  <c r="M61" i="150"/>
  <c r="L61" i="150"/>
  <c r="M60" i="150"/>
  <c r="L60" i="150"/>
  <c r="M59" i="150"/>
  <c r="L59" i="150"/>
  <c r="M58" i="150"/>
  <c r="L58" i="150"/>
  <c r="M57" i="150"/>
  <c r="L57" i="150"/>
  <c r="M56" i="150"/>
  <c r="L56" i="150"/>
  <c r="M55" i="150"/>
  <c r="L55" i="150"/>
  <c r="M54" i="150"/>
  <c r="L54" i="150"/>
  <c r="M53" i="150"/>
  <c r="L53" i="150"/>
  <c r="M52" i="150"/>
  <c r="L52" i="150"/>
  <c r="M51" i="150"/>
  <c r="L51" i="150"/>
  <c r="M50" i="150"/>
  <c r="L50" i="150"/>
  <c r="M49" i="150"/>
  <c r="L49" i="150"/>
  <c r="M48" i="150"/>
  <c r="L48" i="150"/>
  <c r="M47" i="150"/>
  <c r="L47" i="150"/>
  <c r="M46" i="150"/>
  <c r="L46" i="150"/>
  <c r="M45" i="150"/>
  <c r="L45" i="150"/>
  <c r="M44" i="150"/>
  <c r="L44" i="150"/>
  <c r="M43" i="150"/>
  <c r="L43" i="150"/>
  <c r="M42" i="150"/>
  <c r="L42" i="150"/>
  <c r="M41" i="150"/>
  <c r="L41" i="150"/>
  <c r="M40" i="150"/>
  <c r="L40" i="150"/>
  <c r="M39" i="150"/>
  <c r="L39" i="150"/>
  <c r="M38" i="150"/>
  <c r="L38" i="150"/>
  <c r="M37" i="150"/>
  <c r="L37" i="150"/>
  <c r="M36" i="150"/>
  <c r="L36" i="150"/>
  <c r="M35" i="150"/>
  <c r="L35" i="150"/>
  <c r="M34" i="150"/>
  <c r="L34" i="150"/>
  <c r="M33" i="150"/>
  <c r="L33" i="150"/>
  <c r="M32" i="150"/>
  <c r="L32" i="150"/>
  <c r="M31" i="150"/>
  <c r="L31" i="150"/>
  <c r="M30" i="150"/>
  <c r="L30" i="150"/>
  <c r="M29" i="150"/>
  <c r="L29" i="150"/>
  <c r="M28" i="150"/>
  <c r="L28" i="150"/>
  <c r="M27" i="150"/>
  <c r="L27" i="150"/>
  <c r="M26" i="150"/>
  <c r="L26" i="150"/>
  <c r="M25" i="150"/>
  <c r="L25" i="150"/>
  <c r="M24" i="150"/>
  <c r="L24" i="150"/>
  <c r="M23" i="150"/>
  <c r="L23" i="150"/>
  <c r="M22" i="150"/>
  <c r="L22" i="150"/>
  <c r="M21" i="150"/>
  <c r="L21" i="150"/>
  <c r="M20" i="150"/>
  <c r="L20" i="150"/>
  <c r="M19" i="150"/>
  <c r="L19" i="150"/>
  <c r="M18" i="150"/>
  <c r="L18" i="150"/>
  <c r="M17" i="150"/>
  <c r="L17" i="150"/>
  <c r="M16" i="150"/>
  <c r="L16" i="150"/>
  <c r="M15" i="150"/>
  <c r="L15" i="150"/>
  <c r="M134" i="149"/>
  <c r="L134" i="149"/>
  <c r="M133" i="149"/>
  <c r="L133" i="149"/>
  <c r="M132" i="149"/>
  <c r="L132" i="149"/>
  <c r="M131" i="149"/>
  <c r="L131" i="149"/>
  <c r="M130" i="149"/>
  <c r="L130" i="149"/>
  <c r="M129" i="149"/>
  <c r="L129" i="149"/>
  <c r="M128" i="149"/>
  <c r="L128" i="149"/>
  <c r="M127" i="149"/>
  <c r="L127" i="149"/>
  <c r="M126" i="149"/>
  <c r="L126" i="149"/>
  <c r="M125" i="149"/>
  <c r="L125" i="149"/>
  <c r="M94" i="149"/>
  <c r="L94" i="149"/>
  <c r="M93" i="149"/>
  <c r="L93" i="149"/>
  <c r="M92" i="149"/>
  <c r="L92" i="149"/>
  <c r="M91" i="149"/>
  <c r="L91" i="149"/>
  <c r="M90" i="149"/>
  <c r="L90" i="149"/>
  <c r="M89" i="149"/>
  <c r="L89" i="149"/>
  <c r="M88" i="149"/>
  <c r="L88" i="149"/>
  <c r="M87" i="149"/>
  <c r="L87" i="149"/>
  <c r="M86" i="149"/>
  <c r="L86" i="149"/>
  <c r="M85" i="149"/>
  <c r="L85" i="149"/>
  <c r="M54" i="149"/>
  <c r="L54" i="149"/>
  <c r="M53" i="149"/>
  <c r="L53" i="149"/>
  <c r="M52" i="149"/>
  <c r="L52" i="149"/>
  <c r="M51" i="149"/>
  <c r="L51" i="149"/>
  <c r="M50" i="149"/>
  <c r="L50" i="149"/>
  <c r="M49" i="149"/>
  <c r="L49" i="149"/>
  <c r="M48" i="149"/>
  <c r="L48" i="149"/>
  <c r="M47" i="149"/>
  <c r="L47" i="149"/>
  <c r="M46" i="149"/>
  <c r="L46" i="149"/>
  <c r="M45" i="149"/>
  <c r="L45" i="149"/>
  <c r="I289" i="149"/>
  <c r="I299" i="149" s="1"/>
  <c r="H289" i="149"/>
  <c r="H299" i="149" s="1"/>
  <c r="G289" i="149"/>
  <c r="G299" i="149" s="1"/>
  <c r="F289" i="149"/>
  <c r="F299" i="149" s="1"/>
  <c r="E289" i="149"/>
  <c r="E299" i="149" s="1"/>
  <c r="M124" i="149"/>
  <c r="L124" i="149"/>
  <c r="M123" i="149"/>
  <c r="L123" i="149"/>
  <c r="M122" i="149"/>
  <c r="L122" i="149"/>
  <c r="M121" i="149"/>
  <c r="L121" i="149"/>
  <c r="M120" i="149"/>
  <c r="L120" i="149"/>
  <c r="M119" i="149"/>
  <c r="L119" i="149"/>
  <c r="M118" i="149"/>
  <c r="L118" i="149"/>
  <c r="M117" i="149"/>
  <c r="L117" i="149"/>
  <c r="M116" i="149"/>
  <c r="L116" i="149"/>
  <c r="M115" i="149"/>
  <c r="L115" i="149"/>
  <c r="M114" i="149"/>
  <c r="L114" i="149"/>
  <c r="M113" i="149"/>
  <c r="L113" i="149"/>
  <c r="M112" i="149"/>
  <c r="L112" i="149"/>
  <c r="M111" i="149"/>
  <c r="L111" i="149"/>
  <c r="M110" i="149"/>
  <c r="L110" i="149"/>
  <c r="M109" i="149"/>
  <c r="L109" i="149"/>
  <c r="M108" i="149"/>
  <c r="L108" i="149"/>
  <c r="M107" i="149"/>
  <c r="L107" i="149"/>
  <c r="M106" i="149"/>
  <c r="L106" i="149"/>
  <c r="M105" i="149"/>
  <c r="L105" i="149"/>
  <c r="M104" i="149"/>
  <c r="L104" i="149"/>
  <c r="M103" i="149"/>
  <c r="L103" i="149"/>
  <c r="M102" i="149"/>
  <c r="L102" i="149"/>
  <c r="M101" i="149"/>
  <c r="L101" i="149"/>
  <c r="M100" i="149"/>
  <c r="L100" i="149"/>
  <c r="M99" i="149"/>
  <c r="L99" i="149"/>
  <c r="M98" i="149"/>
  <c r="L98" i="149"/>
  <c r="M97" i="149"/>
  <c r="L97" i="149"/>
  <c r="M96" i="149"/>
  <c r="L96" i="149"/>
  <c r="M95" i="149"/>
  <c r="L95" i="149"/>
  <c r="M84" i="149"/>
  <c r="L84" i="149"/>
  <c r="M83" i="149"/>
  <c r="L83" i="149"/>
  <c r="M82" i="149"/>
  <c r="L82" i="149"/>
  <c r="M81" i="149"/>
  <c r="L81" i="149"/>
  <c r="M80" i="149"/>
  <c r="L80" i="149"/>
  <c r="M79" i="149"/>
  <c r="L79" i="149"/>
  <c r="M78" i="149"/>
  <c r="L78" i="149"/>
  <c r="M77" i="149"/>
  <c r="L77" i="149"/>
  <c r="M76" i="149"/>
  <c r="L76" i="149"/>
  <c r="M75" i="149"/>
  <c r="L75" i="149"/>
  <c r="M74" i="149"/>
  <c r="L74" i="149"/>
  <c r="M73" i="149"/>
  <c r="L73" i="149"/>
  <c r="M72" i="149"/>
  <c r="L72" i="149"/>
  <c r="M71" i="149"/>
  <c r="L71" i="149"/>
  <c r="M70" i="149"/>
  <c r="L70" i="149"/>
  <c r="M69" i="149"/>
  <c r="L69" i="149"/>
  <c r="M68" i="149"/>
  <c r="L68" i="149"/>
  <c r="M67" i="149"/>
  <c r="L67" i="149"/>
  <c r="M66" i="149"/>
  <c r="L66" i="149"/>
  <c r="M65" i="149"/>
  <c r="L65" i="149"/>
  <c r="M64" i="149"/>
  <c r="L64" i="149"/>
  <c r="M63" i="149"/>
  <c r="L63" i="149"/>
  <c r="M62" i="149"/>
  <c r="L62" i="149"/>
  <c r="M61" i="149"/>
  <c r="L61" i="149"/>
  <c r="M60" i="149"/>
  <c r="L60" i="149"/>
  <c r="M59" i="149"/>
  <c r="L59" i="149"/>
  <c r="M58" i="149"/>
  <c r="L58" i="149"/>
  <c r="M57" i="149"/>
  <c r="L57" i="149"/>
  <c r="M56" i="149"/>
  <c r="L56" i="149"/>
  <c r="M55" i="149"/>
  <c r="L55" i="149"/>
  <c r="M44" i="149"/>
  <c r="L44" i="149"/>
  <c r="M43" i="149"/>
  <c r="L43" i="149"/>
  <c r="M42" i="149"/>
  <c r="L42" i="149"/>
  <c r="M41" i="149"/>
  <c r="L41" i="149"/>
  <c r="M40" i="149"/>
  <c r="L40" i="149"/>
  <c r="M39" i="149"/>
  <c r="L39" i="149"/>
  <c r="M38" i="149"/>
  <c r="L38" i="149"/>
  <c r="M37" i="149"/>
  <c r="L37" i="149"/>
  <c r="M36" i="149"/>
  <c r="L36" i="149"/>
  <c r="M35" i="149"/>
  <c r="L35" i="149"/>
  <c r="M34" i="149"/>
  <c r="L34" i="149"/>
  <c r="M33" i="149"/>
  <c r="L33" i="149"/>
  <c r="M32" i="149"/>
  <c r="L32" i="149"/>
  <c r="M31" i="149"/>
  <c r="L31" i="149"/>
  <c r="M30" i="149"/>
  <c r="L30" i="149"/>
  <c r="M29" i="149"/>
  <c r="L29" i="149"/>
  <c r="M28" i="149"/>
  <c r="L28" i="149"/>
  <c r="M27" i="149"/>
  <c r="L27" i="149"/>
  <c r="M26" i="149"/>
  <c r="L26" i="149"/>
  <c r="M25" i="149"/>
  <c r="L25" i="149"/>
  <c r="M24" i="149"/>
  <c r="L24" i="149"/>
  <c r="M23" i="149"/>
  <c r="L23" i="149"/>
  <c r="M22" i="149"/>
  <c r="L22" i="149"/>
  <c r="M21" i="149"/>
  <c r="L21" i="149"/>
  <c r="M20" i="149"/>
  <c r="L20" i="149"/>
  <c r="M19" i="149"/>
  <c r="L19" i="149"/>
  <c r="M18" i="149"/>
  <c r="L18" i="149"/>
  <c r="M17" i="149"/>
  <c r="L17" i="149"/>
  <c r="M16" i="149"/>
  <c r="L16" i="149"/>
  <c r="M15" i="149"/>
  <c r="L15" i="149"/>
  <c r="M104" i="147" l="1"/>
  <c r="L104" i="147"/>
  <c r="M103" i="147"/>
  <c r="L103" i="147"/>
  <c r="M102" i="147"/>
  <c r="L102" i="147"/>
  <c r="M101" i="147"/>
  <c r="L101" i="147"/>
  <c r="M100" i="147"/>
  <c r="L100" i="147"/>
  <c r="M99" i="147"/>
  <c r="L99" i="147"/>
  <c r="M98" i="147"/>
  <c r="L98" i="147"/>
  <c r="M97" i="147"/>
  <c r="L97" i="147"/>
  <c r="M96" i="147"/>
  <c r="L96" i="147"/>
  <c r="M95" i="147"/>
  <c r="L95" i="147"/>
  <c r="M94" i="147"/>
  <c r="L94" i="147"/>
  <c r="M93" i="147"/>
  <c r="L93" i="147"/>
  <c r="M92" i="147"/>
  <c r="L92" i="147"/>
  <c r="M91" i="147"/>
  <c r="L91" i="147"/>
  <c r="M90" i="147"/>
  <c r="L90" i="147"/>
  <c r="M89" i="147"/>
  <c r="L89" i="147"/>
  <c r="M88" i="147"/>
  <c r="L88" i="147"/>
  <c r="M87" i="147"/>
  <c r="L87" i="147"/>
  <c r="M86" i="147"/>
  <c r="L86" i="147"/>
  <c r="M85" i="147"/>
  <c r="L85" i="147"/>
  <c r="M84" i="147"/>
  <c r="L84" i="147"/>
  <c r="M83" i="147"/>
  <c r="L83" i="147"/>
  <c r="M82" i="147"/>
  <c r="L82" i="147"/>
  <c r="M81" i="147"/>
  <c r="L81" i="147"/>
  <c r="M80" i="147"/>
  <c r="L80" i="147"/>
  <c r="M79" i="147"/>
  <c r="L79" i="147"/>
  <c r="M78" i="147"/>
  <c r="L78" i="147"/>
  <c r="M77" i="147"/>
  <c r="L77" i="147"/>
  <c r="M76" i="147"/>
  <c r="L76" i="147"/>
  <c r="M75" i="147"/>
  <c r="L75" i="147"/>
  <c r="M74" i="147"/>
  <c r="L74" i="147"/>
  <c r="M73" i="147"/>
  <c r="L73" i="147"/>
  <c r="M72" i="147"/>
  <c r="L72" i="147"/>
  <c r="M71" i="147"/>
  <c r="L71" i="147"/>
  <c r="M70" i="147"/>
  <c r="L70" i="147"/>
  <c r="M69" i="147"/>
  <c r="L69" i="147"/>
  <c r="M68" i="147"/>
  <c r="L68" i="147"/>
  <c r="M67" i="147"/>
  <c r="L67" i="147"/>
  <c r="M66" i="147"/>
  <c r="L66" i="147"/>
  <c r="M65" i="147"/>
  <c r="L65" i="147"/>
  <c r="M64" i="147"/>
  <c r="L64" i="147"/>
  <c r="M63" i="147"/>
  <c r="L63" i="147"/>
  <c r="M62" i="147"/>
  <c r="L62" i="147"/>
  <c r="M61" i="147"/>
  <c r="L61" i="147"/>
  <c r="M60" i="147"/>
  <c r="L60" i="147"/>
  <c r="M59" i="147"/>
  <c r="L59" i="147"/>
  <c r="M58" i="147"/>
  <c r="L58" i="147"/>
  <c r="M57" i="147"/>
  <c r="L57" i="147"/>
  <c r="M56" i="147"/>
  <c r="L56" i="147"/>
  <c r="M55" i="147"/>
  <c r="L55" i="147"/>
  <c r="M54" i="147"/>
  <c r="L54" i="147"/>
  <c r="M53" i="147"/>
  <c r="L53" i="147"/>
  <c r="M52" i="147"/>
  <c r="L52" i="147"/>
  <c r="M51" i="147"/>
  <c r="L51" i="147"/>
  <c r="M50" i="147"/>
  <c r="L50" i="147"/>
  <c r="M49" i="147"/>
  <c r="L49" i="147"/>
  <c r="M48" i="147"/>
  <c r="L48" i="147"/>
  <c r="M47" i="147"/>
  <c r="L47" i="147"/>
  <c r="M46" i="147"/>
  <c r="L46" i="147"/>
  <c r="M45" i="147"/>
  <c r="L45" i="147"/>
  <c r="M44" i="147"/>
  <c r="L44" i="147"/>
  <c r="M43" i="147"/>
  <c r="L43" i="147"/>
  <c r="M42" i="147"/>
  <c r="L42" i="147"/>
  <c r="M41" i="147"/>
  <c r="L41" i="147"/>
  <c r="M40" i="147"/>
  <c r="L40" i="147"/>
  <c r="M39" i="147"/>
  <c r="L39" i="147"/>
  <c r="M38" i="147"/>
  <c r="L38" i="147"/>
  <c r="M37" i="147"/>
  <c r="L37" i="147"/>
  <c r="M36" i="147"/>
  <c r="L36" i="147"/>
  <c r="M35" i="147"/>
  <c r="L35" i="147"/>
  <c r="M34" i="147"/>
  <c r="L34" i="147"/>
  <c r="M33" i="147"/>
  <c r="L33" i="147"/>
  <c r="M32" i="147"/>
  <c r="L32" i="147"/>
  <c r="M31" i="147"/>
  <c r="L31" i="147"/>
  <c r="M30" i="147"/>
  <c r="L30" i="147"/>
  <c r="M29" i="147"/>
  <c r="L29" i="147"/>
  <c r="M28" i="147"/>
  <c r="L28" i="147"/>
  <c r="M27" i="147"/>
  <c r="L27" i="147"/>
  <c r="M26" i="147"/>
  <c r="L26" i="147"/>
  <c r="M25" i="147"/>
  <c r="L25" i="147"/>
  <c r="M24" i="147"/>
  <c r="L24" i="147"/>
  <c r="M23" i="147"/>
  <c r="L23" i="147"/>
  <c r="M22" i="147"/>
  <c r="L22" i="147"/>
  <c r="M21" i="147"/>
  <c r="L21" i="147"/>
  <c r="M20" i="147"/>
  <c r="L20" i="147"/>
  <c r="M19" i="147"/>
  <c r="L19" i="147"/>
  <c r="M18" i="147"/>
  <c r="L18" i="147"/>
  <c r="M17" i="147"/>
  <c r="L17" i="147"/>
  <c r="M16" i="147"/>
  <c r="L16" i="147"/>
  <c r="M15" i="147"/>
  <c r="L15" i="147"/>
  <c r="I229" i="147"/>
  <c r="I239" i="147" s="1"/>
  <c r="H229" i="147"/>
  <c r="H239" i="147" s="1"/>
  <c r="G229" i="147"/>
  <c r="G239" i="147" s="1"/>
  <c r="F229" i="147"/>
  <c r="F239" i="147" s="1"/>
  <c r="E229" i="147" l="1"/>
  <c r="E239" i="147" s="1"/>
  <c r="T15" i="145"/>
  <c r="E54" i="145" l="1"/>
  <c r="E64" i="145" s="1"/>
  <c r="E63" i="144"/>
  <c r="E73" i="144" s="1"/>
  <c r="M15" i="143"/>
  <c r="L15" i="143"/>
  <c r="E53" i="143"/>
  <c r="E63" i="143" s="1"/>
  <c r="P25" i="142"/>
  <c r="G61" i="142"/>
  <c r="G71" i="142" s="1"/>
  <c r="F61" i="142"/>
  <c r="F71" i="142" s="1"/>
  <c r="E61" i="142"/>
  <c r="E71" i="142" s="1"/>
  <c r="F59" i="140" l="1"/>
  <c r="F69" i="140" s="1"/>
  <c r="E59" i="140" l="1"/>
  <c r="E69" i="140" s="1"/>
  <c r="I33" i="139"/>
  <c r="I32" i="139"/>
  <c r="I31" i="139"/>
  <c r="I30" i="139"/>
  <c r="E59" i="139"/>
  <c r="E69" i="139" s="1"/>
  <c r="F56" i="138"/>
  <c r="F67" i="138" s="1"/>
  <c r="E56" i="138"/>
  <c r="E67" i="138" s="1"/>
  <c r="J27" i="137" l="1"/>
  <c r="J28" i="137"/>
  <c r="J29" i="137"/>
  <c r="J30" i="137"/>
  <c r="J31" i="137"/>
  <c r="J32" i="137"/>
  <c r="J26" i="137"/>
  <c r="T16" i="137"/>
  <c r="T17" i="137"/>
  <c r="T18" i="137"/>
  <c r="T19" i="137"/>
  <c r="T20" i="137"/>
  <c r="T21" i="137"/>
  <c r="T15" i="137"/>
  <c r="J63" i="137"/>
  <c r="J73" i="137" s="1"/>
  <c r="I63" i="137"/>
  <c r="I73" i="137" s="1"/>
  <c r="H63" i="137"/>
  <c r="H73" i="137" s="1"/>
  <c r="G63" i="137"/>
  <c r="G73" i="137" s="1"/>
  <c r="F63" i="137"/>
  <c r="F73" i="137" s="1"/>
  <c r="E63" i="137"/>
  <c r="E73" i="137" s="1"/>
  <c r="E56" i="136"/>
  <c r="E66" i="136" s="1"/>
  <c r="I30" i="134" l="1"/>
  <c r="F30" i="134"/>
  <c r="J23" i="134"/>
  <c r="T16" i="134"/>
  <c r="F56" i="134"/>
  <c r="F66" i="134" s="1"/>
  <c r="I29" i="134"/>
  <c r="F29" i="134"/>
  <c r="T15" i="134"/>
  <c r="J22" i="134"/>
  <c r="E56" i="134" l="1"/>
  <c r="E66" i="134" s="1"/>
  <c r="E60" i="133" l="1"/>
  <c r="E70" i="133" s="1"/>
  <c r="K81" i="130" l="1"/>
  <c r="K91" i="130" s="1"/>
  <c r="J81" i="130"/>
  <c r="J91" i="130" s="1"/>
  <c r="I81" i="130"/>
  <c r="I91" i="130" s="1"/>
  <c r="H81" i="130"/>
  <c r="H91" i="130" s="1"/>
  <c r="G81" i="130"/>
  <c r="G91" i="130" s="1"/>
  <c r="F81" i="130"/>
  <c r="F91" i="130" s="1"/>
  <c r="E81" i="130"/>
  <c r="E91" i="130" s="1"/>
  <c r="H65" i="129" l="1"/>
  <c r="H75" i="129" s="1"/>
  <c r="G65" i="129"/>
  <c r="G75" i="129" s="1"/>
  <c r="F65" i="129"/>
  <c r="F75" i="129" s="1"/>
  <c r="E65" i="129"/>
  <c r="E75" i="129" s="1"/>
  <c r="J156" i="128"/>
  <c r="J154" i="128"/>
  <c r="J153" i="128"/>
  <c r="J150" i="128"/>
  <c r="J144" i="128"/>
  <c r="J139" i="128"/>
  <c r="J138" i="128"/>
  <c r="J134" i="128"/>
  <c r="J114" i="128"/>
  <c r="J110" i="128"/>
  <c r="J104" i="128"/>
  <c r="J102" i="128"/>
  <c r="J101" i="128"/>
  <c r="J98" i="128"/>
  <c r="P195" i="128"/>
  <c r="P205" i="128" s="1"/>
  <c r="O195" i="128"/>
  <c r="O205" i="128" s="1"/>
  <c r="N195" i="128"/>
  <c r="N205" i="128" s="1"/>
  <c r="M195" i="128"/>
  <c r="M205" i="128" s="1"/>
  <c r="T79" i="128"/>
  <c r="T67" i="128"/>
  <c r="T37" i="128"/>
  <c r="T27" i="128"/>
  <c r="T73" i="128"/>
  <c r="T57" i="128"/>
  <c r="T33" i="128"/>
  <c r="T21" i="128"/>
  <c r="L195" i="128"/>
  <c r="L205" i="128" s="1"/>
  <c r="T77" i="128"/>
  <c r="T62" i="128"/>
  <c r="T25" i="128"/>
  <c r="T76" i="128"/>
  <c r="T61" i="128"/>
  <c r="T24" i="128"/>
  <c r="K195" i="128"/>
  <c r="K205" i="128" s="1"/>
  <c r="J195" i="128"/>
  <c r="J205" i="128" s="1"/>
  <c r="I195" i="128"/>
  <c r="I205" i="128" s="1"/>
  <c r="H195" i="128"/>
  <c r="H205" i="128" s="1"/>
  <c r="G195" i="128"/>
  <c r="G205" i="128" s="1"/>
  <c r="F195" i="128"/>
  <c r="F205" i="128" s="1"/>
  <c r="E195" i="128"/>
  <c r="E205" i="128" s="1"/>
  <c r="F72" i="127"/>
  <c r="F82" i="127" s="1"/>
  <c r="E72" i="127"/>
  <c r="E82" i="127" s="1"/>
  <c r="H145" i="125" l="1"/>
  <c r="H155" i="125" s="1"/>
  <c r="G145" i="125"/>
  <c r="G155" i="125" s="1"/>
  <c r="J68" i="125"/>
  <c r="J69" i="125"/>
  <c r="J70" i="125"/>
  <c r="J71" i="125"/>
  <c r="J72" i="125"/>
  <c r="J73" i="125"/>
  <c r="J74" i="125"/>
  <c r="J75" i="125"/>
  <c r="J76" i="125"/>
  <c r="J77" i="125"/>
  <c r="J78" i="125"/>
  <c r="J67" i="125"/>
  <c r="T18" i="125"/>
  <c r="T21" i="125"/>
  <c r="T24" i="125"/>
  <c r="T27" i="125"/>
  <c r="T30" i="125"/>
  <c r="T33" i="125"/>
  <c r="T36" i="125"/>
  <c r="T39" i="125"/>
  <c r="T42" i="125"/>
  <c r="T45" i="125"/>
  <c r="T48" i="125"/>
  <c r="T15" i="125"/>
  <c r="F145" i="125"/>
  <c r="F155" i="125" s="1"/>
  <c r="E145" i="125"/>
  <c r="E155" i="125" s="1"/>
  <c r="I28" i="124"/>
  <c r="F28" i="124"/>
  <c r="I31" i="124"/>
  <c r="F31" i="124"/>
  <c r="I30" i="124"/>
  <c r="F30" i="124"/>
  <c r="J21" i="124"/>
  <c r="J22" i="124"/>
  <c r="J23" i="124"/>
  <c r="J20" i="124"/>
  <c r="F29" i="124"/>
  <c r="I29" i="124"/>
  <c r="T15" i="124"/>
  <c r="J20" i="123"/>
  <c r="J21" i="123"/>
  <c r="J22" i="123"/>
  <c r="J23" i="123"/>
  <c r="J24" i="123"/>
  <c r="J25" i="123"/>
  <c r="J26" i="123"/>
  <c r="E57" i="124"/>
  <c r="E67" i="124" s="1"/>
  <c r="I31" i="123"/>
  <c r="F31" i="123"/>
  <c r="T15" i="123"/>
  <c r="E60" i="123"/>
  <c r="E70" i="123" s="1"/>
  <c r="J30" i="122" l="1"/>
  <c r="J29" i="122"/>
  <c r="J28" i="122"/>
  <c r="J24" i="122"/>
  <c r="J25" i="122"/>
  <c r="J26" i="122"/>
  <c r="J27" i="122"/>
  <c r="J22" i="122"/>
  <c r="J21" i="122"/>
  <c r="J20" i="122"/>
  <c r="T15" i="122"/>
  <c r="E62" i="122"/>
  <c r="E72" i="122" s="1"/>
  <c r="J22" i="120"/>
  <c r="J23" i="120"/>
  <c r="J24" i="120"/>
  <c r="J25" i="120"/>
  <c r="J26" i="120"/>
  <c r="J27" i="120"/>
  <c r="J28" i="120"/>
  <c r="J21" i="120"/>
  <c r="T16" i="120"/>
  <c r="T15" i="120"/>
  <c r="J24" i="118" l="1"/>
  <c r="J25" i="118"/>
  <c r="J22" i="118"/>
  <c r="J23" i="118"/>
  <c r="J21" i="118"/>
  <c r="T16" i="118"/>
  <c r="F57" i="118"/>
  <c r="F67" i="118" s="1"/>
  <c r="T15" i="118"/>
  <c r="E57" i="118"/>
  <c r="E67" i="118" s="1"/>
  <c r="E51" i="115" l="1"/>
  <c r="E61" i="115" s="1"/>
  <c r="J21" i="111"/>
  <c r="I31" i="111"/>
  <c r="T15" i="111"/>
  <c r="E62" i="111"/>
  <c r="E72" i="111" s="1"/>
  <c r="T15" i="110" l="1"/>
  <c r="E54" i="110"/>
  <c r="E64" i="110" s="1"/>
  <c r="J26" i="108" l="1"/>
  <c r="J25" i="108"/>
  <c r="J24" i="108"/>
  <c r="J22" i="108"/>
  <c r="J23" i="108"/>
  <c r="J21" i="108"/>
  <c r="J27" i="108"/>
  <c r="J20" i="108"/>
  <c r="T15" i="108"/>
  <c r="E59" i="108" l="1"/>
  <c r="E69" i="108" s="1"/>
  <c r="S17" i="95" l="1"/>
  <c r="S16" i="95"/>
  <c r="S15" i="95"/>
  <c r="H69" i="105" l="1"/>
  <c r="H79" i="105" s="1"/>
  <c r="G69" i="105"/>
  <c r="G79" i="105" s="1"/>
  <c r="F69" i="105"/>
  <c r="F79" i="105" s="1"/>
  <c r="J30" i="104" l="1"/>
  <c r="T20" i="104"/>
  <c r="J22" i="98" l="1"/>
  <c r="J21" i="98"/>
  <c r="E69" i="105" l="1"/>
  <c r="E79" i="105" s="1"/>
  <c r="F61" i="104"/>
  <c r="F71" i="104" s="1"/>
  <c r="E61" i="104"/>
  <c r="E71" i="104" s="1"/>
  <c r="H61" i="104"/>
  <c r="H71" i="104" s="1"/>
  <c r="G61" i="104"/>
  <c r="G71" i="104" s="1"/>
  <c r="I61" i="104"/>
  <c r="I71" i="104" s="1"/>
  <c r="J61" i="104"/>
  <c r="J71" i="104" s="1"/>
  <c r="E73" i="99" l="1"/>
  <c r="E84" i="99" s="1"/>
  <c r="F73" i="99"/>
  <c r="F84" i="99" s="1"/>
  <c r="G73" i="99" l="1"/>
  <c r="G84" i="99" s="1"/>
  <c r="T16" i="98"/>
  <c r="T15" i="98"/>
  <c r="E53" i="98"/>
  <c r="E64" i="98" s="1"/>
  <c r="F53" i="97"/>
  <c r="F64" i="97" s="1"/>
  <c r="F61" i="94" l="1"/>
  <c r="F72" i="94" s="1"/>
  <c r="E61" i="94"/>
  <c r="E72" i="94" s="1"/>
</calcChain>
</file>

<file path=xl/sharedStrings.xml><?xml version="1.0" encoding="utf-8"?>
<sst xmlns="http://schemas.openxmlformats.org/spreadsheetml/2006/main" count="54274" uniqueCount="2752">
  <si>
    <t>Study Reference</t>
  </si>
  <si>
    <t>Authors:</t>
  </si>
  <si>
    <t>Year:</t>
  </si>
  <si>
    <t>Bibliographic reference:</t>
  </si>
  <si>
    <t>Relevance Categories</t>
  </si>
  <si>
    <t>Combination</t>
  </si>
  <si>
    <t>Species</t>
  </si>
  <si>
    <t>Test vessel:</t>
  </si>
  <si>
    <t>Light Cycle:</t>
  </si>
  <si>
    <t>Endpoint</t>
  </si>
  <si>
    <t>Error Type</t>
  </si>
  <si>
    <t>Model</t>
  </si>
  <si>
    <t>Assessment Criteria</t>
  </si>
  <si>
    <t>Group A - Test Substance</t>
  </si>
  <si>
    <t>Score</t>
  </si>
  <si>
    <t>Explanation</t>
  </si>
  <si>
    <t>Comments</t>
  </si>
  <si>
    <t>Measured concentrations reported - any</t>
  </si>
  <si>
    <t>Measured concentrations reported - individual initial</t>
  </si>
  <si>
    <t>Initial concentrations in individual test units reported (pooled or separate)</t>
  </si>
  <si>
    <t>Measured concentrations reported - individual final</t>
  </si>
  <si>
    <t>Final concentrations in individual test units reported (pooled or separate)</t>
  </si>
  <si>
    <t># concentrations tested (excl. control)</t>
  </si>
  <si>
    <t>3 or more concentrations, plus control</t>
  </si>
  <si>
    <t>Ecological relevance</t>
  </si>
  <si>
    <t>Group B - Test Organism and Test System</t>
  </si>
  <si>
    <t>Strain/source identified</t>
  </si>
  <si>
    <t>Provenance of test organism (e.g. wild-collected location; laboratory strain ID)</t>
  </si>
  <si>
    <t>Replication</t>
  </si>
  <si>
    <t xml:space="preserve">Concentration-response </t>
  </si>
  <si>
    <t>Concentration-response model and parameters provided</t>
  </si>
  <si>
    <t>Measured response (raw) values</t>
  </si>
  <si>
    <t>Subtotal (sum of Groups A, B, C)</t>
  </si>
  <si>
    <t>Group D - Additional Major Weaknesses or Critical Errors</t>
  </si>
  <si>
    <t>Multiplier</t>
  </si>
  <si>
    <t>TOTAL  (score following Group D multipliers)</t>
  </si>
  <si>
    <t>Substance</t>
  </si>
  <si>
    <t>&gt; 95% pure</t>
  </si>
  <si>
    <t>Control performance</t>
  </si>
  <si>
    <t>Test conditions</t>
  </si>
  <si>
    <t>Standard protocol followed</t>
  </si>
  <si>
    <t>Organism type:</t>
  </si>
  <si>
    <t>EC or LC</t>
  </si>
  <si>
    <t>Acute</t>
  </si>
  <si>
    <t>Title:</t>
  </si>
  <si>
    <t>Endpoint Category</t>
  </si>
  <si>
    <t>Duration Acute or Chronic:</t>
  </si>
  <si>
    <t>Statistical methods described</t>
  </si>
  <si>
    <t>/15</t>
  </si>
  <si>
    <t>Minimum of 3 replicates per exposure</t>
  </si>
  <si>
    <t>Sex:</t>
  </si>
  <si>
    <t>Adult</t>
  </si>
  <si>
    <t>Not applicable</t>
  </si>
  <si>
    <t>No</t>
  </si>
  <si>
    <t>Brief Explanation (see full rubric for detailed explanations)</t>
  </si>
  <si>
    <t>Life Stage of Initial Exposure:</t>
  </si>
  <si>
    <t>Life Stage</t>
  </si>
  <si>
    <t>Group C - Test Design, Statistics, and Results</t>
  </si>
  <si>
    <t>Initial test organism characteristics described</t>
  </si>
  <si>
    <t>Study Objective</t>
  </si>
  <si>
    <t>Source and purity of test substance reported</t>
  </si>
  <si>
    <t>Any analytical confirmation and reporting of tested concentrations</t>
  </si>
  <si>
    <t>As relevant, size, density, mass, feeding protocols</t>
  </si>
  <si>
    <t>e.g., EPA, OECD, ASTM; deviations acceptable if described</t>
  </si>
  <si>
    <t>Control values reported and performance criteria met</t>
  </si>
  <si>
    <t>Unknown</t>
  </si>
  <si>
    <t>Not identified</t>
  </si>
  <si>
    <t>GLP:</t>
  </si>
  <si>
    <t>Exposure</t>
  </si>
  <si>
    <t>Recovery</t>
  </si>
  <si>
    <t xml:space="preserve">Media renewal </t>
  </si>
  <si>
    <t>Not reported</t>
  </si>
  <si>
    <t>Toxicant:</t>
  </si>
  <si>
    <t>Pyrene</t>
  </si>
  <si>
    <t>Substance Purity/Grade:</t>
  </si>
  <si>
    <t>Dasic NS</t>
  </si>
  <si>
    <t>Skeletonema costatum</t>
  </si>
  <si>
    <t>Acartia tonsa</t>
  </si>
  <si>
    <t>Calanus finmarchicus</t>
  </si>
  <si>
    <t>Calanus glacialis</t>
  </si>
  <si>
    <t>Corophium volutator</t>
  </si>
  <si>
    <t>Algae</t>
  </si>
  <si>
    <t>Continuous</t>
  </si>
  <si>
    <t>ISO/DIS 10253 Media</t>
  </si>
  <si>
    <t>Sediment</t>
  </si>
  <si>
    <t>None</t>
  </si>
  <si>
    <t>Copepodite Stage V and adult</t>
  </si>
  <si>
    <t>Ambient</t>
  </si>
  <si>
    <t>16:8</t>
  </si>
  <si>
    <t>Growth inhibition</t>
  </si>
  <si>
    <t>Mortality</t>
  </si>
  <si>
    <t>EC50</t>
  </si>
  <si>
    <t>95% confidence interval</t>
  </si>
  <si>
    <t>Standard deviation</t>
  </si>
  <si>
    <t>23.7, 27.5</t>
  </si>
  <si>
    <t>14.3, 20.1</t>
  </si>
  <si>
    <t>8.2, 11.2</t>
  </si>
  <si>
    <t>7.1, 16.6</t>
  </si>
  <si>
    <t>23.8, 25.0</t>
  </si>
  <si>
    <t>126.4, 144.4</t>
  </si>
  <si>
    <t>2142.8, 2423</t>
  </si>
  <si>
    <t>26.7, 40.7</t>
  </si>
  <si>
    <t>LC50</t>
  </si>
  <si>
    <t>&gt;20435</t>
  </si>
  <si>
    <t>&gt;15347</t>
  </si>
  <si>
    <t>Recovery not assessed in this study</t>
  </si>
  <si>
    <t>Growth rates determined by linear regression and as the area under the growth curves (biomass increase)</t>
  </si>
  <si>
    <t>Calculations of acute toxicity performed with DEBtox tool</t>
  </si>
  <si>
    <t>Followed for S. costatum; no standard protocol followed for other species</t>
  </si>
  <si>
    <t>Appropriate test reported and employed for endpoints; appropriate controls employed</t>
  </si>
  <si>
    <r>
      <t>Score (</t>
    </r>
    <r>
      <rPr>
        <i/>
        <sz val="11"/>
        <color theme="1"/>
        <rFont val="Calibri"/>
        <family val="2"/>
        <scheme val="minor"/>
      </rPr>
      <t>S. costatum)</t>
    </r>
  </si>
  <si>
    <r>
      <t>Score (</t>
    </r>
    <r>
      <rPr>
        <i/>
        <sz val="11"/>
        <color theme="1"/>
        <rFont val="Calibri"/>
        <family val="2"/>
        <scheme val="minor"/>
      </rPr>
      <t>C. finmarchicus)</t>
    </r>
  </si>
  <si>
    <r>
      <t>Score (</t>
    </r>
    <r>
      <rPr>
        <i/>
        <sz val="11"/>
        <color theme="1"/>
        <rFont val="Calibri"/>
        <family val="2"/>
        <scheme val="minor"/>
      </rPr>
      <t>C. glacialis)</t>
    </r>
  </si>
  <si>
    <r>
      <t>Score (</t>
    </r>
    <r>
      <rPr>
        <i/>
        <sz val="11"/>
        <color theme="1"/>
        <rFont val="Calibri"/>
        <family val="2"/>
        <scheme val="minor"/>
      </rPr>
      <t>C. volutator)</t>
    </r>
  </si>
  <si>
    <t>Included for all species</t>
  </si>
  <si>
    <t>Relevant environmental parameters identified (temperature, light, DO, etc.)</t>
  </si>
  <si>
    <t>3 replicates for each exposure for all species</t>
  </si>
  <si>
    <t>Acute toxicity of eight oil spill response chemicals to temperate, boreal, and Arctic species</t>
  </si>
  <si>
    <t>For each red criteria with 0, total score is multiplied by 0.5; otherwise the multiplier is 1</t>
  </si>
  <si>
    <t>Scores for relevance</t>
  </si>
  <si>
    <t>Raw Data Provided in SI?</t>
  </si>
  <si>
    <t># Environmentally Relevant Concentrations (excluding controls)</t>
  </si>
  <si>
    <t>Units</t>
  </si>
  <si>
    <t>Total Exposure Duration (Value)</t>
  </si>
  <si>
    <t>Total Exposure Duration (Units)</t>
  </si>
  <si>
    <t>h</t>
  </si>
  <si>
    <t>d</t>
  </si>
  <si>
    <t>Total Exposure Duration (Hours)</t>
  </si>
  <si>
    <t>1 exposure concentration at &lt; environmental concentration</t>
  </si>
  <si>
    <t>Media Type</t>
  </si>
  <si>
    <t>Media Properties</t>
  </si>
  <si>
    <t>Filtered</t>
  </si>
  <si>
    <t>Seawater</t>
  </si>
  <si>
    <t>Artificial or Natural</t>
  </si>
  <si>
    <t>Natural</t>
  </si>
  <si>
    <t>&gt; 1</t>
  </si>
  <si>
    <t>Timepoint (Value)</t>
  </si>
  <si>
    <t>Time Point (Units)</t>
  </si>
  <si>
    <t>Time Point (Hours)</t>
  </si>
  <si>
    <t>NOEC</t>
  </si>
  <si>
    <t>LOEC</t>
  </si>
  <si>
    <t>E/LC Estimate (Value)</t>
  </si>
  <si>
    <t>EC/LC Estimate (Units)</t>
  </si>
  <si>
    <t>mg/L</t>
  </si>
  <si>
    <t>mg/kg</t>
  </si>
  <si>
    <t>Error (Units)</t>
  </si>
  <si>
    <t>Error (Value)</t>
  </si>
  <si>
    <t>0.883, 1.217</t>
  </si>
  <si>
    <t>Copepodite V</t>
  </si>
  <si>
    <t>0.784, 0.853</t>
  </si>
  <si>
    <t>0.22um filtered</t>
  </si>
  <si>
    <t>0.5 L borosilicate glass bottles with Teflon lined screw caps</t>
  </si>
  <si>
    <t>AWT</t>
  </si>
  <si>
    <t>To investigate the potential differences in acute toxicity and potential differences in relationships between exposure intensity (time and dose) and response (stress gene expression) in two closely related copepod species (Arctic and temperate).</t>
  </si>
  <si>
    <t>Sigmoid curve fitting</t>
  </si>
  <si>
    <t>Statistical significance at the highest treatment after various time points; no EC50 presented</t>
  </si>
  <si>
    <t>North Sea Troll field crude oil, AWT by heating to 200C</t>
  </si>
  <si>
    <t>ANOVA with Dunnett's post hoc test</t>
  </si>
  <si>
    <t>Time point of WAF analysis not reported</t>
  </si>
  <si>
    <t>7 concentrations for acute tox test; 3 concentrations for stress gene expression test</t>
  </si>
  <si>
    <t>Culture conditions for lab strain identified as well as life stage, feeding protocols, and size; wild collected copepod life stage and holding conditions identified</t>
  </si>
  <si>
    <t>None followed</t>
  </si>
  <si>
    <t>Triplicates for each concentration</t>
  </si>
  <si>
    <t>Reported % of controls only</t>
  </si>
  <si>
    <t>1</t>
  </si>
  <si>
    <t>Petersen et al.</t>
  </si>
  <si>
    <t>Phototoxicity of pyrene affects benthic algae and bacteria from the Arctic</t>
  </si>
  <si>
    <t>To evaluate effects of pyrene and phototoxicity of pyrene on natural algae and bacteria from arctic sediments.</t>
  </si>
  <si>
    <t>4 replicates for controls and each pyrene concentration for light experiment; 5 replicates of each for dark experiment</t>
  </si>
  <si>
    <t>Source reported (Merck, Darmstadt, Germany) but not purity</t>
  </si>
  <si>
    <t>Olsen et al.</t>
  </si>
  <si>
    <t>Arctic versus temperate comparison of risk assessment metrics for 2-methyl-naphthalene</t>
  </si>
  <si>
    <t>2-methyl-naphthalene</t>
  </si>
  <si>
    <t>Chlamys islandica</t>
  </si>
  <si>
    <t>Strongylocentrotus droebachiensis</t>
  </si>
  <si>
    <t>Acmaea tessulata</t>
  </si>
  <si>
    <t>Littorina littorea</t>
  </si>
  <si>
    <t>Margarites helicina</t>
  </si>
  <si>
    <t>Pandalus borealis</t>
  </si>
  <si>
    <t>Sclerocragon boreas</t>
  </si>
  <si>
    <t>Anonyx nugax</t>
  </si>
  <si>
    <t>Nymphon gracile</t>
  </si>
  <si>
    <t>Boreogadus saida</t>
  </si>
  <si>
    <t>Mytilus edulis</t>
  </si>
  <si>
    <t>Gibbula umbilicalis</t>
  </si>
  <si>
    <t>Patella depressa</t>
  </si>
  <si>
    <t>Semibalanus balanoides</t>
  </si>
  <si>
    <t>Gammarus sp. (Temp)</t>
  </si>
  <si>
    <t>Gammarus sp. (Arctic)</t>
  </si>
  <si>
    <t>Dicentrarchus labrax</t>
  </si>
  <si>
    <r>
      <t>Score (</t>
    </r>
    <r>
      <rPr>
        <i/>
        <sz val="11"/>
        <color theme="1"/>
        <rFont val="Calibri"/>
        <family val="2"/>
        <scheme val="minor"/>
      </rPr>
      <t>Chlamys islandica)</t>
    </r>
  </si>
  <si>
    <r>
      <t>Score (</t>
    </r>
    <r>
      <rPr>
        <i/>
        <sz val="11"/>
        <color theme="1"/>
        <rFont val="Calibri"/>
        <family val="2"/>
        <scheme val="minor"/>
      </rPr>
      <t>Strongylocentrotus droebachiensis)</t>
    </r>
  </si>
  <si>
    <r>
      <t>Score (</t>
    </r>
    <r>
      <rPr>
        <i/>
        <sz val="11"/>
        <color theme="1"/>
        <rFont val="Calibri"/>
        <family val="2"/>
        <scheme val="minor"/>
      </rPr>
      <t>Acmaea tessulata)</t>
    </r>
  </si>
  <si>
    <r>
      <t>Score</t>
    </r>
    <r>
      <rPr>
        <i/>
        <sz val="11"/>
        <color theme="1"/>
        <rFont val="Calibri"/>
        <family val="2"/>
        <scheme val="minor"/>
      </rPr>
      <t xml:space="preserve"> (Littorina littorea)</t>
    </r>
  </si>
  <si>
    <r>
      <t>Score (</t>
    </r>
    <r>
      <rPr>
        <i/>
        <sz val="11"/>
        <color theme="1"/>
        <rFont val="Calibri"/>
        <family val="2"/>
        <scheme val="minor"/>
      </rPr>
      <t>Margarites helicina)</t>
    </r>
  </si>
  <si>
    <r>
      <t>Score (</t>
    </r>
    <r>
      <rPr>
        <i/>
        <sz val="11"/>
        <color theme="1"/>
        <rFont val="Calibri"/>
        <family val="2"/>
        <scheme val="minor"/>
      </rPr>
      <t>Patella depressa)</t>
    </r>
  </si>
  <si>
    <r>
      <t>Score (</t>
    </r>
    <r>
      <rPr>
        <i/>
        <sz val="11"/>
        <color theme="1"/>
        <rFont val="Calibri"/>
        <family val="2"/>
        <scheme val="minor"/>
      </rPr>
      <t>Semibalanus balanoides)</t>
    </r>
  </si>
  <si>
    <t>24 h</t>
  </si>
  <si>
    <t>48 h</t>
  </si>
  <si>
    <t>95% CI</t>
  </si>
  <si>
    <t>1.17, 6.47</t>
  </si>
  <si>
    <t>0.62, 0.74</t>
  </si>
  <si>
    <t>0.30, 0.42</t>
  </si>
  <si>
    <t>0.83, 1.83</t>
  </si>
  <si>
    <t>4.14, 6.07</t>
  </si>
  <si>
    <t>1.08, 1.67</t>
  </si>
  <si>
    <t>1.31, 1.86</t>
  </si>
  <si>
    <t>1.46, 1.97</t>
  </si>
  <si>
    <t>1.48, 2.48</t>
  </si>
  <si>
    <t>4.23, 6.95</t>
  </si>
  <si>
    <t>0.53, 1.21</t>
  </si>
  <si>
    <t>7.41, 8.92</t>
  </si>
  <si>
    <t>1.81, 2.02</t>
  </si>
  <si>
    <t>3.72, 5.32</t>
  </si>
  <si>
    <t>4.45, 5.18</t>
  </si>
  <si>
    <t>0.43, 0.70</t>
  </si>
  <si>
    <t>0.74, 12.7</t>
  </si>
  <si>
    <t>DEBtox</t>
  </si>
  <si>
    <t>Wild-collected locations listed in Table S1</t>
  </si>
  <si>
    <t>6 exposure concentrations plus seawater control plus solvent control for all species except small (1-2cm) for whom the highest concentration was dropped</t>
  </si>
  <si>
    <t>Data relevant to wild-capture collection sites and conditions as well as organism size and number of individuals but no exposure data</t>
  </si>
  <si>
    <t>14-15</t>
  </si>
  <si>
    <t>Filtration level not reported</t>
  </si>
  <si>
    <t>Filtered seawater</t>
  </si>
  <si>
    <t>Beakers or other containers appropriate for the size of the given test species</t>
  </si>
  <si>
    <t>Concentrations were measured but results are based off nominal values due to evidence regarding partitioning of compound in the water (see paper for justification); scored temperate species as a "1" because concentrations in temperate biota were analyzed and reported</t>
  </si>
  <si>
    <t>Size and feeding protocols identified in SI for all species</t>
  </si>
  <si>
    <t>Seawater control + solvent control (ethanol); two-group t-test to compare Arctic and temperate values</t>
  </si>
  <si>
    <t>LC50 values only</t>
  </si>
  <si>
    <t>No control criteria reported</t>
  </si>
  <si>
    <t>Methylmercury</t>
  </si>
  <si>
    <t>Toxicity of methylmercury injected into eggs of thick-billed murres and arctic terns</t>
  </si>
  <si>
    <t>Uria lomvia</t>
  </si>
  <si>
    <t>Sterna paradisaea</t>
  </si>
  <si>
    <t>Bird</t>
  </si>
  <si>
    <t>8 dose groups plus vehicle control and uninjected control group</t>
  </si>
  <si>
    <t>MeHg chloride, PESTANAL®, analytical standard from Sigma Aldrich</t>
  </si>
  <si>
    <t>39.5 for 1 week; 37.5 onward</t>
  </si>
  <si>
    <t>Egg</t>
  </si>
  <si>
    <t>Survival to 90% of development</t>
  </si>
  <si>
    <t>Embryo</t>
  </si>
  <si>
    <t>0.38, 0.85</t>
  </si>
  <si>
    <t>Probit</t>
  </si>
  <si>
    <t>0.86, 1.61</t>
  </si>
  <si>
    <t>Not reprted</t>
  </si>
  <si>
    <t>Analytical</t>
  </si>
  <si>
    <r>
      <t xml:space="preserve">Evaluating pyrene toxicity on the Arctic key copepod species </t>
    </r>
    <r>
      <rPr>
        <i/>
        <sz val="11"/>
        <color theme="1"/>
        <rFont val="Calibri"/>
        <family val="2"/>
        <scheme val="minor"/>
      </rPr>
      <t>Calanus hyperboreus</t>
    </r>
  </si>
  <si>
    <t>Calanus hyperboreus</t>
  </si>
  <si>
    <t>Female</t>
  </si>
  <si>
    <t>Wild collected, Western Greenland; coordinates given</t>
  </si>
  <si>
    <t>Egg production</t>
  </si>
  <si>
    <t>Faecal pellet production</t>
  </si>
  <si>
    <t>&gt;99%, Sigma Aldrich</t>
  </si>
  <si>
    <t>5 concentrations plus control plus solvent control</t>
  </si>
  <si>
    <t>Actual lighting not reported but windows were sealed with black cloth and work was conducted in dim light as sunlight increases the toxicity of pyrene</t>
  </si>
  <si>
    <t>1 L Duran Laboratory Bottles with red PBT screw caps</t>
  </si>
  <si>
    <t>Dark</t>
  </si>
  <si>
    <t>0.45 um filtered</t>
  </si>
  <si>
    <t>3 d</t>
  </si>
  <si>
    <t>Daily</t>
  </si>
  <si>
    <t>Different number of replicates for each concentration but all had a minimum of 3</t>
  </si>
  <si>
    <t>Fluorescence and HPLC</t>
  </si>
  <si>
    <t>Fluorescence and HPLC in copepods</t>
  </si>
  <si>
    <t>No conc-response curve; statistical differences between treatments only</t>
  </si>
  <si>
    <t>Gardiner, W. W., Word, J. Q., Word, J. D., Perkins, R. A., McFarlin, K. M., Hester, B. W., Word, L. S., Ray, C. M.</t>
  </si>
  <si>
    <t>The acute toxicity of chemically and physically dispersed crude oil to key Arctic species under Arctic conditions during the open water season</t>
  </si>
  <si>
    <t>To characterize the acute toxicity of Alaska North Slope (ANS) crude oil and dispersed oil to 3 key food web species living in ice-free waters of the Beaufort and Chukchi Seas.</t>
  </si>
  <si>
    <t>Myoxocephalus sp.</t>
  </si>
  <si>
    <t>Fish</t>
  </si>
  <si>
    <t>Juvenile</t>
  </si>
  <si>
    <t>Larval</t>
  </si>
  <si>
    <r>
      <t>Score (</t>
    </r>
    <r>
      <rPr>
        <i/>
        <sz val="11"/>
        <color theme="1"/>
        <rFont val="Calibri"/>
        <family val="2"/>
        <scheme val="minor"/>
      </rPr>
      <t>Calanus glacialis)</t>
    </r>
  </si>
  <si>
    <r>
      <t xml:space="preserve">Score </t>
    </r>
    <r>
      <rPr>
        <i/>
        <sz val="11"/>
        <color theme="1"/>
        <rFont val="Calibri"/>
        <family val="2"/>
        <scheme val="minor"/>
      </rPr>
      <t>(Myoxocephalus sp.)</t>
    </r>
  </si>
  <si>
    <t>5 or 6 plus controls</t>
  </si>
  <si>
    <t>500-mL glass jars</t>
  </si>
  <si>
    <t>2 gallon glass aquaria</t>
  </si>
  <si>
    <t>2.5 h</t>
  </si>
  <si>
    <t>4 replicates</t>
  </si>
  <si>
    <t>Probit or trimmed Spearman Karber</t>
  </si>
  <si>
    <t>From Beaufort or Chukchi Sea</t>
  </si>
  <si>
    <t>5 petroleum hydrocarbons measured including TPH</t>
  </si>
  <si>
    <t>Analyzed for 27 parent PAHs and 43 alkylated PAHs by GCMS</t>
  </si>
  <si>
    <t>Control survival met criteria for all tests and species at &gt; 80% survival</t>
  </si>
  <si>
    <t>mg/L TPH</t>
  </si>
  <si>
    <t>LC50 values are based on total petroleum hydrocarbon (TPH) analyses conducted at test initiation; study also reports LC50s for each species based on parent naphthalene concentrations and total PAH concentrations</t>
  </si>
  <si>
    <t>NC</t>
  </si>
  <si>
    <t>LC50 values are based on total petroleum hydrocarbon (TPH) analyses conducted at test initiation; study also reports LC50s for each species based on parent naphthalene concentrations and total PAH concentrations. Value in this spreadsheet is a mean value of 4 - 6 tests for each species, all of which are individually reported in the paper</t>
  </si>
  <si>
    <t>Probit or trimmed Spearman-Karber</t>
  </si>
  <si>
    <t>Sclerocrangon boreas</t>
  </si>
  <si>
    <r>
      <t>Score (</t>
    </r>
    <r>
      <rPr>
        <i/>
        <sz val="11"/>
        <color theme="1"/>
        <rFont val="Calibri"/>
        <family val="2"/>
        <scheme val="minor"/>
      </rPr>
      <t>Porosira glacialis)</t>
    </r>
  </si>
  <si>
    <r>
      <t>Score (</t>
    </r>
    <r>
      <rPr>
        <i/>
        <sz val="11"/>
        <color theme="1"/>
        <rFont val="Calibri"/>
        <family val="2"/>
        <scheme val="minor"/>
      </rPr>
      <t>Mytulis edulis)</t>
    </r>
  </si>
  <si>
    <r>
      <t>Score (</t>
    </r>
    <r>
      <rPr>
        <i/>
        <sz val="11"/>
        <color theme="1"/>
        <rFont val="Calibri"/>
        <family val="2"/>
        <scheme val="minor"/>
      </rPr>
      <t>Sclerocrangon boreas)</t>
    </r>
  </si>
  <si>
    <r>
      <t>Score (</t>
    </r>
    <r>
      <rPr>
        <i/>
        <sz val="11"/>
        <color theme="1"/>
        <rFont val="Calibri"/>
        <family val="2"/>
        <scheme val="minor"/>
      </rPr>
      <t>Leptoclinus maculatus)</t>
    </r>
  </si>
  <si>
    <r>
      <t xml:space="preserve">Score </t>
    </r>
    <r>
      <rPr>
        <i/>
        <sz val="11"/>
        <color theme="1"/>
        <rFont val="Calibri"/>
        <family val="2"/>
        <scheme val="minor"/>
      </rPr>
      <t>(Boreogadus saida)</t>
    </r>
  </si>
  <si>
    <t>Porosira glacialis</t>
  </si>
  <si>
    <t>Mytulis edulis</t>
  </si>
  <si>
    <t>Leptoclinus maculatus</t>
  </si>
  <si>
    <t>Mercury</t>
  </si>
  <si>
    <t>Temperature and DO reported at the beginning and end of test</t>
  </si>
  <si>
    <t>Sigmoid curve fitting; ANOVA/Dunnett's test for gene expression stats</t>
  </si>
  <si>
    <t>Chemical analyses of WAFs are presented as concentrations of individual compound groups and total hydrocarbon concentration for STOCK WAFs only, not tested concentrations</t>
  </si>
  <si>
    <t>Chronic</t>
  </si>
  <si>
    <t>Max. concentration of pyrene used in this study 3x less than highest observed concentrations from Deepwater Horizon oil spill</t>
  </si>
  <si>
    <t>0.06 mg/L and 0.18 mg/L both lower than max environmentally realistic concentration of 0.189 mg/L</t>
  </si>
  <si>
    <t>Oxygen, pH and salinity measured but values not reported; 'monitored daily but showed no significant variations throughout the experiment'</t>
  </si>
  <si>
    <t>No mortality observed in the controls at any time during the experiment</t>
  </si>
  <si>
    <t>All relevant characteristics described for each species</t>
  </si>
  <si>
    <t>No protocol followed</t>
  </si>
  <si>
    <t>No control criteria outlined</t>
  </si>
  <si>
    <t>Size, feeding protocols, mass of individuals reported for each species</t>
  </si>
  <si>
    <t>5 or 6</t>
  </si>
  <si>
    <t>Acute and sub-lethal response to mercury in Arctic and boreal calanoid copepods</t>
  </si>
  <si>
    <t>Copepodite V (CV)</t>
  </si>
  <si>
    <t>2 L polypropylene containers</t>
  </si>
  <si>
    <t>Triplicates plus six controls</t>
  </si>
  <si>
    <t>No lethality was observed in the controls</t>
  </si>
  <si>
    <t>Camus, L., Brooks, S., Geraudie, P., Hjorth, M., Nahrgang, J., Olsen, G. H., Smit, M. G. D.</t>
  </si>
  <si>
    <t>Produced water</t>
  </si>
  <si>
    <t>Comparison of produced water toxicity to Arctic and temperate species</t>
  </si>
  <si>
    <t>Concentrations of compounds in the PW stock measured and reported</t>
  </si>
  <si>
    <t>5 concentrations plus controls</t>
  </si>
  <si>
    <t>Table 5 - mean % survival for all concentrations</t>
  </si>
  <si>
    <t>Development</t>
  </si>
  <si>
    <t>1 L glass bottles</t>
  </si>
  <si>
    <t>Dim</t>
  </si>
  <si>
    <t>0.2 um filtered</t>
  </si>
  <si>
    <t>20 L polyethylene tanks</t>
  </si>
  <si>
    <t>12 well plate</t>
  </si>
  <si>
    <t>Solvent control and negative control; DEBtox model used to calculate ECx values</t>
  </si>
  <si>
    <t>Initial concentrations of test solutions for some tests not possible due to low exposure volumes (algae, copepods) so "measured" value is based off average ratio of nominal to measured concentration.</t>
  </si>
  <si>
    <t>fraction of undiluted PW</t>
  </si>
  <si>
    <t>ISO 14669:1999</t>
  </si>
  <si>
    <t>Pro analysis 99.5%</t>
  </si>
  <si>
    <t>Mercury uptake in animal samples and in exposure solutions were measured</t>
  </si>
  <si>
    <t>7 concentrations, plus control for acute tests; 3 concentrations for sublethal experiment</t>
  </si>
  <si>
    <t>Two-way ANOVA, Bonferroni's multiple comparison test</t>
  </si>
  <si>
    <t>23.2, 53.7</t>
  </si>
  <si>
    <t>Two-way ANOVA</t>
  </si>
  <si>
    <t>Measured in exposure solutions</t>
  </si>
  <si>
    <t>Measured in animal samples</t>
  </si>
  <si>
    <t>ISO 10253 growth medium in filtered seawater</t>
  </si>
  <si>
    <t>OECD Guidelines; ISO for algae/copepods (paper states that Arctic species were run following the same protocols as temperate species with deviations as described)</t>
  </si>
  <si>
    <t>Full analysis of consituents of PW reported</t>
  </si>
  <si>
    <t>Described for each species</t>
  </si>
  <si>
    <t>Acclimation and exposure details mentioned for all species</t>
  </si>
  <si>
    <t>15 L glass aquaria</t>
  </si>
  <si>
    <t>Larvae</t>
  </si>
  <si>
    <t>SSDs only, no concentration-response curves</t>
  </si>
  <si>
    <t>Effects of polar bear and killer whale derived contaminant cocktails on marine mammal immunity</t>
  </si>
  <si>
    <t>Desforges, J.-P., Levin, M., Jasperse, L., De Guise, S., Eulaers, I., Letcher, R. J., Acquarone, M., Nordoy, E., Folkow, L. P., Jensen, T. H., Grondahl, C., Bertelsen, M. F., Leger, J. S., Almunia, J., Sonne, C., Dietz, R.</t>
  </si>
  <si>
    <t>Contaminant cocktails derived from killer whale and polar bear blubber (polychlorinated biphenyls, organochlorine pesticides, polybrominated diphenyl ethers, and other brominated flame retardants)</t>
  </si>
  <si>
    <t>KW contaminant cocktail</t>
  </si>
  <si>
    <t>PB contaminant cocktail</t>
  </si>
  <si>
    <t>Average length and weight of experimental animals reported</t>
  </si>
  <si>
    <t>Mature</t>
  </si>
  <si>
    <t>Artificially weathered oil (AWT); weathering method reported</t>
  </si>
  <si>
    <t>105-L exposure tanks</t>
  </si>
  <si>
    <t>Cell viability</t>
  </si>
  <si>
    <t>Natural killer cell activity</t>
  </si>
  <si>
    <t>Phagocytosis</t>
  </si>
  <si>
    <t>Seal spp. (murine lymphoma cell line)</t>
  </si>
  <si>
    <t>Cetacean spp. (human erythroleukemic cell line)</t>
  </si>
  <si>
    <t>Organism Type</t>
  </si>
  <si>
    <t>T-Lymphocyte proliferation</t>
  </si>
  <si>
    <t>Orcinus orca</t>
  </si>
  <si>
    <t>Cystophora cristata</t>
  </si>
  <si>
    <t>Ursus maritimus</t>
  </si>
  <si>
    <t>Pagophilus groenlandicus</t>
  </si>
  <si>
    <t>Mammal</t>
  </si>
  <si>
    <t>Dulbecco's Modified Eagle Medium (DMEM)</t>
  </si>
  <si>
    <t>Dimethylsulfoxide vehicle controls included</t>
  </si>
  <si>
    <t>Extraction methods described</t>
  </si>
  <si>
    <t>Concentration and relative abundance of contaminant classes in Table 1; detailed composition in SI</t>
  </si>
  <si>
    <t>96-well flat-bottom tissue culture plates</t>
  </si>
  <si>
    <t>Cell</t>
  </si>
  <si>
    <t>Information about contaminant cocktail composition and mammals used to obtain samples, but not data from experiments</t>
  </si>
  <si>
    <t>Sterile FACS tubes</t>
  </si>
  <si>
    <t>Round bottomed 96-well plates</t>
  </si>
  <si>
    <t>Not reported for individual species;  data was combined</t>
  </si>
  <si>
    <t>Log-logistic models using the DRC package in R</t>
  </si>
  <si>
    <r>
      <t xml:space="preserve">Score </t>
    </r>
    <r>
      <rPr>
        <i/>
        <sz val="11"/>
        <color theme="1"/>
        <rFont val="Calibri"/>
        <family val="2"/>
        <scheme val="minor"/>
      </rPr>
      <t>(Orcinus orca)</t>
    </r>
  </si>
  <si>
    <r>
      <t xml:space="preserve">Score </t>
    </r>
    <r>
      <rPr>
        <i/>
        <sz val="11"/>
        <color theme="1"/>
        <rFont val="Calibri"/>
        <family val="2"/>
        <scheme val="minor"/>
      </rPr>
      <t>(Ursus maritimus)</t>
    </r>
  </si>
  <si>
    <r>
      <t xml:space="preserve">Score </t>
    </r>
    <r>
      <rPr>
        <i/>
        <sz val="11"/>
        <color theme="1"/>
        <rFont val="Calibri"/>
        <family val="2"/>
        <scheme val="minor"/>
      </rPr>
      <t>(Cystophora cristata)</t>
    </r>
  </si>
  <si>
    <r>
      <t>Score</t>
    </r>
    <r>
      <rPr>
        <i/>
        <sz val="11"/>
        <color theme="1"/>
        <rFont val="Calibri"/>
        <family val="2"/>
        <scheme val="minor"/>
      </rPr>
      <t xml:space="preserve"> (Pagophilus groenlandicus)</t>
    </r>
  </si>
  <si>
    <t>6 for cell viability, 3 - 4 for lymphocyte proliferation, 5 - 6 for NK activity, 5 for phagocytosis</t>
  </si>
  <si>
    <t>Details provided in SI</t>
  </si>
  <si>
    <t>Incubation details identified</t>
  </si>
  <si>
    <t>Triplicates for lymphocyte proliferation, duplicate for NK activity, triplicate for phagocytosis, not reported for cytotoxicity but no data reported for this endpoint either so NA</t>
  </si>
  <si>
    <t>% of control only</t>
  </si>
  <si>
    <t>Unspecified</t>
  </si>
  <si>
    <t>Reported based on principles of equilibrium sampling devices (ESDs).</t>
  </si>
  <si>
    <t>Cylinder-shaped Dieldrin plugs</t>
  </si>
  <si>
    <t>Sediment within water</t>
  </si>
  <si>
    <t>23% water content, 0.32% organic content, seawater 45um filtered</t>
  </si>
  <si>
    <t>20% water content, 0.24% organic content, seawater 45um filtered</t>
  </si>
  <si>
    <t>Light + UV, intensity not reported</t>
  </si>
  <si>
    <t>Light - UV, intensity not reported</t>
  </si>
  <si>
    <t>Illuminated with direct sunlight for 4 hours per day, and natural light with UV-blocking transparent plastic for the rest of the exposure. Average global irradiance 197.5 W/m2</t>
  </si>
  <si>
    <t>Illuminated with natural light without UV light, exposure performed under UV-blocking transparent plastic</t>
  </si>
  <si>
    <t>Potential oxygen consumption</t>
  </si>
  <si>
    <t>Pyrene, light + UV</t>
  </si>
  <si>
    <t>Pyrene, light - UV</t>
  </si>
  <si>
    <t>Pyrene, dark</t>
  </si>
  <si>
    <t>Potential nitrification</t>
  </si>
  <si>
    <t>Algal 14C-incorporation</t>
  </si>
  <si>
    <r>
      <t xml:space="preserve">Chlorophyll </t>
    </r>
    <r>
      <rPr>
        <i/>
        <sz val="11"/>
        <color theme="1"/>
        <rFont val="Calibri"/>
        <family val="2"/>
        <scheme val="minor"/>
      </rPr>
      <t>a</t>
    </r>
  </si>
  <si>
    <t>One-way ANOVA and Dunnett's post hoc test for LOEC acetonitrile controls included</t>
  </si>
  <si>
    <t>nM</t>
  </si>
  <si>
    <t>Silicate flux</t>
  </si>
  <si>
    <t>Phosphate flux</t>
  </si>
  <si>
    <t>&lt;=4</t>
  </si>
  <si>
    <t>&gt;510</t>
  </si>
  <si>
    <t>EC25</t>
  </si>
  <si>
    <t>Only one study that has quantified environmental pyrene concentrations in scenarios that correspond to this exposure, and results are within a magnitude of difference; therefore, study has been scored with a 1.</t>
  </si>
  <si>
    <t>One-way ANOVA, Dunnett's posthoc test</t>
  </si>
  <si>
    <t>4 plus control</t>
  </si>
  <si>
    <t>Details about sediment collection well-described</t>
  </si>
  <si>
    <t>Properties of sediment containing test organisms well described</t>
  </si>
  <si>
    <t>Dussauze, M., Camus, L., Le Floch, S., Pichavant-Rafini, K., Geraudie P., Coquille, N., Amerand, A., Lemaire, P., Theron, M.</t>
  </si>
  <si>
    <t>Cardiac mitochondrial function</t>
  </si>
  <si>
    <t>One-way ANOVA and Fisher's test for normally distributed data; Kruskal-Wallis analysis for data not normally distributed</t>
  </si>
  <si>
    <t>Hansen B.H., Altin D., Rørvik S. Øverjordet, I., Jager T., and Nordtug T.</t>
  </si>
  <si>
    <t>Copepodite Stage V (CV)</t>
  </si>
  <si>
    <t>ISO 1999</t>
  </si>
  <si>
    <t>0.5 L Pyrex bottles</t>
  </si>
  <si>
    <t>Triplicates for exposure concentrations, 6 controls</t>
  </si>
  <si>
    <t>DO and pH measured at the end of the experiment but values not reported</t>
  </si>
  <si>
    <t>6 concentrations for acute exposures, 3 concentrations for sublethal experiments</t>
  </si>
  <si>
    <t>2 L bottles</t>
  </si>
  <si>
    <t>DEBtox to calculate LCx values</t>
  </si>
  <si>
    <t>CV</t>
  </si>
  <si>
    <t>Stock solutions analyzed and all compound groups reported</t>
  </si>
  <si>
    <t>Neither source nor purity reported</t>
  </si>
  <si>
    <t>Density in units reported; integrity of animals upon arrival reported</t>
  </si>
  <si>
    <t>Frantzen, M., Falk-Petersen, I.-B., Nahrgang, J., Smith, T. J., Olsen, G. H., Hangstad, T. A., Camus, L.</t>
  </si>
  <si>
    <t>Mallotus villosus</t>
  </si>
  <si>
    <t>50 mm glass petri dishes</t>
  </si>
  <si>
    <t>Fertilized eggs collected from wild, location reported</t>
  </si>
  <si>
    <t>Oiled rock columns in seawater</t>
  </si>
  <si>
    <t>Sewater</t>
  </si>
  <si>
    <t>Hatching</t>
  </si>
  <si>
    <t>All</t>
  </si>
  <si>
    <t>~4.8</t>
  </si>
  <si>
    <t>~5.4</t>
  </si>
  <si>
    <t>~7.6</t>
  </si>
  <si>
    <t>~8.5</t>
  </si>
  <si>
    <t>Eye pigmentation</t>
  </si>
  <si>
    <t>Underdeveloped embryos</t>
  </si>
  <si>
    <t>Acetone controls employed; one-way ANOVA, GLM ANOVA, Tukey's HSD post hoc test to distinguish differences, DEBtox for LC50s</t>
  </si>
  <si>
    <t>ANOVA</t>
  </si>
  <si>
    <t>Score (Crude oil)</t>
  </si>
  <si>
    <t>Score (Pyrene)</t>
  </si>
  <si>
    <t>Temperature only</t>
  </si>
  <si>
    <t>Figure 3; percentage dead embryos (not % of control)</t>
  </si>
  <si>
    <t>No control performance criteria reported</t>
  </si>
  <si>
    <t>Frouin, H., Loseto, L. L., Stern, G. A., Haulena, M., Ross, P. S.</t>
  </si>
  <si>
    <t>Mercury toxicity in beluga whale lymphocytes: Limited effects of selenium protection</t>
  </si>
  <si>
    <t>Captive at Vancouver Aquarium (3 wild caught, 1 born in captivity); wild-collected in NWT</t>
  </si>
  <si>
    <t>Inorganic mercury</t>
  </si>
  <si>
    <t>Organic mercury</t>
  </si>
  <si>
    <t>RPMI-1640 complete medium</t>
  </si>
  <si>
    <t>Artificial</t>
  </si>
  <si>
    <t>Supplemented with 10% heat inactivated foetal bovine serum, 1% Pen-Strep and 10 mM Hepes</t>
  </si>
  <si>
    <t>T-lymphocyte proliferation</t>
  </si>
  <si>
    <t>Intracellular thiol levels</t>
  </si>
  <si>
    <t>Metallothionein induction</t>
  </si>
  <si>
    <t>96-well round-bottom plates</t>
  </si>
  <si>
    <t>Responses reported in % of control only; no raw data</t>
  </si>
  <si>
    <t>IC50</t>
  </si>
  <si>
    <t>ANOVA; linear regression for ID50</t>
  </si>
  <si>
    <t>Measured as mean TPH concentrations for the 48 hour of exposure</t>
  </si>
  <si>
    <t>EROD activity</t>
  </si>
  <si>
    <t>1 concentration for each test substance</t>
  </si>
  <si>
    <t>Not statistically different from controls</t>
  </si>
  <si>
    <t>Condition index</t>
  </si>
  <si>
    <t>Bile analysis</t>
  </si>
  <si>
    <t>Measured at beginning of test but not reported</t>
  </si>
  <si>
    <t>Measured at end of test but not reported</t>
  </si>
  <si>
    <t>No significant difference observed between 6 experimental conditions</t>
  </si>
  <si>
    <t>Wild-collected from Svalbard archipelago</t>
  </si>
  <si>
    <t>Raw values of EROD activity reported</t>
  </si>
  <si>
    <t>Eight fish per group, but no true replicates (only one tank per exposure)</t>
  </si>
  <si>
    <t>Andersen, O., Frantzen, M., Rosland, M., Timmerhaus, G., Skugor, A., Krasnov, A.</t>
  </si>
  <si>
    <t>Effects of crude oil exposure and elevated temperature on the liver transcriptome of polar cod (Boreogadus saida)</t>
  </si>
  <si>
    <t>Wild-collected from Svalbard</t>
  </si>
  <si>
    <t>Mixed</t>
  </si>
  <si>
    <t>Length/weight identified for experimental organisms</t>
  </si>
  <si>
    <t>120-L tank</t>
  </si>
  <si>
    <t>Exposure duration (value)</t>
  </si>
  <si>
    <t>Exposure duration (units)</t>
  </si>
  <si>
    <t>Exposure duration (hours)</t>
  </si>
  <si>
    <t>Recovery duration (value)</t>
  </si>
  <si>
    <t>Recovery duration (units)</t>
  </si>
  <si>
    <t>Recovery duration (hours)</t>
  </si>
  <si>
    <t>Naphthenic crude oil (Troll)</t>
  </si>
  <si>
    <t>Chemical characterization of test solutions at the start and end (Table 2)</t>
  </si>
  <si>
    <t>Liver transcriptome changes</t>
  </si>
  <si>
    <t>No mortality throughout exposure or recovery</t>
  </si>
  <si>
    <t>Difference between oil exposure and recovery was greater than that by the temperatures, and samples from recovered fish were much closer to the controls than samples taken after oil exposure</t>
  </si>
  <si>
    <t>All raw data for endpoints reported</t>
  </si>
  <si>
    <t>In paper</t>
  </si>
  <si>
    <t>One concentration at two different temperatures</t>
  </si>
  <si>
    <t>Protocol developed by CEDRE, France, for DISCOBIOL project</t>
  </si>
  <si>
    <t>One tank per exposure containing n = 14 fish in each (not true replicates)</t>
  </si>
  <si>
    <t>FR</t>
  </si>
  <si>
    <t>Nonparametric Kruskal-Wallis ANOVA followed by multiple comparison of mean ranks of all groups</t>
  </si>
  <si>
    <t xml:space="preserve">Levin, M., E. Gebhard, L. Jasperse, J.-P. Desforges, R. Dietz, C. Sonne, I. Eulaers, A. Covaci, R. Bossi and S. De Guise </t>
  </si>
  <si>
    <t>Wild-collected</t>
  </si>
  <si>
    <t>Grenvald, J. C., Nielsen, T. G., Hjorth, M.</t>
  </si>
  <si>
    <t>Effects of pyrene exposure and temperature on early development of two co-existing Arctic copepods</t>
  </si>
  <si>
    <t>Source but not purity</t>
  </si>
  <si>
    <t>4 concentrations, plus control</t>
  </si>
  <si>
    <t>Naupliar development</t>
  </si>
  <si>
    <t>Eggs, 1-3 days old</t>
  </si>
  <si>
    <t>62-mL Nunclon culture flasks</t>
  </si>
  <si>
    <t>Triplicates for each experiment</t>
  </si>
  <si>
    <t>Reported feeding, size of adults</t>
  </si>
  <si>
    <t>Highest concentration only</t>
  </si>
  <si>
    <t>Eggs, &lt; 24 h old</t>
  </si>
  <si>
    <t>Nunclon 6-well dishes</t>
  </si>
  <si>
    <t>ANOVA, Dunnett's two-tailed t-test</t>
  </si>
  <si>
    <t>Hatching success assessed at different time points for different temperatures (3 days at 10C, 3.5 days at 5C, 6 days at 0C)</t>
  </si>
  <si>
    <t>Pyrene had no significant effect on hatching time or success</t>
  </si>
  <si>
    <t>Experimental studies of reproduction and feeding for two Arctic-dwelling Calanus species exposed to crude oil</t>
  </si>
  <si>
    <t>Wild collected</t>
  </si>
  <si>
    <t>150-mL polypropylene beakers</t>
  </si>
  <si>
    <t>3 concentrations including control</t>
  </si>
  <si>
    <t>Day 5 and Day 9</t>
  </si>
  <si>
    <t>1-L blue cap bottles</t>
  </si>
  <si>
    <t>Feeding</t>
  </si>
  <si>
    <t>Monitored after 11 and 18 d</t>
  </si>
  <si>
    <t>Fecal pellet production</t>
  </si>
  <si>
    <t>One-way ANOVA</t>
  </si>
  <si>
    <t>Egg hatching</t>
  </si>
  <si>
    <t>North Sea crude oil</t>
  </si>
  <si>
    <t>Oil exposure in the Arctic: potential impacts on key zooplankton species</t>
  </si>
  <si>
    <t>5 concentrations plus control</t>
  </si>
  <si>
    <t>ANOVA with Dunnett's two-tailed t-test</t>
  </si>
  <si>
    <t>1-L glass bottles</t>
  </si>
  <si>
    <t>One bottle with multiple organisms per combination - not true replicates</t>
  </si>
  <si>
    <t>No solvent control</t>
  </si>
  <si>
    <t>Palace, V. P., Allen-Gil, S. M., Brown, S. B., Evans, R. E., Metner, D. A., Landers, D. H., Lawrence, C. R., Klaverkamp, J. F., Baron, C. L., Lockhart, W. L.</t>
  </si>
  <si>
    <t>Vitamin and thyroid status in arctic grayling (Thymallus arcticus) exposed to doses of 3,3’,4,4’-tetrachlorobiphenyl that induce the phase I enzyme system</t>
  </si>
  <si>
    <t>Reared from fingerlings</t>
  </si>
  <si>
    <t>Thymallus arcticus</t>
  </si>
  <si>
    <t>12 L : 12 D</t>
  </si>
  <si>
    <t>168-L fiberglass tanks</t>
  </si>
  <si>
    <t>Ethanol/gelatin</t>
  </si>
  <si>
    <t>3 concentrations plus control</t>
  </si>
  <si>
    <t>Regression analysis</t>
  </si>
  <si>
    <t>Vitamin status</t>
  </si>
  <si>
    <t>Thyroid status</t>
  </si>
  <si>
    <t>Osmolality</t>
  </si>
  <si>
    <t>Tissues concentrations reported</t>
  </si>
  <si>
    <t>12 replicate fish, dosed via gavage</t>
  </si>
  <si>
    <t>Jensen, M.H., Nielsen, T.G., Dahllöf, I.</t>
  </si>
  <si>
    <t>Investigate the effects of exposure to pyrene on grazing and reproduction of both copepod species</t>
  </si>
  <si>
    <t>5 concentrations, plus control</t>
  </si>
  <si>
    <t>1-L red cap glass bottles</t>
  </si>
  <si>
    <t>Egg production (starved)</t>
  </si>
  <si>
    <t>Egg production (feeding)</t>
  </si>
  <si>
    <t>ANOVA with Dunnett's test, linear regression analysis</t>
  </si>
  <si>
    <t>Geraudie, P., Nahrgang, J., Forget-Leray, J., Minier, C., Camus, L.</t>
  </si>
  <si>
    <t>100-L tanks</t>
  </si>
  <si>
    <t>Duplicates only</t>
  </si>
  <si>
    <t>25 L replaced 2x weekly</t>
  </si>
  <si>
    <t>Plasmatic vitellogenin (female)</t>
  </si>
  <si>
    <t>1:1000 dilution PW</t>
  </si>
  <si>
    <t>High</t>
  </si>
  <si>
    <t>Plasmatic vitellogenin (male)</t>
  </si>
  <si>
    <t>PAH metabolites</t>
  </si>
  <si>
    <t>Low</t>
  </si>
  <si>
    <t>1:2000 dilution PW</t>
  </si>
  <si>
    <t>2 concentrations plus control</t>
  </si>
  <si>
    <t>Pusa hispida</t>
  </si>
  <si>
    <t>Lymphocyte proliferation</t>
  </si>
  <si>
    <t>96-well flat bottom tissue culture plates</t>
  </si>
  <si>
    <t>Triplicates</t>
  </si>
  <si>
    <t>DMEM</t>
  </si>
  <si>
    <t>6 to 7 concentrations for each compound</t>
  </si>
  <si>
    <t>One-way ANOVA with Dunnett's test</t>
  </si>
  <si>
    <t>37 replicates per treatment</t>
  </si>
  <si>
    <t>250-mL acid washed Simax glass bottles</t>
  </si>
  <si>
    <t>Mature adult</t>
  </si>
  <si>
    <t>"Similar to pre-exposure period" but not defined</t>
  </si>
  <si>
    <t>ANOVA or Kruskal Wallis test, followed by Dunnett's test</t>
  </si>
  <si>
    <t>Survival</t>
  </si>
  <si>
    <t>Spawning interval</t>
  </si>
  <si>
    <t>Clutch size</t>
  </si>
  <si>
    <t>Clutch number</t>
  </si>
  <si>
    <t>Fecal pellet production (grazing)</t>
  </si>
  <si>
    <t>Lipid content</t>
  </si>
  <si>
    <t>ANOVA with Dunnett's test</t>
  </si>
  <si>
    <t>Kruskal Wallis test, followed by Dunnett's test</t>
  </si>
  <si>
    <t>Yes</t>
  </si>
  <si>
    <t>No solvent control but refers to other paper</t>
  </si>
  <si>
    <t>24 replicates each</t>
  </si>
  <si>
    <t>Kruskall Wallis test; LC/EC50s 3-parameter log-logistic distribution</t>
  </si>
  <si>
    <t>LC/EC50s 3-parameter log-logistic distribution</t>
  </si>
  <si>
    <t>100+</t>
  </si>
  <si>
    <t>Hsiao, S.</t>
  </si>
  <si>
    <t>Effects of crude oils on the growth of arctic marine phytoplankton</t>
  </si>
  <si>
    <t>4 plus control for each test substance</t>
  </si>
  <si>
    <t>Chlamydomonas pulsatilla</t>
  </si>
  <si>
    <t>Chaetoceros septentrionalis</t>
  </si>
  <si>
    <t>Navicula bahusiensis</t>
  </si>
  <si>
    <t>Nitzschia delicatissima</t>
  </si>
  <si>
    <t>ASP 2</t>
  </si>
  <si>
    <t>Artificial seawater</t>
  </si>
  <si>
    <t>250-mL Erlenmeyer flasks</t>
  </si>
  <si>
    <t>Exponential growth</t>
  </si>
  <si>
    <t>Growth rates and survival reported so that data could be analysed to find LOEC/NOEC/EC values</t>
  </si>
  <si>
    <t>Hansen, B., Altin, D., Bonaunet, K., Overjordet, I.</t>
  </si>
  <si>
    <t xml:space="preserve">Hansen, B., Altin, D., Rorvik, S., Overjordet, I., Olsen, A., and Nordtug, T. </t>
  </si>
  <si>
    <t>Braune, B. M., Scheuhammer, A. M., Crump, D., Jones, S., Porter, E., and Bond, D.</t>
  </si>
  <si>
    <t>To compare the toxicity of produced water to Arctic and temperate species</t>
  </si>
  <si>
    <t>To elucidate the effects of complex contaminant cocktails on immunity of marine mammals</t>
  </si>
  <si>
    <t>To assess the impact of dispersed oil on cardiac mitochondrial function in a ket species of Arctic marine ecosystem</t>
  </si>
  <si>
    <t>Sublethal</t>
  </si>
  <si>
    <t>This project aimed at gathering information regarding the sensitivity of an Arctic copepod to marine diesel</t>
  </si>
  <si>
    <t>To examine potential interactions of oil pollution and global warming by analysing liver transcriptome changes in polar cod exposed to crude oil at elevated temperature</t>
  </si>
  <si>
    <t>To assess the association between mitogen-induced lymphocyte proliferation and tissue contaminant burdens, and the concentration-response effects of exposure to PFASs and PCB congeners on mitogen-induced lymphocyte proliferation</t>
  </si>
  <si>
    <t>To assess vitamin and thyroid status in an arctic fish exposed to 3,3’,4,4’-tetrachlorobiphenyl</t>
  </si>
  <si>
    <t>To assess the effects of produced water on the reproductive function of polar cod</t>
  </si>
  <si>
    <t>To investigate the effect of crude oils on the growth of arctic marine phytoplankton</t>
  </si>
  <si>
    <t>Percy, J. A. &amp; Mullin, T. C.</t>
  </si>
  <si>
    <t>Effects of crude oil on the locomotory activity of Arctic marine invertebrates</t>
  </si>
  <si>
    <t>Wild-collected from Eskimo Lakes, NWT</t>
  </si>
  <si>
    <t>Onisimus affinis</t>
  </si>
  <si>
    <t>Halitholus cirratus</t>
  </si>
  <si>
    <t>24 oz glass jar</t>
  </si>
  <si>
    <t>32 oz glass jar</t>
  </si>
  <si>
    <t>Locomotory activity</t>
  </si>
  <si>
    <t>Nominal concentrations only; references an older paper for presumed actual concentrations</t>
  </si>
  <si>
    <t>P, AP, NW Crude</t>
  </si>
  <si>
    <t>Light, medium, and heavy for each oil type</t>
  </si>
  <si>
    <t>None reported</t>
  </si>
  <si>
    <t>Statistical significance of results not described; mean activity and variability is described but with no additional stats</t>
  </si>
  <si>
    <t>Not fed, 10 organisms per test group</t>
  </si>
  <si>
    <t>Not clear; 10 animals per "test group" but not identified whether they were held in a single container or separate true replicates</t>
  </si>
  <si>
    <t>Appropriate controls employed; only stats are means and variability</t>
  </si>
  <si>
    <t>Control animals maintained a uniformly high level of activity, no specific criteria met but overall were healthy</t>
  </si>
  <si>
    <t>Effects of crude oils on Arctic marine invertebrates</t>
  </si>
  <si>
    <t>Corophium clarencense</t>
  </si>
  <si>
    <t>Atylus carinatus</t>
  </si>
  <si>
    <t>Brachydiastylis resime</t>
  </si>
  <si>
    <t>Balanus crenatus</t>
  </si>
  <si>
    <t>Myoxocephalus quadricornis</t>
  </si>
  <si>
    <r>
      <t>Score (</t>
    </r>
    <r>
      <rPr>
        <i/>
        <sz val="11"/>
        <color theme="1"/>
        <rFont val="Calibri"/>
        <family val="2"/>
        <scheme val="minor"/>
      </rPr>
      <t>O. affinis)</t>
    </r>
  </si>
  <si>
    <t>Section 4.3 describes fluorometric analysis of oil dispersions in seawater</t>
  </si>
  <si>
    <t>Light, medium, and heavy</t>
  </si>
  <si>
    <t>P, AP, NW crude oils</t>
  </si>
  <si>
    <t>Mesidotea entomon</t>
  </si>
  <si>
    <t>Calanus hyperboreas</t>
  </si>
  <si>
    <t>17 ppt salinity</t>
  </si>
  <si>
    <t>Appendices 2 - 13 inclusive</t>
  </si>
  <si>
    <t>Corexit</t>
  </si>
  <si>
    <t>Respiration</t>
  </si>
  <si>
    <t>Mesidotea sibirica</t>
  </si>
  <si>
    <t>Mesidotea sabini</t>
  </si>
  <si>
    <t>Gammarus oceanicus</t>
  </si>
  <si>
    <r>
      <t>Score (</t>
    </r>
    <r>
      <rPr>
        <i/>
        <sz val="11"/>
        <color theme="1"/>
        <rFont val="Calibri"/>
        <family val="2"/>
        <scheme val="minor"/>
      </rPr>
      <t>G. oceanicus)</t>
    </r>
  </si>
  <si>
    <t>Attraction-repulsion response</t>
  </si>
  <si>
    <t>Behavioural response</t>
  </si>
  <si>
    <t>Feeding response</t>
  </si>
  <si>
    <t>Oil-tainted fish squares</t>
  </si>
  <si>
    <t>17 ppt salinity, 1 um filtered</t>
  </si>
  <si>
    <t>Shallow pan</t>
  </si>
  <si>
    <r>
      <t>Score (</t>
    </r>
    <r>
      <rPr>
        <i/>
        <sz val="11"/>
        <color theme="1"/>
        <rFont val="Calibri"/>
        <family val="2"/>
        <scheme val="minor"/>
      </rPr>
      <t>M. sabini)</t>
    </r>
  </si>
  <si>
    <r>
      <t>Score (</t>
    </r>
    <r>
      <rPr>
        <i/>
        <sz val="11"/>
        <color theme="1"/>
        <rFont val="Calibri"/>
        <family val="2"/>
        <scheme val="minor"/>
      </rPr>
      <t>M. entomon)</t>
    </r>
  </si>
  <si>
    <r>
      <t>Score (</t>
    </r>
    <r>
      <rPr>
        <i/>
        <sz val="11"/>
        <color theme="1"/>
        <rFont val="Calibri"/>
        <family val="2"/>
        <scheme val="minor"/>
      </rPr>
      <t>C. hyperboreas)</t>
    </r>
  </si>
  <si>
    <t>Yes (appendices)</t>
  </si>
  <si>
    <t>Described in Section 4.1</t>
  </si>
  <si>
    <t>None described</t>
  </si>
  <si>
    <t>Temperature only; oxygen or other parameters not identified</t>
  </si>
  <si>
    <t>Significant differences from controls and/or random groups described; no NOEC/LOEC/EC data</t>
  </si>
  <si>
    <t>Student's t-test used to determine significant differences</t>
  </si>
  <si>
    <t>Criteria not explicitly stated but raw data for control mortalities and performance is described</t>
  </si>
  <si>
    <t>Foy, M. G. and Sekerak, A. D.</t>
  </si>
  <si>
    <t>Acute lethal toxicity of oil/dispersant mixtures to selected Arctic species</t>
  </si>
  <si>
    <t>Fluorometry after stock preparation and at the end of 24 h</t>
  </si>
  <si>
    <t>Onisimus litoralis</t>
  </si>
  <si>
    <t>Boeckosimus edwardsi</t>
  </si>
  <si>
    <t>Methods employed were "basically similar" to those of Percy and Mullin, 1975, but no specifics are reported</t>
  </si>
  <si>
    <t>Percent mortality and percent mortality per ppm of oil only</t>
  </si>
  <si>
    <t>Probit analysis for LC50s, and by approximation when data were insufficient for probit analysis</t>
  </si>
  <si>
    <t>ppm</t>
  </si>
  <si>
    <t>44, 55</t>
  </si>
  <si>
    <t>43, 45</t>
  </si>
  <si>
    <t>32, 43</t>
  </si>
  <si>
    <t>51, 103</t>
  </si>
  <si>
    <t>24-213</t>
  </si>
  <si>
    <t>64-213</t>
  </si>
  <si>
    <t>161, 238</t>
  </si>
  <si>
    <t>Foy, M. G.</t>
  </si>
  <si>
    <t>Acute lethal toxicity of Prudhoe Bay crude oil and Corexit 9527 to Arctic marine invertebrates and fish from Frobisher Bay, NWT</t>
  </si>
  <si>
    <t>Foy, M. G. (1979). Acute lethal toxicity of Prudhoe Bay crude oil and Corexit 9527 to Arctic marine invertebrates and fish from Frobisher Bay, NWT, Proceedings of the Arctic Marine Oil Spill Program Technical Seminar, Edmonton, AB, March 7-9, 1979. Ottawa, Ontario: Environment Canada.</t>
  </si>
  <si>
    <t>Foy, M. G. and Sekerak, A. D. (1978). Acute lethal toxicity of oil/dispersant mixtures to selected Arctic species. Proceedings of the Arctic Marine Oil Spill Program Technical Seminar, Edmonton, AB, March 15-17, 1978. Ottawa, Ontario: Environment Canada.</t>
  </si>
  <si>
    <t>Fluorometry; LC50s based on measured concentrations, not nominal</t>
  </si>
  <si>
    <t>Filtered; 24.1 to 32.2 ppt</t>
  </si>
  <si>
    <t>Polyethylene food bags supported in jars</t>
  </si>
  <si>
    <t>Anonyx laticoxae</t>
  </si>
  <si>
    <t>Boeckosimus sp.</t>
  </si>
  <si>
    <t>Gammarus setosus</t>
  </si>
  <si>
    <t>Myoxocephalus quadricornis quadricornis</t>
  </si>
  <si>
    <t>Range of sizes described in Table 1; 5 to 10 animals in each replicate test mixture</t>
  </si>
  <si>
    <t>Four concentrations</t>
  </si>
  <si>
    <t>Negative and positive controls included</t>
  </si>
  <si>
    <t>Temperature range fluctuated by 0.5 degrees regularly, but dropped to a max variation of 2.9 degrees when vessels were added or removed</t>
  </si>
  <si>
    <t>Corrected with Abbot's formula; computerized Probit analysis when possible; otherwise graphical probit analysis or 10% trimmed Spearman-Karber calculational method. When previous methods were insufficient, LC50 was interpolated from a graph of mortality vs. concentration on semi-log paper</t>
  </si>
  <si>
    <t>Corexit 9527</t>
  </si>
  <si>
    <t>&gt; 140</t>
  </si>
  <si>
    <t>97, 111</t>
  </si>
  <si>
    <t>&gt; 80</t>
  </si>
  <si>
    <t>38, 803</t>
  </si>
  <si>
    <t>80, 160</t>
  </si>
  <si>
    <t>Onisimus litoralis (adult)</t>
  </si>
  <si>
    <t>Onisimus litoralis (juvenile)</t>
  </si>
  <si>
    <t>&gt; 175</t>
  </si>
  <si>
    <t>&lt; 40</t>
  </si>
  <si>
    <t>&gt; 51</t>
  </si>
  <si>
    <t>27, 37</t>
  </si>
  <si>
    <t>&gt; 55</t>
  </si>
  <si>
    <t>51, 62</t>
  </si>
  <si>
    <t>&gt; 47</t>
  </si>
  <si>
    <t>62, 75</t>
  </si>
  <si>
    <t>&gt; 59</t>
  </si>
  <si>
    <t>43, 42</t>
  </si>
  <si>
    <t>37, 49; 39, 46</t>
  </si>
  <si>
    <t>56, &gt; 53</t>
  </si>
  <si>
    <t>73, 169</t>
  </si>
  <si>
    <t>34, 61</t>
  </si>
  <si>
    <t>135, 195</t>
  </si>
  <si>
    <t>75, 153</t>
  </si>
  <si>
    <t>138, 83</t>
  </si>
  <si>
    <t>114, 168; 70, 98</t>
  </si>
  <si>
    <t>118, 161</t>
  </si>
  <si>
    <t>40, 87</t>
  </si>
  <si>
    <t>Text indicates that in most bioassays, animals alive after 96 h exposure were transferred to clean seawater to observe post-exposure mortality, but there are no methods or data/results</t>
  </si>
  <si>
    <t>Mixtures sampled at 0 h and at end of each 24 h period for fluorometry but individual unit data not reported</t>
  </si>
  <si>
    <t>96 h LC50s only</t>
  </si>
  <si>
    <t>26 +/- 3 ppt</t>
  </si>
  <si>
    <t>Subdued natural lighting</t>
  </si>
  <si>
    <t>Mya truncata</t>
  </si>
  <si>
    <t>Serripes groenlandicus</t>
  </si>
  <si>
    <t>Wild collected by divers off Ragged Island</t>
  </si>
  <si>
    <t>Sizes and holding densities described</t>
  </si>
  <si>
    <t>Tissue samples taken at the end of each exposure period to analyze hydrocarbons</t>
  </si>
  <si>
    <t>Fluorometry to measure hydrocarbons 5-10 min after oil addition, and 2, 4, and 6 h after the addition of each oil dispersion; tissue samples also taken at the end of each exposure period</t>
  </si>
  <si>
    <t>50 L aquarium</t>
  </si>
  <si>
    <t>Not true replicates; n = 20 but all in same vessel (sampling units)</t>
  </si>
  <si>
    <t>ET50s described for time that certain behaviours happen at different concentrations (i.e., 3 h at 0.5 ppm to cause siphon retraction) but no concentration thresholds</t>
  </si>
  <si>
    <t>Ostial closure</t>
  </si>
  <si>
    <t>Siphon retraction</t>
  </si>
  <si>
    <t>Stimulus response - siphon</t>
  </si>
  <si>
    <t>Stimulus response - mantle</t>
  </si>
  <si>
    <t>Emergence</t>
  </si>
  <si>
    <t>Mantle gape</t>
  </si>
  <si>
    <t>Foot protrusion</t>
  </si>
  <si>
    <t>Loss of cover</t>
  </si>
  <si>
    <t>Loss of attachment ability</t>
  </si>
  <si>
    <t>Spine droop</t>
  </si>
  <si>
    <t>Spine rigidity</t>
  </si>
  <si>
    <t>Curling of tube feet</t>
  </si>
  <si>
    <t>Retraction of tube feet</t>
  </si>
  <si>
    <t>Stimulus response - tube feet</t>
  </si>
  <si>
    <t>Stimulus response - spines</t>
  </si>
  <si>
    <t>Tables 3 and 4</t>
  </si>
  <si>
    <t>6 concentrations plus control</t>
  </si>
  <si>
    <t>Engelhardt, R.</t>
  </si>
  <si>
    <t>Behavioural responses of benthic invertebrates exposed to dispersed crude oil</t>
  </si>
  <si>
    <t>Engelhardt, R. (1983). Behavioural responses of benthic invertebrates exposed to dispersed crude oil. Proceedings of the Arctic Marine Oil Spill Program Technical Seminar, Edmonton, AB, June 14-16, 1983. Ottawa, Ontario: Environment Canada.</t>
  </si>
  <si>
    <t>Mysis oculata</t>
  </si>
  <si>
    <t>Collected from Frobisher Bay, NWT</t>
  </si>
  <si>
    <t>Normal Wells crude, age also included</t>
  </si>
  <si>
    <t>Phenol</t>
  </si>
  <si>
    <t>Standard acute lethal toxicity tests per American Public Health Association 1980</t>
  </si>
  <si>
    <t>750-mL wide mouth glass jars OR 1-L glass beakers</t>
  </si>
  <si>
    <t>10L:14D</t>
  </si>
  <si>
    <t>Loss of equilibrium (Category B)</t>
  </si>
  <si>
    <t>Lying on dorsal side (Category C)</t>
  </si>
  <si>
    <t>No movement without prodding (Category D)</t>
  </si>
  <si>
    <t>Values reported in Table 2; "favourable" throughout all tests according to APHA 1980</t>
  </si>
  <si>
    <t>Hydrocarbon analysis in stocks at t=0 and t=24 by fluorometry and GCMS; average taken for measured concentration</t>
  </si>
  <si>
    <t>Control mortality below 10% and is thus valid</t>
  </si>
  <si>
    <t>Probit, moving average method, and binomial test; Abbot's formula to correct for control mortality with Probit analysis; student's t-test for statistical differences between groups and treatments</t>
  </si>
  <si>
    <t>LC50s provided as the range of identified LC50s from several tests with two different collections of mysids; first range is calculated by Probit and second rande calculated by binomial method</t>
  </si>
  <si>
    <t>37.2-75.0; 35-89</t>
  </si>
  <si>
    <t>22.7-107.8; 5-125</t>
  </si>
  <si>
    <t>Moribundity in exposure and subsequent death in recovery</t>
  </si>
  <si>
    <t>25.8-71.2; 21-69</t>
  </si>
  <si>
    <t>13.1-98.8; 5-125</t>
  </si>
  <si>
    <t>Ecological death in exposure with no recovery in recovery period</t>
  </si>
  <si>
    <t>Binomial only</t>
  </si>
  <si>
    <t>5-125</t>
  </si>
  <si>
    <t>1.54-7.57</t>
  </si>
  <si>
    <t>LC50s provided as the range of identified LC50s from several tests with two different collections of mysids</t>
  </si>
  <si>
    <t>486-624</t>
  </si>
  <si>
    <t>LC50s provided as the range of identified LC50s from several tests with two different collections of mysids; data is in text as reported in these columns, and presented in figures but specific values from figures not reported</t>
  </si>
  <si>
    <t>LC50s provided as the range of identified LC50s from several tests with two different collections of mysids; first range is calculated by Probit and second range calculated by binomial method</t>
  </si>
  <si>
    <t>LC50 data is presented in figures but with no specific values reported</t>
  </si>
  <si>
    <t>Young of the year</t>
  </si>
  <si>
    <t>Riebell, P. N. and Percy, J. A.</t>
  </si>
  <si>
    <t>Riebell, P. N. and Percy, J. A. (1989). Acute toxicity of petroleum hydrocarbons to the Arctic littoral mysid, Mysis oculata (Fabricus). Proceedings of the Arctic Marine Oil Spill Program Technical Seminar, Calgary, AB, June 7-9, 1989. Ottawa, Ontario: Environment Canada.</t>
  </si>
  <si>
    <t>Concentrations used were based on monitoring of WSF in the water column during a field experiment</t>
  </si>
  <si>
    <t>Norwegian crude oil (Troll B) and Corexit 9500A</t>
  </si>
  <si>
    <t>Wild-collected from Svalbard (amphipods); SINTEF 27th generation lab culture (copepods)</t>
  </si>
  <si>
    <t>Aquaria</t>
  </si>
  <si>
    <t>Lysosomal membrane stability (biomarker aldehyde malondialdehyde)</t>
  </si>
  <si>
    <t>Lysosomal stability test is ordinal and was investigated by Kruskal Wallis nonparametric test</t>
  </si>
  <si>
    <t>Header tanks of solution monitored but not individual test units</t>
  </si>
  <si>
    <t>NRRT values reported for this assay</t>
  </si>
  <si>
    <t>No significant differences between groups after recovery</t>
  </si>
  <si>
    <t>Crude oil in-situ burn residue</t>
  </si>
  <si>
    <t>Faksness, L.-G., Borseth, J. F., Baussant, T., Hansen, B. H., Altin, D., Tandberg, A. H. S., Ingvarsdottir, A., Aarab, N., Nordtug, T.</t>
  </si>
  <si>
    <t>Nuisance bears caught in Churchill</t>
  </si>
  <si>
    <t>6800 L pool</t>
  </si>
  <si>
    <t>min</t>
  </si>
  <si>
    <t>Midale crude oil; weathered 36 h</t>
  </si>
  <si>
    <t>WT</t>
  </si>
  <si>
    <t>8 to 13</t>
  </si>
  <si>
    <t>1 replicate per exposure type (15, 30, or 50 min exposure)</t>
  </si>
  <si>
    <t>Erythrocytic changes</t>
  </si>
  <si>
    <t>Leukocytic changes</t>
  </si>
  <si>
    <t>Electrolyte changes</t>
  </si>
  <si>
    <t>Enzyme and metabolite changes</t>
  </si>
  <si>
    <t>Nitrogenous compound changes</t>
  </si>
  <si>
    <t>Hormone changes</t>
  </si>
  <si>
    <t>Exposure scenario is possible in nature if an oil spill occurs near polar bear habitat</t>
  </si>
  <si>
    <t xml:space="preserve">15, 30, or 50 </t>
  </si>
  <si>
    <t>0.25, 0.5, 0.83</t>
  </si>
  <si>
    <t>days</t>
  </si>
  <si>
    <t>192 to 312</t>
  </si>
  <si>
    <t>Engelhardt, F. R.</t>
  </si>
  <si>
    <t>Oil pollution in polar bears: Exposure and clinical effects</t>
  </si>
  <si>
    <t>GCMS for oil stock</t>
  </si>
  <si>
    <t>1 treatment with different exposure times</t>
  </si>
  <si>
    <t>Boeckosimus nanseni</t>
  </si>
  <si>
    <t>Gammaracanthus loricatus</t>
  </si>
  <si>
    <t>Mysis relicta</t>
  </si>
  <si>
    <t>Oncocottus hexacornis</t>
  </si>
  <si>
    <t>Naphthalene</t>
  </si>
  <si>
    <t>Collected in Simpson Lagoon near Prudhoe Bay, except A. nugax in Auke Bay</t>
  </si>
  <si>
    <t>Measured daily</t>
  </si>
  <si>
    <t>Logit or Spearman-Karber analysis; Abbot's formula as necessary</t>
  </si>
  <si>
    <t>Exposure temperatures unclear for this compound</t>
  </si>
  <si>
    <t>Logit or Spearman-Karber analysis; Abbot's formula as necessary; LC50 values for naphthalene presented as the average of all temperature experiments as table</t>
  </si>
  <si>
    <t>&gt; 1.7</t>
  </si>
  <si>
    <t>96 or 192</t>
  </si>
  <si>
    <t>Not reported for this compound</t>
  </si>
  <si>
    <t>Cook Inlet crude WSF</t>
  </si>
  <si>
    <t>Measured LC50 over time in a single concentration in a flow-through system</t>
  </si>
  <si>
    <t>Temperatures but not oxygen</t>
  </si>
  <si>
    <t>Not described</t>
  </si>
  <si>
    <t>LC50 over time but no concentration-response</t>
  </si>
  <si>
    <t>Carls, M. G. and Korn, S.</t>
  </si>
  <si>
    <t>Sensitivity of Arctic marine amphipods and fish to petroleum hydrocarbons</t>
  </si>
  <si>
    <t>Gammarus zaddachi</t>
  </si>
  <si>
    <t>Boeckosimus affinis</t>
  </si>
  <si>
    <t>45 cm x 20 cm trays with 5 L water</t>
  </si>
  <si>
    <t>From collection site</t>
  </si>
  <si>
    <t>Arctic diesel</t>
  </si>
  <si>
    <t>Various</t>
  </si>
  <si>
    <t>Organisms that appeared dead were removed to separate chambers and observed for an additional 24 hours; no recovery was ever noted</t>
  </si>
  <si>
    <t>LT50</t>
  </si>
  <si>
    <t>LT100</t>
  </si>
  <si>
    <t>LT values listed as shielded/unshielded from oil slick; NA = did not reach an LT within 2 weeks</t>
  </si>
  <si>
    <t>10, 10</t>
  </si>
  <si>
    <t>NA, 5</t>
  </si>
  <si>
    <t>NA, 10</t>
  </si>
  <si>
    <t>8, 4</t>
  </si>
  <si>
    <t>10, 3</t>
  </si>
  <si>
    <t>12, 4</t>
  </si>
  <si>
    <t>15, 15</t>
  </si>
  <si>
    <t>NA, NA</t>
  </si>
  <si>
    <t>Did not reach LT valus in 23 days</t>
  </si>
  <si>
    <t>No apparent toxicity</t>
  </si>
  <si>
    <t>14, 1</t>
  </si>
  <si>
    <t>15, 2</t>
  </si>
  <si>
    <t>LT values listed as shielded/unshielded from oil slick; NA = did not reach an LT within 2 weeks; respiration data is grouped for both species so no specific values reported</t>
  </si>
  <si>
    <t>No reporting of statistics</t>
  </si>
  <si>
    <t>No concentration-response model, but time vs. survival plot included</t>
  </si>
  <si>
    <t>Busdosh, M. and Atlas, R. M.</t>
  </si>
  <si>
    <t>Toxicity of oil slicks to Arctic amphipods</t>
  </si>
  <si>
    <t>Various (see results)</t>
  </si>
  <si>
    <t>Fraction reproducing</t>
  </si>
  <si>
    <t>Lab culture at SINTEF</t>
  </si>
  <si>
    <t>1 control + 3 exposure tanks, each containing a different concentration of oil</t>
  </si>
  <si>
    <t>Flow-through</t>
  </si>
  <si>
    <t>White polyethylene tanks with 50 L water</t>
  </si>
  <si>
    <t>References to sources describing environmental realism of selected concentrations</t>
  </si>
  <si>
    <r>
      <t xml:space="preserve">ANOVA with Dunnett's test; </t>
    </r>
    <r>
      <rPr>
        <i/>
        <sz val="11"/>
        <color theme="1"/>
        <rFont val="Calibri"/>
        <family val="2"/>
        <scheme val="minor"/>
      </rPr>
      <t>p &lt; 0.05 unless otherwise stated</t>
    </r>
  </si>
  <si>
    <t>Young</t>
  </si>
  <si>
    <t>Measurements made every 24 hours in each treatment</t>
  </si>
  <si>
    <t>Percentage survival at each treatment described in text but no model or parameters provided</t>
  </si>
  <si>
    <t>No control criteria described</t>
  </si>
  <si>
    <t>Olsen, A. J., Nordtug, T., Altin, D., Lervik, M., Hansen, B. J.</t>
  </si>
  <si>
    <t>Standard intermediate fuel oil (IFO 180)</t>
  </si>
  <si>
    <t>Phytoplankton</t>
  </si>
  <si>
    <t>Biomass specific primary production (BPP)</t>
  </si>
  <si>
    <t>Faecal pellet production (FPP)</t>
  </si>
  <si>
    <t>Score (Phytoplankton)</t>
  </si>
  <si>
    <t>500 mL brown glass bottles</t>
  </si>
  <si>
    <t>Light intensity is target as min/max not reported</t>
  </si>
  <si>
    <t>Dim light</t>
  </si>
  <si>
    <t>Homogeneity of variance using conditional boxplots; normality using histograms; two-way ANOVA and TukeyHSD post-hoc to compare BPP and FPP</t>
  </si>
  <si>
    <t>%</t>
  </si>
  <si>
    <t>WAF stock only</t>
  </si>
  <si>
    <t>Both organism types wild-collected</t>
  </si>
  <si>
    <t>Wild-collected near Nuuk, Greenland</t>
  </si>
  <si>
    <t>Tissue analyzed after exposure</t>
  </si>
  <si>
    <t>Grade but not source</t>
  </si>
  <si>
    <t>Generalized linear model with binomial distribution</t>
  </si>
  <si>
    <t>Temperature had significant effects on survival, but no effects of Pb or synergetic interactions between temperature and Pb</t>
  </si>
  <si>
    <t>All organisms exposed to Pb concentrations at 5C for 7 days prior to the freezing experiment where air temperatures were altered</t>
  </si>
  <si>
    <t>Lead</t>
  </si>
  <si>
    <t>Tissue concentrations measured after exposure</t>
  </si>
  <si>
    <t>Oxygen during 7d exposure not identified</t>
  </si>
  <si>
    <t>15 mussels per exposure but replicate exposure vessels not described</t>
  </si>
  <si>
    <t>Table 1</t>
  </si>
  <si>
    <t>No specific criteria reported but controls 100% survival</t>
  </si>
  <si>
    <t>Daphnia middendorffiana</t>
  </si>
  <si>
    <t>Branchionecta paladosa</t>
  </si>
  <si>
    <t>Heterocope septentrionalis</t>
  </si>
  <si>
    <t>Prudhoe Bay crude oil</t>
  </si>
  <si>
    <t>O'Brien, W. J.</t>
  </si>
  <si>
    <t>Toxicity of Prudhoe Bay crude oil to Alaskan Arctic zooplankton</t>
  </si>
  <si>
    <t>250-mL Plexiglass cylinders</t>
  </si>
  <si>
    <t>Each test aquarium contained 2 chambers each</t>
  </si>
  <si>
    <t>Pond</t>
  </si>
  <si>
    <t>Freshwater</t>
  </si>
  <si>
    <t>No other EC/LC values described besides time to death</t>
  </si>
  <si>
    <t>48-168</t>
  </si>
  <si>
    <t>No criteria outlined but control performance is qualitatively mentioned</t>
  </si>
  <si>
    <t>All animals lived 120 hr; interpretation of results difficult because of cannibalism for this species</t>
  </si>
  <si>
    <t>Wild-collected from pond</t>
  </si>
  <si>
    <t>No statistucs described</t>
  </si>
  <si>
    <t>Lemcke, S., Holding, J., Moller, E. F., Thyrring, J., Gustavson, K. Juul-Pedersen, T., Sejr, M. K.</t>
  </si>
  <si>
    <t>Acute oil exposure reduces physiological process rates in Arctic phyto- and zooplankton</t>
  </si>
  <si>
    <t>Thyrring, J., Juhl, B. K., Holmstrup, M.</t>
  </si>
  <si>
    <t>Does acute lead (Pb) contamination influence membrane fatty acid composition and freeze tolerance in intertidal blue mussels in Arctic Greenland?</t>
  </si>
  <si>
    <r>
      <t>Score (</t>
    </r>
    <r>
      <rPr>
        <i/>
        <sz val="11"/>
        <color theme="1"/>
        <rFont val="Calibri"/>
        <family val="2"/>
        <scheme val="minor"/>
      </rPr>
      <t>C. finmarchicus</t>
    </r>
    <r>
      <rPr>
        <u/>
        <sz val="11"/>
        <color theme="1"/>
        <rFont val="Calibri"/>
        <family val="2"/>
        <scheme val="minor"/>
      </rPr>
      <t>)</t>
    </r>
  </si>
  <si>
    <t>SINTEF lab culture, 22nd generation</t>
  </si>
  <si>
    <t>North Sea crude oil (Troll) and Dasic NS</t>
  </si>
  <si>
    <t>Modified from ISO</t>
  </si>
  <si>
    <t>0.5-L borosilicate glass bottles</t>
  </si>
  <si>
    <t>Copepodite V and adult</t>
  </si>
  <si>
    <t>Day 1 and Day 3 chemistry samples taken</t>
  </si>
  <si>
    <t>Non-linear regression</t>
  </si>
  <si>
    <t>LC values for mg/L T-PAH and sum of naphthalenes also reported</t>
  </si>
  <si>
    <t>No data reported from directly after 96 h exposure; all data collected after an additional 96 h of recovery</t>
  </si>
  <si>
    <t>LC values reported only</t>
  </si>
  <si>
    <t>Hansen, B. H., Altin, D., Olsen, A. J., Nordtug, T.</t>
  </si>
  <si>
    <t>Acute toxicity of naturally and chemically dispersed oil on the filter-feeding copepod Calanus finmarchicus</t>
  </si>
  <si>
    <t>SINTEF 15th generation</t>
  </si>
  <si>
    <t>5-L glass bottles</t>
  </si>
  <si>
    <t>Gene expression</t>
  </si>
  <si>
    <t>Day 1 and 3</t>
  </si>
  <si>
    <t>Gene expression (GST mRNA)</t>
  </si>
  <si>
    <t>Gene expression (CYP330A1)</t>
  </si>
  <si>
    <t>Multiple organisms in exposure chamber but no true replicates</t>
  </si>
  <si>
    <t>Hansen, B. H., Nordtug, N., Altin, D., Booth, A., Hessen, K. M., Olsen, A. J.</t>
  </si>
  <si>
    <t>Wild-collected in Kongsfjorden</t>
  </si>
  <si>
    <t>Kobbe crude from Barents Sea shelf</t>
  </si>
  <si>
    <t>3 replicate incubators per treatment</t>
  </si>
  <si>
    <t>Malformations</t>
  </si>
  <si>
    <t>Cardiac activity and arrhythmia</t>
  </si>
  <si>
    <t>Chi-square test of independence, ANOVA, Tukey's post-hoc test, Welch ANOVA</t>
  </si>
  <si>
    <t>dpf</t>
  </si>
  <si>
    <t>No embryo mortality, but NOEC/LOEC describes results of larval survivors at 37 dpf; values apply to all batches (A, B, C)</t>
  </si>
  <si>
    <t>6-L incubators</t>
  </si>
  <si>
    <t>Values reported as % of control for endpoints but text details high variability between batches of gametes for wild-caught fish as unavoidable</t>
  </si>
  <si>
    <t>Nahrgang, J., Dubourg, P., Frantzen, M.</t>
  </si>
  <si>
    <t>Wild-collected in Isfjorden, Svalbard</t>
  </si>
  <si>
    <t>PAH content in copepods</t>
  </si>
  <si>
    <t>ANOVA, Dunnett's test, Pearson product-moment correlation coefficients calculated to assess linear relationships between variables</t>
  </si>
  <si>
    <t>1-L Simax glass bottle with red PBTB screw cap</t>
  </si>
  <si>
    <t>Sampled from mesocosms at beginning of exposure</t>
  </si>
  <si>
    <t>No dilutions of each substance</t>
  </si>
  <si>
    <t>Oxygen not described</t>
  </si>
  <si>
    <t>No dilutions so no concentration-response</t>
  </si>
  <si>
    <t>Moore, D., Poirier, D., Sibley, P. K., Solomon, K. R.</t>
  </si>
  <si>
    <t>Effect of temperature on toxicity of metal salts to six Canadian cold-water fish species</t>
  </si>
  <si>
    <t>No mortalities were observed in controls; EC method that was followed outlines control performance criteria</t>
  </si>
  <si>
    <t>Section 2.3.3</t>
  </si>
  <si>
    <t>Light Min (LUX)</t>
  </si>
  <si>
    <t>Light Max (LUX)</t>
  </si>
  <si>
    <t>16:08</t>
  </si>
  <si>
    <t>Reagent</t>
  </si>
  <si>
    <t>CAS #s in Table 1.6, reagent grade</t>
  </si>
  <si>
    <t>Temp, DO, pH, hardness/conductivity, temperature</t>
  </si>
  <si>
    <t>20-L bucket</t>
  </si>
  <si>
    <t>LC50s calculated with TOXSTAT, 95% CI calculated by either Probit, Spearman-Karber, or binomial regression</t>
  </si>
  <si>
    <t>g/L</t>
  </si>
  <si>
    <t>7.0, 12.8</t>
  </si>
  <si>
    <t>5.6, 9.5</t>
  </si>
  <si>
    <t>6.7, 11.5</t>
  </si>
  <si>
    <t>9.3, 13.2</t>
  </si>
  <si>
    <t>6.6, 8.5</t>
  </si>
  <si>
    <t>6.3, 8.2</t>
  </si>
  <si>
    <t>4.9, 9.9</t>
  </si>
  <si>
    <t>5.0, 8.6</t>
  </si>
  <si>
    <t>1.7, 2.4</t>
  </si>
  <si>
    <t>5.7, 7.5</t>
  </si>
  <si>
    <t>3.5, 5.3</t>
  </si>
  <si>
    <t>5.3, 10.7</t>
  </si>
  <si>
    <t>1.8, 2.6</t>
  </si>
  <si>
    <t>1.8, 2.3</t>
  </si>
  <si>
    <t>Salvelinus alpinus (Arctic charr)</t>
  </si>
  <si>
    <t>Salvelinus namaycush (Lake trout)</t>
  </si>
  <si>
    <t>Coregonus clupeaformis (Lake whitefish)</t>
  </si>
  <si>
    <t>Prosopium cylindraceum (Round whitefish)</t>
  </si>
  <si>
    <t>Thymallus arcticus (Arctic grayling)</t>
  </si>
  <si>
    <t>7.5, 14.9</t>
  </si>
  <si>
    <t>7.3, 14.6</t>
  </si>
  <si>
    <t>8.5, 11.0</t>
  </si>
  <si>
    <t>6.2, 9.6</t>
  </si>
  <si>
    <t>7.4, 11</t>
  </si>
  <si>
    <t>12.3, 18.8</t>
  </si>
  <si>
    <t>10.8, 15.4</t>
  </si>
  <si>
    <t>12.1, 15.8</t>
  </si>
  <si>
    <t>4.5, 5.8</t>
  </si>
  <si>
    <t>3.7, 6.1</t>
  </si>
  <si>
    <t>3.8, 6.8</t>
  </si>
  <si>
    <t>2.4, 3.0</t>
  </si>
  <si>
    <t>2.2, 4.4</t>
  </si>
  <si>
    <t>2.3, 3.1</t>
  </si>
  <si>
    <t>1.7, 2.6</t>
  </si>
  <si>
    <t>0.8, 1.2</t>
  </si>
  <si>
    <t>1.1, 2.4</t>
  </si>
  <si>
    <t>3.9, 5.7</t>
  </si>
  <si>
    <t>3.7, 6.7</t>
  </si>
  <si>
    <t>2.7, 5.4</t>
  </si>
  <si>
    <t>1.7, 3.2</t>
  </si>
  <si>
    <t>3.3, 5.2</t>
  </si>
  <si>
    <t>0.8, 1.0</t>
  </si>
  <si>
    <t>14.3, 20.0</t>
  </si>
  <si>
    <t>21.1, 30.0</t>
  </si>
  <si>
    <t>19.2, 28.7</t>
  </si>
  <si>
    <t>7.8, 15.5</t>
  </si>
  <si>
    <t>6.6, 13.2</t>
  </si>
  <si>
    <t>7.8, 15.6</t>
  </si>
  <si>
    <t>8.7, 13.4</t>
  </si>
  <si>
    <t>11.7, 15.2</t>
  </si>
  <si>
    <t>10.1, 20.2</t>
  </si>
  <si>
    <t>10.0, 20.0</t>
  </si>
  <si>
    <t>12.0, 17.9</t>
  </si>
  <si>
    <t>7.4, 14.7</t>
  </si>
  <si>
    <t>13.6, 27.2</t>
  </si>
  <si>
    <t>8.6, 11.2</t>
  </si>
  <si>
    <t>6.5, 13.0</t>
  </si>
  <si>
    <t>10.8, 12.7</t>
  </si>
  <si>
    <t>20.3, 28.8</t>
  </si>
  <si>
    <t>24.1, 48.2</t>
  </si>
  <si>
    <t>27.9, 36.3</t>
  </si>
  <si>
    <t>10.4, 15.7</t>
  </si>
  <si>
    <t>17.3, 22.8</t>
  </si>
  <si>
    <t>5.5, 10.5</t>
  </si>
  <si>
    <t>4.5, 6.4</t>
  </si>
  <si>
    <t>5.8, 8.2</t>
  </si>
  <si>
    <t>3.6, 4.6</t>
  </si>
  <si>
    <t>3.6, 4.7</t>
  </si>
  <si>
    <t>4.3, 7.6</t>
  </si>
  <si>
    <t>3.7, 4.8</t>
  </si>
  <si>
    <t>3.6, 6.5</t>
  </si>
  <si>
    <t>5.3, 7.9</t>
  </si>
  <si>
    <t>7.9, 10.2</t>
  </si>
  <si>
    <t>4.5, 5.9</t>
  </si>
  <si>
    <t>3.6, 4.0</t>
  </si>
  <si>
    <t>5.2, 8.0</t>
  </si>
  <si>
    <t>3.3, 4.4</t>
  </si>
  <si>
    <t>Dechlorinated tap water</t>
  </si>
  <si>
    <t>Environmental relevance for the selected concentrations are justified within the document based on maximum concentration found in grab samples</t>
  </si>
  <si>
    <t>Analyzed at test commencement, but no individual units reported</t>
  </si>
  <si>
    <t>Acquired from private or government hatcheries except whitefish (acquired from Clear Lake and spawned in lab)</t>
  </si>
  <si>
    <t>Environment Canada test method</t>
  </si>
  <si>
    <t>Appears to be only one bucket per exposure scenario containing 10 fish</t>
  </si>
  <si>
    <t>SSDs but no concentration-response curves for individual compounds</t>
  </si>
  <si>
    <t>Included in Appendix</t>
  </si>
  <si>
    <t>Effect of temperature on toxicity of metals to six Canadian cold-water fish species</t>
  </si>
  <si>
    <t>mg AI/L</t>
  </si>
  <si>
    <t>11.8, 25.0</t>
  </si>
  <si>
    <t>11.9, 25.8</t>
  </si>
  <si>
    <t>14.8, 19.2</t>
  </si>
  <si>
    <t>12.5, 25.0</t>
  </si>
  <si>
    <t>13.8, 27.5</t>
  </si>
  <si>
    <t>13.9, 27.8</t>
  </si>
  <si>
    <t>7.7, 15.4</t>
  </si>
  <si>
    <t>6.56, 13.12</t>
  </si>
  <si>
    <t>15.6, 23.4</t>
  </si>
  <si>
    <t>11.4, 16.1</t>
  </si>
  <si>
    <t>11.9, 23.7</t>
  </si>
  <si>
    <t>9.8, 17.9</t>
  </si>
  <si>
    <t>59.1, 109</t>
  </si>
  <si>
    <t>43.2, 66.3</t>
  </si>
  <si>
    <t>50.4, 86.1</t>
  </si>
  <si>
    <t>27.0, 53.0</t>
  </si>
  <si>
    <t>26.5, 37.6</t>
  </si>
  <si>
    <t>12.1, 21.4</t>
  </si>
  <si>
    <t>47.9, 82.1</t>
  </si>
  <si>
    <t>50.4, 89.5</t>
  </si>
  <si>
    <t>44.2, 77.7</t>
  </si>
  <si>
    <t>41.4, 63.5</t>
  </si>
  <si>
    <t>24.8, 35.2</t>
  </si>
  <si>
    <t>27.8, 36.1</t>
  </si>
  <si>
    <t>28.3, 42.1</t>
  </si>
  <si>
    <t>49.7, 117.4</t>
  </si>
  <si>
    <t>40.7, 62.5</t>
  </si>
  <si>
    <t>mg As/L</t>
  </si>
  <si>
    <t>mg Cd/L</t>
  </si>
  <si>
    <t>0.007, 0.021</t>
  </si>
  <si>
    <t>0.009, 0.012</t>
  </si>
  <si>
    <t>0.0064, 0.011</t>
  </si>
  <si>
    <t>0.038, 0.068</t>
  </si>
  <si>
    <t>0.020, 0.043</t>
  </si>
  <si>
    <t>0.018, 0.036</t>
  </si>
  <si>
    <t>0.017, 0.045</t>
  </si>
  <si>
    <t>0.010, 0.017</t>
  </si>
  <si>
    <t>0.008, 0.016</t>
  </si>
  <si>
    <t>0.010, 0.013</t>
  </si>
  <si>
    <t>mg Cr/L</t>
  </si>
  <si>
    <t>24.0, 51.0</t>
  </si>
  <si>
    <t>19.7, 50.3</t>
  </si>
  <si>
    <t>16.1, 37.4</t>
  </si>
  <si>
    <t>19.2, 38.4</t>
  </si>
  <si>
    <t>19.8, 39.5</t>
  </si>
  <si>
    <t>26.0, 52.0</t>
  </si>
  <si>
    <t>20.2, 40.5</t>
  </si>
  <si>
    <t>23.1, 46.2</t>
  </si>
  <si>
    <t>mg Cu/L</t>
  </si>
  <si>
    <t>0.082, 0.12</t>
  </si>
  <si>
    <t>0.070, 0.12</t>
  </si>
  <si>
    <t>0.22, 0.44</t>
  </si>
  <si>
    <t>0.050, 0.086</t>
  </si>
  <si>
    <t>0.077, 0.12</t>
  </si>
  <si>
    <t>0.074, 0.13</t>
  </si>
  <si>
    <t>0.20, 0.26</t>
  </si>
  <si>
    <t>0.16, 0.22</t>
  </si>
  <si>
    <t>0.12, 0.19</t>
  </si>
  <si>
    <t>0.20, 0.35</t>
  </si>
  <si>
    <t>0.15, 0.23</t>
  </si>
  <si>
    <t>0.10, 0.20</t>
  </si>
  <si>
    <t>0.11, 0.16</t>
  </si>
  <si>
    <t>mg Ni/L</t>
  </si>
  <si>
    <t>17.9, 37.7</t>
  </si>
  <si>
    <t>12.1, 15.9</t>
  </si>
  <si>
    <t>8.65, 15.1</t>
  </si>
  <si>
    <t>31.2, 40.6</t>
  </si>
  <si>
    <t>25.6, 33.3</t>
  </si>
  <si>
    <t>14.8, 27.2</t>
  </si>
  <si>
    <t>21.7, 25.6</t>
  </si>
  <si>
    <t>19.7, 39.2</t>
  </si>
  <si>
    <t>9.83, 19.7</t>
  </si>
  <si>
    <t>12.9, 16.7</t>
  </si>
  <si>
    <t>11.4, 19.5</t>
  </si>
  <si>
    <t>18.1, 36.2</t>
  </si>
  <si>
    <t>20.9, 27.2</t>
  </si>
  <si>
    <t>8.85, 15.7</t>
  </si>
  <si>
    <t>mg Se/L</t>
  </si>
  <si>
    <t>15.6, 30.5</t>
  </si>
  <si>
    <t>24.1, 42.4</t>
  </si>
  <si>
    <t>24.3, 36.2</t>
  </si>
  <si>
    <t>73.0, 107</t>
  </si>
  <si>
    <t>47.4, 83.3</t>
  </si>
  <si>
    <t>33.4, 59.4</t>
  </si>
  <si>
    <t>28.6, 51.9</t>
  </si>
  <si>
    <t>21.6, 40.5</t>
  </si>
  <si>
    <t>19.2, 29.8</t>
  </si>
  <si>
    <t>18.3, 28.0</t>
  </si>
  <si>
    <t>18.4, 30.6</t>
  </si>
  <si>
    <t>19.6, 25.2</t>
  </si>
  <si>
    <t>60.2, 92.5</t>
  </si>
  <si>
    <t>41.5, 77.1</t>
  </si>
  <si>
    <t>39.3, 71.3</t>
  </si>
  <si>
    <t>mg Zn/L</t>
  </si>
  <si>
    <t>0.39, 1.07</t>
  </si>
  <si>
    <t>0.76, 1.11</t>
  </si>
  <si>
    <t>0.55, 0.86</t>
  </si>
  <si>
    <t>0.22, 0.58</t>
  </si>
  <si>
    <t>0.71, 1.07</t>
  </si>
  <si>
    <t>0.3, 0.46</t>
  </si>
  <si>
    <t>0.35, 0.52</t>
  </si>
  <si>
    <t>0.18, 0.37</t>
  </si>
  <si>
    <t>3.69, 5.23</t>
  </si>
  <si>
    <t>4.13, 5.36</t>
  </si>
  <si>
    <t>0.12, 0.27</t>
  </si>
  <si>
    <t>0.11, 0.21</t>
  </si>
  <si>
    <t>0.91, 1.98</t>
  </si>
  <si>
    <t>0.03, 0.05</t>
  </si>
  <si>
    <t>Water Hardness (mg/L CaCO3)</t>
  </si>
  <si>
    <t>3.14, 6.28</t>
  </si>
  <si>
    <t>6.8, 13.6</t>
  </si>
  <si>
    <t>5.5, 11.0</t>
  </si>
  <si>
    <t>2.22, 4.45</t>
  </si>
  <si>
    <t>4.45, 8.89</t>
  </si>
  <si>
    <t>41.2, 63.3</t>
  </si>
  <si>
    <t>48.3, 91.6</t>
  </si>
  <si>
    <t>74.8, 115.0</t>
  </si>
  <si>
    <t>125.1, 158.1</t>
  </si>
  <si>
    <t>30.6, 91.8</t>
  </si>
  <si>
    <t>23.0, 54.4</t>
  </si>
  <si>
    <t>0.0056, 0.0126</t>
  </si>
  <si>
    <t>0.0026, 0.0091</t>
  </si>
  <si>
    <t>0.00012, 0.00016</t>
  </si>
  <si>
    <t>0.003, 0.0055</t>
  </si>
  <si>
    <t>0.0144, 0.0257</t>
  </si>
  <si>
    <t>5.1, 10.1</t>
  </si>
  <si>
    <t>10.5, 21.0</t>
  </si>
  <si>
    <t>5.3, 10.63</t>
  </si>
  <si>
    <t>11.9, 23.9</t>
  </si>
  <si>
    <t>4.3, 8.6</t>
  </si>
  <si>
    <t>8.6, 17.2</t>
  </si>
  <si>
    <t>0.22, 0.39</t>
  </si>
  <si>
    <t>0.14, 0.2</t>
  </si>
  <si>
    <t>0.048, 0.096</t>
  </si>
  <si>
    <t>0.091, 0.14</t>
  </si>
  <si>
    <t>0.016, 0.026</t>
  </si>
  <si>
    <t>0.060, 0.071</t>
  </si>
  <si>
    <t>13.0, 16.9</t>
  </si>
  <si>
    <t>17.8, 31.7</t>
  </si>
  <si>
    <t>7.3, 9.7</t>
  </si>
  <si>
    <t>17.3, 26.7</t>
  </si>
  <si>
    <t>19.7, 39.3</t>
  </si>
  <si>
    <t>8.8, 16.2</t>
  </si>
  <si>
    <t>14.5, 22.3</t>
  </si>
  <si>
    <t>32.9, 50.5</t>
  </si>
  <si>
    <t>60.4, 110.8</t>
  </si>
  <si>
    <t>41.5, 77.7</t>
  </si>
  <si>
    <t>0.31, 0.56</t>
  </si>
  <si>
    <t>0.19, 0.37</t>
  </si>
  <si>
    <t>0.056, 0.11</t>
  </si>
  <si>
    <t>0.56, 1.69</t>
  </si>
  <si>
    <t>0.18, 0.24</t>
  </si>
  <si>
    <t>0.93, 1.21</t>
  </si>
  <si>
    <t>pH</t>
  </si>
  <si>
    <t>2.3, 3.6</t>
  </si>
  <si>
    <t>8.46, 11.7</t>
  </si>
  <si>
    <t>32.7, 70.1</t>
  </si>
  <si>
    <t>55.8, 112</t>
  </si>
  <si>
    <t>88.9, 143</t>
  </si>
  <si>
    <t>5.12, 11.03</t>
  </si>
  <si>
    <t>7.67, 11.8</t>
  </si>
  <si>
    <t>13.8, 37.1</t>
  </si>
  <si>
    <t>118, 184</t>
  </si>
  <si>
    <t>91.8, 128</t>
  </si>
  <si>
    <t>183, 302</t>
  </si>
  <si>
    <t>22.8, 32.4</t>
  </si>
  <si>
    <t>36, 59.4</t>
  </si>
  <si>
    <t>7.78, 26.5</t>
  </si>
  <si>
    <t>320, 503</t>
  </si>
  <si>
    <t>87.0, 122</t>
  </si>
  <si>
    <t>206, 327</t>
  </si>
  <si>
    <t>70.2, 105.3</t>
  </si>
  <si>
    <t>116, 400.2</t>
  </si>
  <si>
    <t>103, 172</t>
  </si>
  <si>
    <t>313, 425</t>
  </si>
  <si>
    <t>147, 205</t>
  </si>
  <si>
    <t>219, 300</t>
  </si>
  <si>
    <t>109, 138</t>
  </si>
  <si>
    <t>80.5, 125</t>
  </si>
  <si>
    <t>100, 157</t>
  </si>
  <si>
    <t>365, 559</t>
  </si>
  <si>
    <t>254, 315</t>
  </si>
  <si>
    <t>390, 722</t>
  </si>
  <si>
    <t>86.7, 130</t>
  </si>
  <si>
    <t>117, 166</t>
  </si>
  <si>
    <t>31.2, 98.8</t>
  </si>
  <si>
    <t>394, 590</t>
  </si>
  <si>
    <t>478, 717</t>
  </si>
  <si>
    <t>411, 814</t>
  </si>
  <si>
    <t>302, 404</t>
  </si>
  <si>
    <t>142, 374</t>
  </si>
  <si>
    <t>43, 56</t>
  </si>
  <si>
    <t>55, 99</t>
  </si>
  <si>
    <t>310, 568</t>
  </si>
  <si>
    <t>226, 371</t>
  </si>
  <si>
    <t>290, 533</t>
  </si>
  <si>
    <t>76, 131</t>
  </si>
  <si>
    <t>124, 185</t>
  </si>
  <si>
    <t>32, 59</t>
  </si>
  <si>
    <t>24, 47</t>
  </si>
  <si>
    <t>4150, 5400</t>
  </si>
  <si>
    <t>4630, 7110</t>
  </si>
  <si>
    <t>6830, 7470</t>
  </si>
  <si>
    <t>3450, 6900</t>
  </si>
  <si>
    <t>3020, 6040</t>
  </si>
  <si>
    <t>4590, 6510</t>
  </si>
  <si>
    <t>3900, 5080</t>
  </si>
  <si>
    <t>3375, 6750</t>
  </si>
  <si>
    <t>660, 1250</t>
  </si>
  <si>
    <t>300, 690</t>
  </si>
  <si>
    <t>See note above</t>
  </si>
  <si>
    <t>Exclude from analysis; this species used in this exposure as a temperate species for comparison, not Arctic</t>
  </si>
  <si>
    <t>Not detailed; ISO guideline followed</t>
  </si>
  <si>
    <t>PW (artificially produced) was made to represent undiluted produced water at the site of discharge and contain concentrations of the major classes of PAHs and APs typically found in the North Sea (see references in study)</t>
  </si>
  <si>
    <t>Study derived contaminant concentrations from wild populations of marine mammals; therefore, concentrations are environmentally realistic</t>
  </si>
  <si>
    <t>7 for acute test, 3 for gene expression test</t>
  </si>
  <si>
    <t xml:space="preserve">TPH concentrations in stock solutions are higher than threshold value in justification table (0.8 to 4.03 mg/L); however, exposure scenario (spiked decline) represents environmentally realistic conditions; dispersant only trial includes concentrations &lt; 1000 mg/L dispersant; </t>
  </si>
  <si>
    <t>Dispersants alone (Da-F and Da-C)</t>
  </si>
  <si>
    <t>CD-F = 46 mg/L; CD-C = 49 mg/L; CAL (MD) = 40 mg/L</t>
  </si>
  <si>
    <t>4.8 mg/L</t>
  </si>
  <si>
    <t>See additional notes in justification table</t>
  </si>
  <si>
    <t>Considered environmentally realistic as bioaccumulation of mercury over time can reach all types of cells (see justification table)</t>
  </si>
  <si>
    <t>4</t>
  </si>
  <si>
    <t>11</t>
  </si>
  <si>
    <t>Sum of PAHs = initial exposure above limit set in justification table, end of exposure within range; All THC values above threshold except in the 11C experiment at end of exposure (0.7 mg/L)</t>
  </si>
  <si>
    <t>Study justifies concentrations in text as being below ecotoxicological assessment criteria to meet environmental realism</t>
  </si>
  <si>
    <t>Sum of 16-EPA PAHs all below threshold values</t>
  </si>
  <si>
    <t>Section 4.1 details environmental relevance based on toxic equivalency factors previously derived</t>
  </si>
  <si>
    <t>Study justifies concentrations in text as resembling diffuse exposure to exposure closer to a point source</t>
  </si>
  <si>
    <t>All concentrations below justification table threshold</t>
  </si>
  <si>
    <t>Exposure scenario involved direct addition of crude oil to algae test vessels; no chemistry reported to analyze concentrations of PAHs or TPHs</t>
  </si>
  <si>
    <t>No chemistry reported to analyze concentrations of PAHs or TPHs, but volume of oil added is small enough to be considered environmentally relevant at a localized oil spill</t>
  </si>
  <si>
    <t>Volume of oil added is small enough to be considered environmentally relevant at a localized oil spill</t>
  </si>
  <si>
    <t>Experiment designed in conjunction with the BIOS experimental spill program; regimes similar to the field spills</t>
  </si>
  <si>
    <t>Probit or by approximation when Probit not possible</t>
  </si>
  <si>
    <t>Carls, M. G. and Korn, S. (1983). Sensitivity of Arctic marine amphipods and fish to petroleum hydrocarbons. Proceedings of the Tenth Annual Aquatic Toxicity Workshop, Halifax, NS, November 7-10, 1983. Ottawa, Ontario: Environment Canada.</t>
  </si>
  <si>
    <t>All three treatments below THC threshold level</t>
  </si>
  <si>
    <t>Tested but results inconclusive due to cannibalism; exclude from analysis</t>
  </si>
  <si>
    <t>Deemed realistic as concentrations were derived from the results of an experimental oil spill (five times less and five times greater); given that this exposure is in a freshwater environment, a spill would theoretically be more concentrated and less able to dilute than in the sea</t>
  </si>
  <si>
    <t>Specific values not reported in table, but Figure 2 demonstrates that at least one concentration is below the THC threshold level in justification table</t>
  </si>
  <si>
    <t>All below 1000 mg/L</t>
  </si>
  <si>
    <t>All concentrations below THC threshold (Table 1)</t>
  </si>
  <si>
    <t>THC and PAHs all below threshold values</t>
  </si>
  <si>
    <t>All exposure concentrations are in the ng/L range</t>
  </si>
  <si>
    <t>Toxvaerd et al. 2018b</t>
  </si>
  <si>
    <t>Nahrgang et al. 2016</t>
  </si>
  <si>
    <t>Hansen et al. 2008</t>
  </si>
  <si>
    <t>Hansen et al. 2012</t>
  </si>
  <si>
    <t>O'Brien 1978</t>
  </si>
  <si>
    <t>Thyrring et al. 2015</t>
  </si>
  <si>
    <t>Lemcke et al. 2018</t>
  </si>
  <si>
    <t>Olsen et al. 2013</t>
  </si>
  <si>
    <t>Busdosh &amp; Atlas 1977</t>
  </si>
  <si>
    <t>Carls &amp; Korn 1983</t>
  </si>
  <si>
    <t>Engelhardt 1981</t>
  </si>
  <si>
    <t>Faksness et al. 2011</t>
  </si>
  <si>
    <t>Riebell &amp; Percy 1989</t>
  </si>
  <si>
    <t>Engelhardt 1983</t>
  </si>
  <si>
    <t>Foy 1979</t>
  </si>
  <si>
    <t>Percy &amp; Mullin 1975</t>
  </si>
  <si>
    <t>Percy &amp; Mullin 1977</t>
  </si>
  <si>
    <t>Hsiao 1978</t>
  </si>
  <si>
    <t>Toxvaerd et al. 2018a</t>
  </si>
  <si>
    <t>Toxvaerd et al. 2019</t>
  </si>
  <si>
    <t>Geraudie et al. 2014</t>
  </si>
  <si>
    <t>Hatching (exposed eggs)</t>
  </si>
  <si>
    <t>Jensen et al. 2008</t>
  </si>
  <si>
    <t>Hatching (exposed females)</t>
  </si>
  <si>
    <t>Palace et al. 2001</t>
  </si>
  <si>
    <t>Grenvald et al. 2013</t>
  </si>
  <si>
    <t>Levin et al. 2016</t>
  </si>
  <si>
    <t>Andersen et al. 2015</t>
  </si>
  <si>
    <t>Frouin et al. 2012</t>
  </si>
  <si>
    <t>Frantzen et al. 2012</t>
  </si>
  <si>
    <t>Hansen et al. 2013</t>
  </si>
  <si>
    <t>Dussauze et al. 2014</t>
  </si>
  <si>
    <t>Desforges et al. 2017</t>
  </si>
  <si>
    <t>Camus et al. 2015</t>
  </si>
  <si>
    <t>Gardiner et al. 2013</t>
  </si>
  <si>
    <t>Norregaard et al. 2014</t>
  </si>
  <si>
    <t>Braune et al. 2012</t>
  </si>
  <si>
    <t>Olsen et al. 2011</t>
  </si>
  <si>
    <t>Petersen et al. 2008</t>
  </si>
  <si>
    <t>Hansen et al. 2011</t>
  </si>
  <si>
    <t>Hansen et al. 2014</t>
  </si>
  <si>
    <t>Test Substance</t>
  </si>
  <si>
    <t>Number of Red Criteria Missing:</t>
  </si>
  <si>
    <t>i.</t>
  </si>
  <si>
    <t>ii.</t>
  </si>
  <si>
    <t>Additional flaws which substantially weaken the study in the opinion of the reviewer</t>
  </si>
  <si>
    <t>Additional flaws which render the study unacceptable in the opinion of the reviewer</t>
  </si>
  <si>
    <t>None identified, therefore 1 for multiplier</t>
  </si>
  <si>
    <t>0</t>
  </si>
  <si>
    <t>Not provided</t>
  </si>
  <si>
    <t>2</t>
  </si>
  <si>
    <t>3</t>
  </si>
  <si>
    <t>To determine the acute toxicity of selected shoreline washing agents and dispersants and to assess interspecies differences in sensitivity to the products</t>
  </si>
  <si>
    <t>Glass beaker</t>
  </si>
  <si>
    <t>Results - μg/L</t>
  </si>
  <si>
    <t>NOEC (μg/L)</t>
  </si>
  <si>
    <t>LOEC (μg/L)</t>
  </si>
  <si>
    <t>E/LC Estimate (μg/L)</t>
  </si>
  <si>
    <t>Error (μg/L)</t>
  </si>
  <si>
    <t>μg/L NHx</t>
  </si>
  <si>
    <t>μg/L Σ26PAHs</t>
  </si>
  <si>
    <t>μg/L THC</t>
  </si>
  <si>
    <t>Range of concentrations not included, but LC50s included concentrations of values that border the threshold limit for PAHs (189 μg/L), so it can be assumed that at least one concentration is below the threshold.</t>
  </si>
  <si>
    <t>μg/L</t>
  </si>
  <si>
    <t>μg/L PAH</t>
  </si>
  <si>
    <t>Sum of PAHs reported; all below justification table threshold at 81.2, 40.4, and 14.6, μg/L</t>
  </si>
  <si>
    <t>3 concentrations below justification table threshold at 150, 50, and 17 μg/L</t>
  </si>
  <si>
    <t>1:10,000 loading ratio aims for environmental realism; THC concentration in this solution also falls below threshold outlined in justification table at 957.5 μg/L</t>
  </si>
  <si>
    <t>See justification table; stock WAF contains 888 μg/L THC</t>
  </si>
  <si>
    <t>QA/QC check</t>
  </si>
  <si>
    <t>JA</t>
  </si>
  <si>
    <t>Analytical confirmation was based on Cfree (freely dissolved concentrations) which is often considered the effective concentration in relation to toxicity of organic pollutants in sediments</t>
  </si>
  <si>
    <t>2-methyl naphthalene</t>
  </si>
  <si>
    <t>To determine whether temperate toxicity data for 2-methyl naphthalene is sufficiently representative for the Arctic.</t>
  </si>
  <si>
    <t>OECD Guidelines followed for fish species</t>
  </si>
  <si>
    <t>Key measured raw values (e.g., not % of control) reported (all or avg. with error; graph or table)</t>
  </si>
  <si>
    <t>To evaluate the potential reproductive impact of MeHg exposure</t>
  </si>
  <si>
    <t>Light Min (μE/s/m2)</t>
  </si>
  <si>
    <t>Light Max (μE/s/m2)</t>
  </si>
  <si>
    <t>Unpaired t-tests for differences in pyrene concentrations; one-way ANOVA with post hoc Dunnett's test to analyze differences between treatments for clutch size and hatching success and in copepod pyrene concentrations; acetone control included</t>
  </si>
  <si>
    <t>4 replicates; studies repeated 4-6 times</t>
  </si>
  <si>
    <t>50% every 48 h</t>
  </si>
  <si>
    <t>3-4 replicates used per test, up to 6 for controls</t>
  </si>
  <si>
    <t>μg/mL</t>
  </si>
  <si>
    <r>
      <t xml:space="preserve">Impact of dispersed fuel oil on cardiac mitochondrial function in polar cod </t>
    </r>
    <r>
      <rPr>
        <i/>
        <sz val="11"/>
        <color theme="1"/>
        <rFont val="Calibri"/>
        <family val="2"/>
        <scheme val="minor"/>
      </rPr>
      <t>Boreogadus saida</t>
    </r>
  </si>
  <si>
    <t>Source (Sigma Aldrich) but purity not reported.</t>
  </si>
  <si>
    <t>3 for t-lymphocyte, 4 for MT induction</t>
  </si>
  <si>
    <t>To investigate the effects of pyrene on fecal pellet and egg production of two copepod species</t>
  </si>
  <si>
    <t>Plasmatic sex steroid measurements (female)</t>
  </si>
  <si>
    <t>Plasmatic sex steroid measurements (male)</t>
  </si>
  <si>
    <t>PAH metabolites (pooled)</t>
  </si>
  <si>
    <t>EROD activity (pooled)</t>
  </si>
  <si>
    <t xml:space="preserve">To investigate the delayed effects of pyrene exposure on an Arctic copepod during overwintering </t>
  </si>
  <si>
    <r>
      <t xml:space="preserve">Delayed effects of pyrene exposure during overwintering on the Arctic copepod </t>
    </r>
    <r>
      <rPr>
        <i/>
        <sz val="11"/>
        <color theme="1"/>
        <rFont val="Calibri"/>
        <family val="2"/>
        <scheme val="minor"/>
      </rPr>
      <t>Calanus hyperboreus</t>
    </r>
  </si>
  <si>
    <r>
      <t xml:space="preserve">Impact of pyrene exposure during overwintering of the Arctic copepod </t>
    </r>
    <r>
      <rPr>
        <i/>
        <sz val="11"/>
        <color theme="1"/>
        <rFont val="Calibri"/>
        <family val="2"/>
        <scheme val="minor"/>
      </rPr>
      <t>Calanus glacialis</t>
    </r>
  </si>
  <si>
    <t xml:space="preserve">To investigate the impact of pyrene exposure on an Arctic copepod during overwintering </t>
  </si>
  <si>
    <r>
      <t xml:space="preserve">Percy, J. A. &amp; Mullin, T. C. (1975) Effects of crude oils on Arctic marine invertebrates. </t>
    </r>
    <r>
      <rPr>
        <i/>
        <sz val="11"/>
        <color theme="1"/>
        <rFont val="Calibri"/>
        <family val="2"/>
        <scheme val="minor"/>
      </rPr>
      <t>Beaufort Sea Technical Report No. 11. Victoria, BC: Department of the Environment.</t>
    </r>
  </si>
  <si>
    <t>The effects of different oil spill cleanup technologies on body burden and biomarkers in Arctic marine organisms - a laboratory study</t>
  </si>
  <si>
    <t>Faksness, L.-G., Borseth, J. F., Baussant, T., Hansen, B. H., Altin, D., Tandberg, A. H. S., Ingvarsdottir, A., Aarab, N., Nordtug, T. (2011). The effects of different oil spill cleanup technologies on body burden and biomarkers in Arctic marine organisms - a laboratory study. Proceedings of the Arctic Marine Oil Spill Program Technical Seminar, Banff, AB, October 4-6, 2011. Ottawa, Ontario: Environment Canada.</t>
  </si>
  <si>
    <t>Seawater concentrations not measured during exposure</t>
  </si>
  <si>
    <t>Darkness (polar night)</t>
  </si>
  <si>
    <t>&lt;1.09</t>
  </si>
  <si>
    <t>Toxvӕrd, K., Dinh, K. V., Henriksen, O., Hjorth, M., Nielsen, T. G.</t>
  </si>
  <si>
    <t>Toxvӕrd, K., Pancic, M., Eide, H. O., Soreide, J. E., Lacroix, C., Le Floch, S., Hjorth, M., Nielsen, T. G.</t>
  </si>
  <si>
    <r>
      <t xml:space="preserve">Effects of oil spill response technologies on the physiological performance of the Arctic copepod </t>
    </r>
    <r>
      <rPr>
        <i/>
        <sz val="11"/>
        <color theme="1"/>
        <rFont val="Calibri"/>
        <family val="2"/>
        <scheme val="minor"/>
      </rPr>
      <t>Calanus glacialis</t>
    </r>
  </si>
  <si>
    <t>Darkness</t>
  </si>
  <si>
    <t>Light Min (lux)</t>
  </si>
  <si>
    <t>Light Max (lux)</t>
  </si>
  <si>
    <t>Metal salts</t>
  </si>
  <si>
    <t>Metals</t>
  </si>
  <si>
    <t>Toxicity of metals to four species of cold-water fish in hard and soft waters</t>
  </si>
  <si>
    <t>Metals in hard and soft water</t>
  </si>
  <si>
    <t>Effects of temperature and pH on the toxicity of NH3, NO2-, and NO3- to cold-water fish species</t>
  </si>
  <si>
    <t xml:space="preserve">Dispersant source provided </t>
  </si>
  <si>
    <t>Artifical</t>
  </si>
  <si>
    <t>34 ppt salinity, 1 um filtered</t>
  </si>
  <si>
    <t>Locally collected in Frobisher Bay NWT</t>
  </si>
  <si>
    <t>3 replicates each exposure and 5 replicates of control seawater</t>
  </si>
  <si>
    <r>
      <t>Temperature range reported; O</t>
    </r>
    <r>
      <rPr>
        <vertAlign val="subscript"/>
        <sz val="11"/>
        <rFont val="Calibri"/>
        <family val="2"/>
        <scheme val="minor"/>
      </rPr>
      <t>2</t>
    </r>
    <r>
      <rPr>
        <sz val="11"/>
        <rFont val="Calibri"/>
        <family val="2"/>
        <scheme val="minor"/>
      </rPr>
      <t xml:space="preserve"> not explicitly reported but states that it was always greater than 4 ppm</t>
    </r>
  </si>
  <si>
    <t>8-23</t>
  </si>
  <si>
    <t>Engelhardt, F. R. (1981). Oil pollution in polar bears: Exposure and clinical effects. Proceedings of the Arctic Marine Oil Spill Program Technical Seminar, Edmonton, AB, June 16-18, 1981. Ottawa, Ontario: Environment Canada.</t>
  </si>
  <si>
    <t>15, 30, or 50</t>
  </si>
  <si>
    <t>0.25, 0.5,  or 0.83</t>
  </si>
  <si>
    <t>No control</t>
  </si>
  <si>
    <t>N/A</t>
  </si>
  <si>
    <t>Foy &amp; Sekarak 1978</t>
  </si>
  <si>
    <t>Hjorth &amp; Nielsen 2011</t>
  </si>
  <si>
    <t>Jensen &amp; Carroll 2010</t>
  </si>
  <si>
    <t>Moore et al. 2016 Ch. 2</t>
  </si>
  <si>
    <t>Moore et al. 2016 Ch. 3</t>
  </si>
  <si>
    <t>Moore et al. 2016 Ch. 4</t>
  </si>
  <si>
    <t>Moore et al. 2016 Ch. 5</t>
  </si>
  <si>
    <t>Overjordet et al. 2014</t>
  </si>
  <si>
    <t>0.2 μm filtered</t>
  </si>
  <si>
    <t>Tissue contaminant levels &lt; 3000 μg Pb/g dw</t>
  </si>
  <si>
    <t>1 μm filtered, Instant Ocean, 32 ppt salinity</t>
  </si>
  <si>
    <t>1 μm filtered</t>
  </si>
  <si>
    <t>Øverjordet, I. B., Altin, D., Berg, T., Jenssen, B. M., Gabrielsen, G. W., Hansen, B. H.</t>
  </si>
  <si>
    <t>34.5 ppt, 1 μm filtered</t>
  </si>
  <si>
    <t>North Sea crude oil; artificially weathered to 200˚C</t>
  </si>
  <si>
    <t>20 μm filtered, 33-34 psu; compound delivered via oiled rock columns</t>
  </si>
  <si>
    <t>μg/g</t>
  </si>
  <si>
    <t>100 μm filtered</t>
  </si>
  <si>
    <t>5 μm filtered</t>
  </si>
  <si>
    <t>0.22 μm filtered</t>
  </si>
  <si>
    <t>LC50 values are for μg THC/L</t>
  </si>
  <si>
    <t>6 μm filtered</t>
  </si>
  <si>
    <t>μM</t>
  </si>
  <si>
    <t>60 μm filtered and UV treated</t>
  </si>
  <si>
    <t>μg/g ww</t>
  </si>
  <si>
    <r>
      <rPr>
        <i/>
        <sz val="11"/>
        <color theme="1"/>
        <rFont val="Calibri"/>
        <family val="2"/>
        <scheme val="minor"/>
      </rPr>
      <t xml:space="preserve">Cystophora cristata </t>
    </r>
    <r>
      <rPr>
        <sz val="11"/>
        <color theme="1"/>
        <rFont val="Calibri"/>
        <family val="2"/>
        <scheme val="minor"/>
      </rPr>
      <t>(leukocytes)</t>
    </r>
  </si>
  <si>
    <r>
      <rPr>
        <i/>
        <sz val="11"/>
        <color theme="1"/>
        <rFont val="Calibri"/>
        <family val="2"/>
        <scheme val="minor"/>
      </rPr>
      <t>Orcinus orca</t>
    </r>
    <r>
      <rPr>
        <sz val="11"/>
        <color theme="1"/>
        <rFont val="Calibri"/>
        <family val="2"/>
        <scheme val="minor"/>
      </rPr>
      <t xml:space="preserve"> (leukocytes)</t>
    </r>
  </si>
  <si>
    <r>
      <rPr>
        <i/>
        <sz val="11"/>
        <color theme="1"/>
        <rFont val="Calibri"/>
        <family val="2"/>
        <scheme val="minor"/>
      </rPr>
      <t>Ursus maritimus</t>
    </r>
    <r>
      <rPr>
        <sz val="11"/>
        <color theme="1"/>
        <rFont val="Calibri"/>
        <family val="2"/>
        <scheme val="minor"/>
      </rPr>
      <t xml:space="preserve"> (leukocytes)</t>
    </r>
  </si>
  <si>
    <r>
      <t xml:space="preserve">Chlorophyll </t>
    </r>
    <r>
      <rPr>
        <i/>
        <sz val="11"/>
        <color theme="1"/>
        <rFont val="Calibri"/>
        <family val="2"/>
        <scheme val="minor"/>
      </rPr>
      <t xml:space="preserve">a </t>
    </r>
    <r>
      <rPr>
        <sz val="11"/>
        <color theme="1"/>
        <rFont val="Calibri"/>
        <family val="2"/>
        <scheme val="minor"/>
      </rPr>
      <t>content</t>
    </r>
  </si>
  <si>
    <r>
      <t xml:space="preserve">Coregonus clupeaformis </t>
    </r>
    <r>
      <rPr>
        <sz val="11"/>
        <color theme="1"/>
        <rFont val="Calibri"/>
        <family val="2"/>
        <scheme val="minor"/>
      </rPr>
      <t>(Lake whitefish)</t>
    </r>
  </si>
  <si>
    <r>
      <t xml:space="preserve">Prosopium cylindraceum </t>
    </r>
    <r>
      <rPr>
        <sz val="11"/>
        <color theme="1"/>
        <rFont val="Calibri"/>
        <family val="2"/>
        <scheme val="minor"/>
      </rPr>
      <t>(Round whitefish)</t>
    </r>
  </si>
  <si>
    <r>
      <t xml:space="preserve">Salvelinus alpinus </t>
    </r>
    <r>
      <rPr>
        <sz val="11"/>
        <color theme="1"/>
        <rFont val="Calibri"/>
        <family val="2"/>
        <scheme val="minor"/>
      </rPr>
      <t>(Arctic charr)</t>
    </r>
  </si>
  <si>
    <r>
      <t xml:space="preserve">Salvelinus namaycush </t>
    </r>
    <r>
      <rPr>
        <sz val="11"/>
        <color theme="1"/>
        <rFont val="Calibri"/>
        <family val="2"/>
        <scheme val="minor"/>
      </rPr>
      <t>(Lake trout)</t>
    </r>
  </si>
  <si>
    <r>
      <t xml:space="preserve">Thymallus arcticus </t>
    </r>
    <r>
      <rPr>
        <sz val="11"/>
        <color theme="1"/>
        <rFont val="Calibri"/>
        <family val="2"/>
        <scheme val="minor"/>
      </rPr>
      <t>(Arctic grayling)</t>
    </r>
  </si>
  <si>
    <r>
      <t xml:space="preserve">Onisimus affinis </t>
    </r>
    <r>
      <rPr>
        <sz val="11"/>
        <color theme="1"/>
        <rFont val="Calibri"/>
        <family val="2"/>
        <scheme val="minor"/>
      </rPr>
      <t>(cell-free homogenates)</t>
    </r>
  </si>
  <si>
    <r>
      <t>Score (</t>
    </r>
    <r>
      <rPr>
        <i/>
        <sz val="11"/>
        <color theme="1"/>
        <rFont val="Calibri"/>
        <family val="2"/>
        <scheme val="minor"/>
      </rPr>
      <t>M. edulis</t>
    </r>
    <r>
      <rPr>
        <sz val="11"/>
        <color theme="1"/>
        <rFont val="Calibri"/>
        <family val="2"/>
        <scheme val="minor"/>
      </rPr>
      <t>)</t>
    </r>
  </si>
  <si>
    <r>
      <t xml:space="preserve">Acute toxicity of petroleum hydrocarbons to the Arctic littoral mysid, </t>
    </r>
    <r>
      <rPr>
        <i/>
        <sz val="11"/>
        <color theme="1"/>
        <rFont val="Calibri"/>
        <family val="2"/>
        <scheme val="minor"/>
      </rPr>
      <t xml:space="preserve">Mysis oculata </t>
    </r>
    <r>
      <rPr>
        <sz val="11"/>
        <color theme="1"/>
        <rFont val="Calibri"/>
        <family val="2"/>
        <scheme val="minor"/>
      </rPr>
      <t>(Fabricus)</t>
    </r>
  </si>
  <si>
    <r>
      <t xml:space="preserve">Key measured raw values </t>
    </r>
    <r>
      <rPr>
        <sz val="11"/>
        <rFont val="Calibri"/>
        <family val="2"/>
        <scheme val="minor"/>
      </rPr>
      <t xml:space="preserve">(e.g., not % of control) </t>
    </r>
    <r>
      <rPr>
        <sz val="11"/>
        <color theme="1"/>
        <rFont val="Calibri"/>
        <family val="2"/>
        <scheme val="minor"/>
      </rPr>
      <t>reported (all or avg. with error; graph or table)</t>
    </r>
  </si>
  <si>
    <r>
      <t>Score (</t>
    </r>
    <r>
      <rPr>
        <i/>
        <sz val="11"/>
        <color theme="1"/>
        <rFont val="Calibri"/>
        <family val="2"/>
        <scheme val="minor"/>
      </rPr>
      <t>Onisimus affinis</t>
    </r>
    <r>
      <rPr>
        <sz val="11"/>
        <color theme="1"/>
        <rFont val="Calibri"/>
        <family val="2"/>
        <scheme val="minor"/>
      </rPr>
      <t>)</t>
    </r>
  </si>
  <si>
    <r>
      <t>Score (</t>
    </r>
    <r>
      <rPr>
        <i/>
        <sz val="11"/>
        <color theme="1"/>
        <rFont val="Calibri"/>
        <family val="2"/>
        <scheme val="minor"/>
      </rPr>
      <t>Halitholus cirrattus</t>
    </r>
    <r>
      <rPr>
        <sz val="11"/>
        <color theme="1"/>
        <rFont val="Calibri"/>
        <family val="2"/>
        <scheme val="minor"/>
      </rPr>
      <t>)</t>
    </r>
  </si>
  <si>
    <r>
      <t>Score (</t>
    </r>
    <r>
      <rPr>
        <i/>
        <sz val="11"/>
        <color theme="1"/>
        <rFont val="Calibri"/>
        <family val="2"/>
        <scheme val="minor"/>
      </rPr>
      <t>C. clarencense</t>
    </r>
    <r>
      <rPr>
        <sz val="11"/>
        <color theme="1"/>
        <rFont val="Calibri"/>
        <family val="2"/>
        <scheme val="minor"/>
      </rPr>
      <t>)</t>
    </r>
  </si>
  <si>
    <r>
      <t>Score (</t>
    </r>
    <r>
      <rPr>
        <i/>
        <sz val="11"/>
        <color theme="1"/>
        <rFont val="Calibri"/>
        <family val="2"/>
        <scheme val="minor"/>
      </rPr>
      <t>A. carinatus</t>
    </r>
    <r>
      <rPr>
        <sz val="11"/>
        <color theme="1"/>
        <rFont val="Calibri"/>
        <family val="2"/>
        <scheme val="minor"/>
      </rPr>
      <t>)</t>
    </r>
  </si>
  <si>
    <r>
      <t>Score (</t>
    </r>
    <r>
      <rPr>
        <i/>
        <sz val="11"/>
        <color theme="1"/>
        <rFont val="Calibri"/>
        <family val="2"/>
        <scheme val="minor"/>
      </rPr>
      <t>B. resima</t>
    </r>
    <r>
      <rPr>
        <sz val="11"/>
        <color theme="1"/>
        <rFont val="Calibri"/>
        <family val="2"/>
        <scheme val="minor"/>
      </rPr>
      <t>)</t>
    </r>
  </si>
  <si>
    <r>
      <t>Score (</t>
    </r>
    <r>
      <rPr>
        <i/>
        <sz val="11"/>
        <color theme="1"/>
        <rFont val="Calibri"/>
        <family val="2"/>
        <scheme val="minor"/>
      </rPr>
      <t>B. crenatus</t>
    </r>
    <r>
      <rPr>
        <sz val="11"/>
        <color theme="1"/>
        <rFont val="Calibri"/>
        <family val="2"/>
        <scheme val="minor"/>
      </rPr>
      <t>)</t>
    </r>
  </si>
  <si>
    <r>
      <t>Score (</t>
    </r>
    <r>
      <rPr>
        <i/>
        <sz val="11"/>
        <color theme="1"/>
        <rFont val="Calibri"/>
        <family val="2"/>
        <scheme val="minor"/>
      </rPr>
      <t>M. quadricornus</t>
    </r>
    <r>
      <rPr>
        <sz val="11"/>
        <color theme="1"/>
        <rFont val="Calibri"/>
        <family val="2"/>
        <scheme val="minor"/>
      </rPr>
      <t>)</t>
    </r>
  </si>
  <si>
    <r>
      <t>Score (</t>
    </r>
    <r>
      <rPr>
        <i/>
        <sz val="11"/>
        <color theme="1"/>
        <rFont val="Calibri"/>
        <family val="2"/>
        <scheme val="minor"/>
      </rPr>
      <t>H. cirratus</t>
    </r>
    <r>
      <rPr>
        <sz val="11"/>
        <color theme="1"/>
        <rFont val="Calibri"/>
        <family val="2"/>
        <scheme val="minor"/>
      </rPr>
      <t>)</t>
    </r>
  </si>
  <si>
    <r>
      <t>Score (</t>
    </r>
    <r>
      <rPr>
        <i/>
        <sz val="11"/>
        <color theme="1"/>
        <rFont val="Calibri"/>
        <family val="2"/>
        <scheme val="minor"/>
      </rPr>
      <t>M. sibirica</t>
    </r>
    <r>
      <rPr>
        <sz val="11"/>
        <color theme="1"/>
        <rFont val="Calibri"/>
        <family val="2"/>
        <scheme val="minor"/>
      </rPr>
      <t>)</t>
    </r>
  </si>
  <si>
    <r>
      <t xml:space="preserve">3 replicates for each oil type in the </t>
    </r>
    <r>
      <rPr>
        <i/>
        <sz val="11"/>
        <color theme="1"/>
        <rFont val="Calibri"/>
        <family val="2"/>
        <scheme val="minor"/>
      </rPr>
      <t>O. affinis</t>
    </r>
    <r>
      <rPr>
        <sz val="11"/>
        <color theme="1"/>
        <rFont val="Calibri"/>
        <family val="2"/>
        <scheme val="minor"/>
      </rPr>
      <t xml:space="preserve"> and </t>
    </r>
    <r>
      <rPr>
        <i/>
        <sz val="11"/>
        <color theme="1"/>
        <rFont val="Calibri"/>
        <family val="2"/>
        <scheme val="minor"/>
      </rPr>
      <t>M. entomon</t>
    </r>
    <r>
      <rPr>
        <sz val="11"/>
        <color theme="1"/>
        <rFont val="Calibri"/>
        <family val="2"/>
        <scheme val="minor"/>
      </rPr>
      <t xml:space="preserve"> feeding activity trials only; no true replicates for other species in other tests</t>
    </r>
  </si>
  <si>
    <r>
      <t xml:space="preserve">To elucidate to which extent results from toxicity studies of boreal </t>
    </r>
    <r>
      <rPr>
        <i/>
        <sz val="11"/>
        <color theme="1"/>
        <rFont val="Calibri"/>
        <family val="2"/>
        <scheme val="minor"/>
      </rPr>
      <t>C. finmarchicus</t>
    </r>
    <r>
      <rPr>
        <sz val="11"/>
        <color theme="1"/>
        <rFont val="Calibri"/>
        <family val="2"/>
        <scheme val="minor"/>
      </rPr>
      <t xml:space="preserve"> can be extrapolated to Arctic </t>
    </r>
    <r>
      <rPr>
        <i/>
        <sz val="11"/>
        <color theme="1"/>
        <rFont val="Calibri"/>
        <family val="2"/>
        <scheme val="minor"/>
      </rPr>
      <t>C. glacialis</t>
    </r>
    <r>
      <rPr>
        <sz val="11"/>
        <color theme="1"/>
        <rFont val="Calibri"/>
        <family val="2"/>
        <scheme val="minor"/>
      </rPr>
      <t xml:space="preserve"> when they are exposed to Hg under their respective natural environmental conditions, including different sea temperatures.</t>
    </r>
  </si>
  <si>
    <r>
      <t xml:space="preserve">Effects of dispersed oil on reproduction in the cold water copepod </t>
    </r>
    <r>
      <rPr>
        <i/>
        <sz val="11"/>
        <color theme="1"/>
        <rFont val="Calibri"/>
        <family val="2"/>
        <scheme val="minor"/>
      </rPr>
      <t>Calanus finmarchicus</t>
    </r>
    <r>
      <rPr>
        <sz val="11"/>
        <color theme="1"/>
        <rFont val="Calibri"/>
        <family val="2"/>
        <scheme val="minor"/>
      </rPr>
      <t xml:space="preserve"> (Gunnerus)</t>
    </r>
  </si>
  <si>
    <r>
      <t>Score (</t>
    </r>
    <r>
      <rPr>
        <i/>
        <sz val="11"/>
        <color theme="1"/>
        <rFont val="Calibri"/>
        <family val="2"/>
        <scheme val="minor"/>
      </rPr>
      <t>C. finmarchicus</t>
    </r>
    <r>
      <rPr>
        <sz val="11"/>
        <color theme="1"/>
        <rFont val="Calibri"/>
        <family val="2"/>
        <scheme val="minor"/>
      </rPr>
      <t>)</t>
    </r>
  </si>
  <si>
    <r>
      <t>Score (</t>
    </r>
    <r>
      <rPr>
        <i/>
        <sz val="11"/>
        <color theme="1"/>
        <rFont val="Calibri"/>
        <family val="2"/>
        <scheme val="minor"/>
      </rPr>
      <t>Gammarus sp., Arctic</t>
    </r>
    <r>
      <rPr>
        <sz val="11"/>
        <color theme="1"/>
        <rFont val="Calibri"/>
        <family val="2"/>
        <scheme val="minor"/>
      </rPr>
      <t>)</t>
    </r>
  </si>
  <si>
    <r>
      <t>Score (</t>
    </r>
    <r>
      <rPr>
        <i/>
        <sz val="11"/>
        <color theme="1"/>
        <rFont val="Calibri"/>
        <family val="2"/>
        <scheme val="minor"/>
      </rPr>
      <t>Pandalus borealis</t>
    </r>
    <r>
      <rPr>
        <sz val="11"/>
        <color theme="1"/>
        <rFont val="Calibri"/>
        <family val="2"/>
        <scheme val="minor"/>
      </rPr>
      <t>)</t>
    </r>
  </si>
  <si>
    <r>
      <t>Score (</t>
    </r>
    <r>
      <rPr>
        <i/>
        <sz val="11"/>
        <color theme="1"/>
        <rFont val="Calibri"/>
        <family val="2"/>
        <scheme val="minor"/>
      </rPr>
      <t>Sclerocragon boreas</t>
    </r>
    <r>
      <rPr>
        <sz val="11"/>
        <color theme="1"/>
        <rFont val="Calibri"/>
        <family val="2"/>
        <scheme val="minor"/>
      </rPr>
      <t>)</t>
    </r>
  </si>
  <si>
    <r>
      <t>Score (</t>
    </r>
    <r>
      <rPr>
        <i/>
        <sz val="11"/>
        <color theme="1"/>
        <rFont val="Calibri"/>
        <family val="2"/>
        <scheme val="minor"/>
      </rPr>
      <t>Anonyx nugax</t>
    </r>
    <r>
      <rPr>
        <sz val="11"/>
        <color theme="1"/>
        <rFont val="Calibri"/>
        <family val="2"/>
        <scheme val="minor"/>
      </rPr>
      <t>)</t>
    </r>
  </si>
  <si>
    <r>
      <t>Score (</t>
    </r>
    <r>
      <rPr>
        <i/>
        <sz val="11"/>
        <color theme="1"/>
        <rFont val="Calibri"/>
        <family val="2"/>
        <scheme val="minor"/>
      </rPr>
      <t>Nymphon gracile</t>
    </r>
    <r>
      <rPr>
        <sz val="11"/>
        <color theme="1"/>
        <rFont val="Calibri"/>
        <family val="2"/>
        <scheme val="minor"/>
      </rPr>
      <t>)</t>
    </r>
  </si>
  <si>
    <r>
      <t>Score (</t>
    </r>
    <r>
      <rPr>
        <i/>
        <sz val="11"/>
        <color theme="1"/>
        <rFont val="Calibri"/>
        <family val="2"/>
        <scheme val="minor"/>
      </rPr>
      <t>Boreaogadus saida</t>
    </r>
    <r>
      <rPr>
        <sz val="11"/>
        <color theme="1"/>
        <rFont val="Calibri"/>
        <family val="2"/>
        <scheme val="minor"/>
      </rPr>
      <t>)</t>
    </r>
  </si>
  <si>
    <r>
      <t>Score (</t>
    </r>
    <r>
      <rPr>
        <i/>
        <sz val="11"/>
        <color theme="1"/>
        <rFont val="Calibri"/>
        <family val="2"/>
        <scheme val="minor"/>
      </rPr>
      <t>Mytilus edulis</t>
    </r>
    <r>
      <rPr>
        <sz val="11"/>
        <color theme="1"/>
        <rFont val="Calibri"/>
        <family val="2"/>
        <scheme val="minor"/>
      </rPr>
      <t>)</t>
    </r>
  </si>
  <si>
    <r>
      <t>Score (</t>
    </r>
    <r>
      <rPr>
        <i/>
        <sz val="11"/>
        <color theme="1"/>
        <rFont val="Calibri"/>
        <family val="2"/>
        <scheme val="minor"/>
      </rPr>
      <t>Gibbula umbilicalis</t>
    </r>
    <r>
      <rPr>
        <sz val="11"/>
        <color theme="1"/>
        <rFont val="Calibri"/>
        <family val="2"/>
        <scheme val="minor"/>
      </rPr>
      <t>)</t>
    </r>
  </si>
  <si>
    <r>
      <t>Score (</t>
    </r>
    <r>
      <rPr>
        <i/>
        <sz val="11"/>
        <color theme="1"/>
        <rFont val="Calibri"/>
        <family val="2"/>
        <scheme val="minor"/>
      </rPr>
      <t>Gammarus sp, Temp</t>
    </r>
    <r>
      <rPr>
        <sz val="11"/>
        <color theme="1"/>
        <rFont val="Calibri"/>
        <family val="2"/>
        <scheme val="minor"/>
      </rPr>
      <t>)</t>
    </r>
  </si>
  <si>
    <r>
      <t>Score (</t>
    </r>
    <r>
      <rPr>
        <i/>
        <sz val="11"/>
        <color theme="1"/>
        <rFont val="Calibri"/>
        <family val="2"/>
        <scheme val="minor"/>
      </rPr>
      <t>Dicentrarchus labrax</t>
    </r>
    <r>
      <rPr>
        <sz val="11"/>
        <color theme="1"/>
        <rFont val="Calibri"/>
        <family val="2"/>
        <scheme val="minor"/>
      </rPr>
      <t>)</t>
    </r>
  </si>
  <si>
    <r>
      <t xml:space="preserve">Four reps of each treatment for all species except </t>
    </r>
    <r>
      <rPr>
        <i/>
        <sz val="11"/>
        <color theme="1"/>
        <rFont val="Calibri"/>
        <family val="2"/>
        <scheme val="minor"/>
      </rPr>
      <t xml:space="preserve">Boreogadus saida, Dicentrarchus labrax, Chlamys islandica, Balanus balanus, Semibalanus balanoide </t>
    </r>
    <r>
      <rPr>
        <sz val="11"/>
        <color theme="1"/>
        <rFont val="Calibri"/>
        <family val="2"/>
        <scheme val="minor"/>
      </rPr>
      <t>(one rep)</t>
    </r>
  </si>
  <si>
    <r>
      <t>Score (</t>
    </r>
    <r>
      <rPr>
        <i/>
        <sz val="11"/>
        <color theme="1"/>
        <rFont val="Calibri"/>
        <family val="2"/>
        <scheme val="minor"/>
      </rPr>
      <t>Daphnia middendorffiana</t>
    </r>
    <r>
      <rPr>
        <sz val="11"/>
        <color theme="1"/>
        <rFont val="Calibri"/>
        <family val="2"/>
        <scheme val="minor"/>
      </rPr>
      <t>)</t>
    </r>
  </si>
  <si>
    <r>
      <t>Score (</t>
    </r>
    <r>
      <rPr>
        <i/>
        <sz val="11"/>
        <color theme="1"/>
        <rFont val="Calibri"/>
        <family val="2"/>
        <scheme val="minor"/>
      </rPr>
      <t>Branchionecta paladosa</t>
    </r>
    <r>
      <rPr>
        <sz val="11"/>
        <color theme="1"/>
        <rFont val="Calibri"/>
        <family val="2"/>
        <scheme val="minor"/>
      </rPr>
      <t>)</t>
    </r>
  </si>
  <si>
    <r>
      <t>Score (</t>
    </r>
    <r>
      <rPr>
        <i/>
        <sz val="11"/>
        <color theme="1"/>
        <rFont val="Calibri"/>
        <family val="2"/>
        <scheme val="minor"/>
      </rPr>
      <t>Heterocope septentrionalis</t>
    </r>
    <r>
      <rPr>
        <sz val="11"/>
        <color theme="1"/>
        <rFont val="Calibri"/>
        <family val="2"/>
        <scheme val="minor"/>
      </rPr>
      <t>)</t>
    </r>
  </si>
  <si>
    <r>
      <t>Early life stages of an Arctic keystone species (</t>
    </r>
    <r>
      <rPr>
        <i/>
        <sz val="11"/>
        <color theme="1"/>
        <rFont val="Calibri"/>
        <family val="2"/>
        <scheme val="minor"/>
      </rPr>
      <t>Boreogadus saida</t>
    </r>
    <r>
      <rPr>
        <sz val="11"/>
        <color theme="1"/>
        <rFont val="Calibri"/>
        <family val="2"/>
        <scheme val="minor"/>
      </rPr>
      <t>) show high sensitivity to a water-soluble fraction of crude oil</t>
    </r>
  </si>
  <si>
    <r>
      <t xml:space="preserve">This sheet contains a review of </t>
    </r>
    <r>
      <rPr>
        <b/>
        <sz val="11"/>
        <color theme="1"/>
        <rFont val="Calibri"/>
        <family val="2"/>
        <scheme val="minor"/>
      </rPr>
      <t xml:space="preserve">Chapter 5 </t>
    </r>
    <r>
      <rPr>
        <sz val="11"/>
        <color theme="1"/>
        <rFont val="Calibri"/>
        <family val="2"/>
        <scheme val="minor"/>
      </rPr>
      <t xml:space="preserve">of the Doctoral thesis </t>
    </r>
    <r>
      <rPr>
        <i/>
        <sz val="11"/>
        <color theme="1"/>
        <rFont val="Calibri"/>
        <family val="2"/>
        <scheme val="minor"/>
      </rPr>
      <t>Toxicity of salts, metals, and nitrogenous contaminants to cold-water fish under northern conditions</t>
    </r>
  </si>
  <si>
    <r>
      <t>Score (</t>
    </r>
    <r>
      <rPr>
        <i/>
        <sz val="11"/>
        <color theme="1"/>
        <rFont val="Calibri"/>
        <family val="2"/>
        <scheme val="minor"/>
      </rPr>
      <t>S. alpinus</t>
    </r>
    <r>
      <rPr>
        <sz val="11"/>
        <color theme="1"/>
        <rFont val="Calibri"/>
        <family val="2"/>
        <scheme val="minor"/>
      </rPr>
      <t>)</t>
    </r>
  </si>
  <si>
    <r>
      <t>Score (</t>
    </r>
    <r>
      <rPr>
        <i/>
        <sz val="11"/>
        <color theme="1"/>
        <rFont val="Calibri"/>
        <family val="2"/>
        <scheme val="minor"/>
      </rPr>
      <t>S. namaycush</t>
    </r>
    <r>
      <rPr>
        <sz val="11"/>
        <color theme="1"/>
        <rFont val="Calibri"/>
        <family val="2"/>
        <scheme val="minor"/>
      </rPr>
      <t>)</t>
    </r>
  </si>
  <si>
    <r>
      <t>Score (</t>
    </r>
    <r>
      <rPr>
        <i/>
        <sz val="11"/>
        <color theme="1"/>
        <rFont val="Calibri"/>
        <family val="2"/>
        <scheme val="minor"/>
      </rPr>
      <t>C. clupeaformis</t>
    </r>
    <r>
      <rPr>
        <sz val="11"/>
        <color theme="1"/>
        <rFont val="Calibri"/>
        <family val="2"/>
        <scheme val="minor"/>
      </rPr>
      <t>)</t>
    </r>
  </si>
  <si>
    <r>
      <t>Score (</t>
    </r>
    <r>
      <rPr>
        <i/>
        <sz val="11"/>
        <color theme="1"/>
        <rFont val="Calibri"/>
        <family val="2"/>
        <scheme val="minor"/>
      </rPr>
      <t>P. cylindraceum</t>
    </r>
    <r>
      <rPr>
        <sz val="11"/>
        <color theme="1"/>
        <rFont val="Calibri"/>
        <family val="2"/>
        <scheme val="minor"/>
      </rPr>
      <t>)</t>
    </r>
  </si>
  <si>
    <r>
      <t>Score (</t>
    </r>
    <r>
      <rPr>
        <i/>
        <sz val="11"/>
        <color theme="1"/>
        <rFont val="Calibri"/>
        <family val="2"/>
        <scheme val="minor"/>
      </rPr>
      <t>T. arcticus</t>
    </r>
    <r>
      <rPr>
        <sz val="11"/>
        <color theme="1"/>
        <rFont val="Calibri"/>
        <family val="2"/>
        <scheme val="minor"/>
      </rPr>
      <t>)</t>
    </r>
  </si>
  <si>
    <r>
      <t xml:space="preserve">This sheet contains a review of </t>
    </r>
    <r>
      <rPr>
        <b/>
        <sz val="11"/>
        <color theme="1"/>
        <rFont val="Calibri"/>
        <family val="2"/>
        <scheme val="minor"/>
      </rPr>
      <t xml:space="preserve">Chapter 4 </t>
    </r>
    <r>
      <rPr>
        <sz val="11"/>
        <color theme="1"/>
        <rFont val="Calibri"/>
        <family val="2"/>
        <scheme val="minor"/>
      </rPr>
      <t xml:space="preserve">of the Doctoral thesis </t>
    </r>
    <r>
      <rPr>
        <i/>
        <sz val="11"/>
        <color theme="1"/>
        <rFont val="Calibri"/>
        <family val="2"/>
        <scheme val="minor"/>
      </rPr>
      <t>Toxicity of salts, metals, and nitrogenous contaminants to cold-water fish under northern conditions</t>
    </r>
  </si>
  <si>
    <r>
      <t xml:space="preserve">This sheet contains a review of </t>
    </r>
    <r>
      <rPr>
        <b/>
        <sz val="11"/>
        <color theme="1"/>
        <rFont val="Calibri"/>
        <family val="2"/>
        <scheme val="minor"/>
      </rPr>
      <t xml:space="preserve">Chapter 3 </t>
    </r>
    <r>
      <rPr>
        <sz val="11"/>
        <color theme="1"/>
        <rFont val="Calibri"/>
        <family val="2"/>
        <scheme val="minor"/>
      </rPr>
      <t xml:space="preserve">of the Doctoral thesis </t>
    </r>
    <r>
      <rPr>
        <i/>
        <sz val="11"/>
        <color theme="1"/>
        <rFont val="Calibri"/>
        <family val="2"/>
        <scheme val="minor"/>
      </rPr>
      <t>Toxicity of salts, metals, and nitrogenous contaminants to cold-water fish under northern conditions</t>
    </r>
  </si>
  <si>
    <r>
      <t xml:space="preserve">This sheet contains a review of </t>
    </r>
    <r>
      <rPr>
        <b/>
        <sz val="11"/>
        <color theme="1"/>
        <rFont val="Calibri"/>
        <family val="2"/>
        <scheme val="minor"/>
      </rPr>
      <t xml:space="preserve">Chapter 2 </t>
    </r>
    <r>
      <rPr>
        <sz val="11"/>
        <color theme="1"/>
        <rFont val="Calibri"/>
        <family val="2"/>
        <scheme val="minor"/>
      </rPr>
      <t xml:space="preserve">of the Doctoral thesis </t>
    </r>
    <r>
      <rPr>
        <i/>
        <sz val="11"/>
        <color theme="1"/>
        <rFont val="Calibri"/>
        <family val="2"/>
        <scheme val="minor"/>
      </rPr>
      <t>Toxicity of salts, metals, and nitrogenous contaminants to cold-water fish under northern conditions</t>
    </r>
  </si>
  <si>
    <r>
      <t>Immunomodulatory effects of exposure to polychlorinated biphenyls and perfluoroalkyl acids in East Greenland ringed seals (</t>
    </r>
    <r>
      <rPr>
        <i/>
        <sz val="11"/>
        <color theme="1"/>
        <rFont val="Calibri"/>
        <family val="2"/>
        <scheme val="minor"/>
      </rPr>
      <t>Pusa hispida</t>
    </r>
    <r>
      <rPr>
        <sz val="11"/>
        <color theme="1"/>
        <rFont val="Calibri"/>
        <family val="2"/>
        <scheme val="minor"/>
      </rPr>
      <t xml:space="preserve">) </t>
    </r>
  </si>
  <si>
    <r>
      <t xml:space="preserve">To assess the reproduction and feeding of </t>
    </r>
    <r>
      <rPr>
        <i/>
        <sz val="11"/>
        <color theme="1"/>
        <rFont val="Calibri"/>
        <family val="2"/>
        <scheme val="minor"/>
      </rPr>
      <t>Calanus</t>
    </r>
    <r>
      <rPr>
        <sz val="11"/>
        <color theme="1"/>
        <rFont val="Calibri"/>
        <family val="2"/>
        <scheme val="minor"/>
      </rPr>
      <t xml:space="preserve"> spp. exposed to WSF of crude oil</t>
    </r>
  </si>
  <si>
    <r>
      <t xml:space="preserve">Score </t>
    </r>
    <r>
      <rPr>
        <i/>
        <sz val="11"/>
        <color theme="1"/>
        <rFont val="Calibri"/>
        <family val="2"/>
        <scheme val="minor"/>
      </rPr>
      <t>(C. glacialis</t>
    </r>
    <r>
      <rPr>
        <sz val="11"/>
        <color theme="1"/>
        <rFont val="Calibri"/>
        <family val="2"/>
        <scheme val="minor"/>
      </rPr>
      <t>)</t>
    </r>
  </si>
  <si>
    <r>
      <t xml:space="preserve">Effects of pyrene on grazing and reproduction of </t>
    </r>
    <r>
      <rPr>
        <i/>
        <sz val="11"/>
        <color theme="1"/>
        <rFont val="Calibri"/>
        <family val="2"/>
        <scheme val="minor"/>
      </rPr>
      <t>Calanus finmarchicus</t>
    </r>
    <r>
      <rPr>
        <sz val="11"/>
        <color theme="1"/>
        <rFont val="Calibri"/>
        <family val="2"/>
        <scheme val="minor"/>
      </rPr>
      <t xml:space="preserve"> and </t>
    </r>
    <r>
      <rPr>
        <i/>
        <sz val="11"/>
        <color theme="1"/>
        <rFont val="Calibri"/>
        <family val="2"/>
        <scheme val="minor"/>
      </rPr>
      <t>Calanus glacialis</t>
    </r>
    <r>
      <rPr>
        <sz val="11"/>
        <color theme="1"/>
        <rFont val="Calibri"/>
        <family val="2"/>
        <scheme val="minor"/>
      </rPr>
      <t xml:space="preserve"> from Disko Bay, West Greenland</t>
    </r>
  </si>
  <si>
    <r>
      <t>Score (</t>
    </r>
    <r>
      <rPr>
        <i/>
        <sz val="11"/>
        <color theme="1"/>
        <rFont val="Calibri"/>
        <family val="2"/>
        <scheme val="minor"/>
      </rPr>
      <t>C. glacialis</t>
    </r>
    <r>
      <rPr>
        <sz val="11"/>
        <color theme="1"/>
        <rFont val="Calibri"/>
        <family val="2"/>
        <scheme val="minor"/>
      </rPr>
      <t>)</t>
    </r>
  </si>
  <si>
    <r>
      <t>Score (</t>
    </r>
    <r>
      <rPr>
        <i/>
        <sz val="11"/>
        <color theme="1"/>
        <rFont val="Calibri"/>
        <family val="2"/>
        <scheme val="minor"/>
      </rPr>
      <t>Chlamydomonas pulsatilla</t>
    </r>
    <r>
      <rPr>
        <sz val="11"/>
        <color theme="1"/>
        <rFont val="Calibri"/>
        <family val="2"/>
        <scheme val="minor"/>
      </rPr>
      <t>)</t>
    </r>
  </si>
  <si>
    <r>
      <t>Score (</t>
    </r>
    <r>
      <rPr>
        <i/>
        <sz val="11"/>
        <color theme="1"/>
        <rFont val="Calibri"/>
        <family val="2"/>
        <scheme val="minor"/>
      </rPr>
      <t>Chaetoceros septentrionalis</t>
    </r>
    <r>
      <rPr>
        <sz val="11"/>
        <color theme="1"/>
        <rFont val="Calibri"/>
        <family val="2"/>
        <scheme val="minor"/>
      </rPr>
      <t>)</t>
    </r>
  </si>
  <si>
    <r>
      <t>Score (</t>
    </r>
    <r>
      <rPr>
        <i/>
        <sz val="11"/>
        <color theme="1"/>
        <rFont val="Calibri"/>
        <family val="2"/>
        <scheme val="minor"/>
      </rPr>
      <t>Navicula bahusiensis</t>
    </r>
    <r>
      <rPr>
        <sz val="11"/>
        <color theme="1"/>
        <rFont val="Calibri"/>
        <family val="2"/>
        <scheme val="minor"/>
      </rPr>
      <t>)</t>
    </r>
  </si>
  <si>
    <r>
      <t>Score (</t>
    </r>
    <r>
      <rPr>
        <i/>
        <sz val="11"/>
        <color theme="1"/>
        <rFont val="Calibri"/>
        <family val="2"/>
        <scheme val="minor"/>
      </rPr>
      <t>Nitzschia delicatissima</t>
    </r>
    <r>
      <rPr>
        <sz val="11"/>
        <color theme="1"/>
        <rFont val="Calibri"/>
        <family val="2"/>
        <scheme val="minor"/>
      </rPr>
      <t>)</t>
    </r>
  </si>
  <si>
    <r>
      <t>Score (</t>
    </r>
    <r>
      <rPr>
        <i/>
        <sz val="11"/>
        <color theme="1"/>
        <rFont val="Calibri"/>
        <family val="2"/>
        <scheme val="minor"/>
      </rPr>
      <t>A. tonsa</t>
    </r>
    <r>
      <rPr>
        <sz val="11"/>
        <color theme="1"/>
        <rFont val="Calibri"/>
        <family val="2"/>
        <scheme val="minor"/>
      </rPr>
      <t>)</t>
    </r>
  </si>
  <si>
    <r>
      <t xml:space="preserve">7 concentrations and 6 controls for all species except </t>
    </r>
    <r>
      <rPr>
        <i/>
        <sz val="11"/>
        <color theme="1"/>
        <rFont val="Calibri"/>
        <family val="2"/>
        <scheme val="minor"/>
      </rPr>
      <t xml:space="preserve">C. volutator; </t>
    </r>
    <r>
      <rPr>
        <sz val="11"/>
        <color theme="1"/>
        <rFont val="Calibri"/>
        <family val="2"/>
        <scheme val="minor"/>
      </rPr>
      <t xml:space="preserve">4 and 6 for </t>
    </r>
    <r>
      <rPr>
        <i/>
        <sz val="11"/>
        <color theme="1"/>
        <rFont val="Calibri"/>
        <family val="2"/>
        <scheme val="minor"/>
      </rPr>
      <t>C. volutator,</t>
    </r>
    <r>
      <rPr>
        <sz val="11"/>
        <color theme="1"/>
        <rFont val="Calibri"/>
        <family val="2"/>
        <scheme val="minor"/>
      </rPr>
      <t xml:space="preserve"> respectively</t>
    </r>
  </si>
  <si>
    <r>
      <t xml:space="preserve">S. costatum </t>
    </r>
    <r>
      <rPr>
        <sz val="11"/>
        <color theme="1"/>
        <rFont val="Calibri"/>
        <family val="2"/>
        <scheme val="minor"/>
      </rPr>
      <t xml:space="preserve">clone NIVA-BAC 1 from Oslofjord, Norway; </t>
    </r>
    <r>
      <rPr>
        <i/>
        <sz val="11"/>
        <color theme="1"/>
        <rFont val="Calibri"/>
        <family val="2"/>
        <scheme val="minor"/>
      </rPr>
      <t xml:space="preserve">A. tonsa </t>
    </r>
    <r>
      <rPr>
        <sz val="11"/>
        <color theme="1"/>
        <rFont val="Calibri"/>
        <family val="2"/>
        <scheme val="minor"/>
      </rPr>
      <t xml:space="preserve">hatched from eggs from Marine Biological Laboratory, Helsingor, Denmark; </t>
    </r>
    <r>
      <rPr>
        <i/>
        <sz val="11"/>
        <color theme="1"/>
        <rFont val="Calibri"/>
        <family val="2"/>
        <scheme val="minor"/>
      </rPr>
      <t xml:space="preserve">C. finmarchicus </t>
    </r>
    <r>
      <rPr>
        <sz val="11"/>
        <color theme="1"/>
        <rFont val="Calibri"/>
        <family val="2"/>
        <scheme val="minor"/>
      </rPr>
      <t xml:space="preserve">from lab cultures at SINTEF/NTNU Sealab; </t>
    </r>
    <r>
      <rPr>
        <i/>
        <sz val="11"/>
        <color theme="1"/>
        <rFont val="Calibri"/>
        <family val="2"/>
        <scheme val="minor"/>
      </rPr>
      <t xml:space="preserve">C. glacialis </t>
    </r>
    <r>
      <rPr>
        <sz val="11"/>
        <color theme="1"/>
        <rFont val="Calibri"/>
        <family val="2"/>
        <scheme val="minor"/>
      </rPr>
      <t xml:space="preserve">were wild-caught; </t>
    </r>
    <r>
      <rPr>
        <i/>
        <sz val="11"/>
        <color theme="1"/>
        <rFont val="Calibri"/>
        <family val="2"/>
        <scheme val="minor"/>
      </rPr>
      <t xml:space="preserve">C. volutator </t>
    </r>
    <r>
      <rPr>
        <sz val="11"/>
        <color theme="1"/>
        <rFont val="Calibri"/>
        <family val="2"/>
        <scheme val="minor"/>
      </rPr>
      <t>collected from natural populations on an intertidal mudflat located in Buvika, Sor-Trondelag, Norway.</t>
    </r>
  </si>
  <si>
    <r>
      <t xml:space="preserve">S. costatum </t>
    </r>
    <r>
      <rPr>
        <sz val="11"/>
        <color theme="1"/>
        <rFont val="Calibri"/>
        <family val="2"/>
        <scheme val="minor"/>
      </rPr>
      <t>growth rates determined by both linear regression and as area under the growth curve (biomass increase); LCx values for 3 copepod species performed with DEBtox tool; LC50 values for amphipod calculated using non-linear sigmoidal model</t>
    </r>
  </si>
  <si>
    <r>
      <t xml:space="preserve">Acute exposure of water soluble fractions of marine diesel on Arctic </t>
    </r>
    <r>
      <rPr>
        <i/>
        <sz val="11"/>
        <color theme="1"/>
        <rFont val="Calibri"/>
        <family val="2"/>
        <scheme val="minor"/>
      </rPr>
      <t xml:space="preserve">Calanus glacialis </t>
    </r>
    <r>
      <rPr>
        <sz val="11"/>
        <color theme="1"/>
        <rFont val="Calibri"/>
        <family val="2"/>
        <scheme val="minor"/>
      </rPr>
      <t xml:space="preserve">and boreal </t>
    </r>
    <r>
      <rPr>
        <i/>
        <sz val="11"/>
        <color theme="1"/>
        <rFont val="Calibri"/>
        <family val="2"/>
        <scheme val="minor"/>
      </rPr>
      <t>Calanus finmarchicus</t>
    </r>
    <r>
      <rPr>
        <sz val="11"/>
        <color theme="1"/>
        <rFont val="Calibri"/>
        <family val="2"/>
        <scheme val="minor"/>
      </rPr>
      <t>: Effects on survival and biomarker response</t>
    </r>
  </si>
  <si>
    <r>
      <t xml:space="preserve">Comparative study on acute effects of water accommodated fractions of an artificially weathered crude oil on </t>
    </r>
    <r>
      <rPr>
        <i/>
        <sz val="11"/>
        <color theme="1"/>
        <rFont val="Calibri"/>
        <family val="2"/>
        <scheme val="minor"/>
      </rPr>
      <t xml:space="preserve">Calanus finmarchicus </t>
    </r>
    <r>
      <rPr>
        <sz val="11"/>
        <color theme="1"/>
        <rFont val="Calibri"/>
        <family val="2"/>
        <scheme val="minor"/>
      </rPr>
      <t xml:space="preserve">and </t>
    </r>
    <r>
      <rPr>
        <i/>
        <sz val="11"/>
        <color theme="1"/>
        <rFont val="Calibri"/>
        <family val="2"/>
        <scheme val="minor"/>
      </rPr>
      <t xml:space="preserve">Calanus glacialis </t>
    </r>
    <r>
      <rPr>
        <sz val="11"/>
        <color theme="1"/>
        <rFont val="Calibri"/>
        <family val="2"/>
        <scheme val="minor"/>
      </rPr>
      <t>(Crustacea: Copepoda)</t>
    </r>
  </si>
  <si>
    <r>
      <rPr>
        <i/>
        <sz val="11"/>
        <color theme="1"/>
        <rFont val="Calibri"/>
        <family val="2"/>
        <scheme val="minor"/>
      </rPr>
      <t xml:space="preserve">Cf </t>
    </r>
    <r>
      <rPr>
        <sz val="11"/>
        <color theme="1"/>
        <rFont val="Calibri"/>
        <family val="2"/>
        <scheme val="minor"/>
      </rPr>
      <t xml:space="preserve">from continuous lab culture at SINTEF/NTNU Sealab, 22nd generation in culture; </t>
    </r>
    <r>
      <rPr>
        <i/>
        <sz val="11"/>
        <color theme="1"/>
        <rFont val="Calibri"/>
        <family val="2"/>
        <scheme val="minor"/>
      </rPr>
      <t xml:space="preserve">Cg </t>
    </r>
    <r>
      <rPr>
        <sz val="11"/>
        <color theme="1"/>
        <rFont val="Calibri"/>
        <family val="2"/>
        <scheme val="minor"/>
      </rPr>
      <t>wild collected in Kongsfjorden of Ny-Alesund at Svalbard</t>
    </r>
  </si>
  <si>
    <r>
      <t>Gene expression of GST and CYP330A1 in lipid-rich and lipid poor female</t>
    </r>
    <r>
      <rPr>
        <i/>
        <sz val="11"/>
        <color theme="1"/>
        <rFont val="Calibri"/>
        <family val="2"/>
        <scheme val="minor"/>
      </rPr>
      <t xml:space="preserve"> Calanus finmarchicus</t>
    </r>
    <r>
      <rPr>
        <sz val="11"/>
        <color theme="1"/>
        <rFont val="Calibri"/>
        <family val="2"/>
        <scheme val="minor"/>
      </rPr>
      <t xml:space="preserve"> (Copepoda: Crustacea) exposed to dispersed crude oil</t>
    </r>
  </si>
  <si>
    <r>
      <t xml:space="preserve">To investigate the effects of the oil compound pyrene on egg hatching and naupliar development of the calanoid copepods </t>
    </r>
    <r>
      <rPr>
        <i/>
        <sz val="11"/>
        <color theme="1"/>
        <rFont val="Calibri"/>
        <family val="2"/>
        <scheme val="minor"/>
      </rPr>
      <t>Calanus glacialis</t>
    </r>
    <r>
      <rPr>
        <sz val="11"/>
        <color theme="1"/>
        <rFont val="Calibri"/>
        <family val="2"/>
        <scheme val="minor"/>
      </rPr>
      <t xml:space="preserve"> and </t>
    </r>
    <r>
      <rPr>
        <i/>
        <sz val="11"/>
        <color theme="1"/>
        <rFont val="Calibri"/>
        <family val="2"/>
        <scheme val="minor"/>
      </rPr>
      <t>Calanus finmarchicus</t>
    </r>
  </si>
  <si>
    <r>
      <t>In vivo effects of environmental concentrations of produced water on the reproductive function of polar cod (</t>
    </r>
    <r>
      <rPr>
        <i/>
        <sz val="11"/>
        <color theme="1"/>
        <rFont val="Calibri"/>
        <family val="2"/>
        <scheme val="minor"/>
      </rPr>
      <t>Boreogadus saida</t>
    </r>
    <r>
      <rPr>
        <sz val="11"/>
        <color theme="1"/>
        <rFont val="Calibri"/>
        <family val="2"/>
        <scheme val="minor"/>
      </rPr>
      <t>)</t>
    </r>
  </si>
  <si>
    <r>
      <t>Score (</t>
    </r>
    <r>
      <rPr>
        <i/>
        <sz val="11"/>
        <color theme="1"/>
        <rFont val="Calibri"/>
        <family val="2"/>
        <scheme val="minor"/>
      </rPr>
      <t>Boreogadus saida</t>
    </r>
    <r>
      <rPr>
        <sz val="11"/>
        <color theme="1"/>
        <rFont val="Calibri"/>
        <family val="2"/>
        <scheme val="minor"/>
      </rPr>
      <t>)</t>
    </r>
  </si>
  <si>
    <r>
      <t xml:space="preserve">To evaluate the effects of inorganic and organic mercury on the </t>
    </r>
    <r>
      <rPr>
        <i/>
        <sz val="11"/>
        <color theme="1"/>
        <rFont val="Calibri"/>
        <family val="2"/>
        <scheme val="minor"/>
      </rPr>
      <t xml:space="preserve">in vitro </t>
    </r>
    <r>
      <rPr>
        <sz val="11"/>
        <color theme="1"/>
        <rFont val="Calibri"/>
        <family val="2"/>
        <scheme val="minor"/>
      </rPr>
      <t>function of lymphocytes isolated from peripheral blood of beluga whales</t>
    </r>
  </si>
  <si>
    <r>
      <t xml:space="preserve">Delphinapterus leucas </t>
    </r>
    <r>
      <rPr>
        <sz val="11"/>
        <color theme="1"/>
        <rFont val="Calibri"/>
        <family val="2"/>
        <scheme val="minor"/>
      </rPr>
      <t>(Beluga whale)</t>
    </r>
  </si>
  <si>
    <r>
      <t>Toxicity of crude oil and pyrene to the embryos of beach spawning capelin (</t>
    </r>
    <r>
      <rPr>
        <i/>
        <sz val="11"/>
        <color theme="1"/>
        <rFont val="Calibri"/>
        <family val="2"/>
        <scheme val="minor"/>
      </rPr>
      <t>Mallotus villosus</t>
    </r>
    <r>
      <rPr>
        <sz val="11"/>
        <color theme="1"/>
        <rFont val="Calibri"/>
        <family val="2"/>
        <scheme val="minor"/>
      </rPr>
      <t>)</t>
    </r>
  </si>
  <si>
    <r>
      <t>Score (</t>
    </r>
    <r>
      <rPr>
        <i/>
        <sz val="11"/>
        <color theme="1"/>
        <rFont val="Calibri"/>
        <family val="2"/>
        <scheme val="minor"/>
      </rPr>
      <t>O. litoralis</t>
    </r>
    <r>
      <rPr>
        <sz val="11"/>
        <color theme="1"/>
        <rFont val="Calibri"/>
        <family val="2"/>
        <scheme val="minor"/>
      </rPr>
      <t>)</t>
    </r>
  </si>
  <si>
    <r>
      <t>Score (</t>
    </r>
    <r>
      <rPr>
        <i/>
        <sz val="11"/>
        <color theme="1"/>
        <rFont val="Calibri"/>
        <family val="2"/>
        <scheme val="minor"/>
      </rPr>
      <t>B. edwardsi</t>
    </r>
    <r>
      <rPr>
        <sz val="11"/>
        <color theme="1"/>
        <rFont val="Calibri"/>
        <family val="2"/>
        <scheme val="minor"/>
      </rPr>
      <t>)</t>
    </r>
  </si>
  <si>
    <r>
      <t>Score (</t>
    </r>
    <r>
      <rPr>
        <i/>
        <sz val="11"/>
        <color theme="1"/>
        <rFont val="Calibri"/>
        <family val="2"/>
        <scheme val="minor"/>
      </rPr>
      <t>A. nugax</t>
    </r>
    <r>
      <rPr>
        <sz val="11"/>
        <color theme="1"/>
        <rFont val="Calibri"/>
        <family val="2"/>
        <scheme val="minor"/>
      </rPr>
      <t>)</t>
    </r>
  </si>
  <si>
    <r>
      <t>Score (</t>
    </r>
    <r>
      <rPr>
        <i/>
        <sz val="11"/>
        <color theme="1"/>
        <rFont val="Calibri"/>
        <family val="2"/>
        <scheme val="minor"/>
      </rPr>
      <t>C. hyperboreus</t>
    </r>
    <r>
      <rPr>
        <sz val="11"/>
        <color theme="1"/>
        <rFont val="Calibri"/>
        <family val="2"/>
        <scheme val="minor"/>
      </rPr>
      <t>)</t>
    </r>
  </si>
  <si>
    <r>
      <t>Score (</t>
    </r>
    <r>
      <rPr>
        <i/>
        <sz val="11"/>
        <color theme="1"/>
        <rFont val="Calibri"/>
        <family val="2"/>
        <scheme val="minor"/>
      </rPr>
      <t>A. laticoxae</t>
    </r>
    <r>
      <rPr>
        <sz val="11"/>
        <color theme="1"/>
        <rFont val="Calibri"/>
        <family val="2"/>
        <scheme val="minor"/>
      </rPr>
      <t>)</t>
    </r>
  </si>
  <si>
    <r>
      <t>Score (</t>
    </r>
    <r>
      <rPr>
        <i/>
        <sz val="11"/>
        <color theme="1"/>
        <rFont val="Calibri"/>
        <family val="2"/>
        <scheme val="minor"/>
      </rPr>
      <t>G. oceanicus</t>
    </r>
    <r>
      <rPr>
        <sz val="11"/>
        <color theme="1"/>
        <rFont val="Calibri"/>
        <family val="2"/>
        <scheme val="minor"/>
      </rPr>
      <t>)</t>
    </r>
  </si>
  <si>
    <r>
      <t>Score (</t>
    </r>
    <r>
      <rPr>
        <i/>
        <sz val="11"/>
        <color theme="1"/>
        <rFont val="Calibri"/>
        <family val="2"/>
        <scheme val="minor"/>
      </rPr>
      <t>G. setosus</t>
    </r>
    <r>
      <rPr>
        <sz val="11"/>
        <color theme="1"/>
        <rFont val="Calibri"/>
        <family val="2"/>
        <scheme val="minor"/>
      </rPr>
      <t>)</t>
    </r>
  </si>
  <si>
    <r>
      <t>Score (</t>
    </r>
    <r>
      <rPr>
        <i/>
        <sz val="11"/>
        <color theme="1"/>
        <rFont val="Calibri"/>
        <family val="2"/>
        <scheme val="minor"/>
      </rPr>
      <t>Boeckosimus sp.</t>
    </r>
    <r>
      <rPr>
        <sz val="11"/>
        <color theme="1"/>
        <rFont val="Calibri"/>
        <family val="2"/>
        <scheme val="minor"/>
      </rPr>
      <t>)</t>
    </r>
  </si>
  <si>
    <r>
      <t>Score (</t>
    </r>
    <r>
      <rPr>
        <i/>
        <sz val="11"/>
        <color theme="1"/>
        <rFont val="Calibri"/>
        <family val="2"/>
        <scheme val="minor"/>
      </rPr>
      <t>M. quadricornis</t>
    </r>
    <r>
      <rPr>
        <sz val="11"/>
        <color theme="1"/>
        <rFont val="Calibri"/>
        <family val="2"/>
        <scheme val="minor"/>
      </rPr>
      <t>)</t>
    </r>
  </si>
  <si>
    <r>
      <t xml:space="preserve">7 concentrations for </t>
    </r>
    <r>
      <rPr>
        <i/>
        <sz val="11"/>
        <color theme="1"/>
        <rFont val="Calibri"/>
        <family val="2"/>
        <scheme val="minor"/>
      </rPr>
      <t>C. finmarchicus</t>
    </r>
    <r>
      <rPr>
        <sz val="11"/>
        <color theme="1"/>
        <rFont val="Calibri"/>
        <family val="2"/>
        <scheme val="minor"/>
      </rPr>
      <t xml:space="preserve">; 1 per exposure for </t>
    </r>
    <r>
      <rPr>
        <i/>
        <sz val="11"/>
        <color theme="1"/>
        <rFont val="Calibri"/>
        <family val="2"/>
        <scheme val="minor"/>
      </rPr>
      <t>G. setosus</t>
    </r>
  </si>
  <si>
    <r>
      <t xml:space="preserve">Nothing described for </t>
    </r>
    <r>
      <rPr>
        <i/>
        <sz val="11"/>
        <color theme="1"/>
        <rFont val="Calibri"/>
        <family val="2"/>
        <scheme val="minor"/>
      </rPr>
      <t>G. setosus</t>
    </r>
    <r>
      <rPr>
        <sz val="11"/>
        <color theme="1"/>
        <rFont val="Calibri"/>
        <family val="2"/>
        <scheme val="minor"/>
      </rPr>
      <t xml:space="preserve">; test organism characteristics for </t>
    </r>
    <r>
      <rPr>
        <i/>
        <sz val="11"/>
        <color theme="1"/>
        <rFont val="Calibri"/>
        <family val="2"/>
        <scheme val="minor"/>
      </rPr>
      <t xml:space="preserve">C. finmarchicus </t>
    </r>
    <r>
      <rPr>
        <sz val="11"/>
        <color theme="1"/>
        <rFont val="Calibri"/>
        <family val="2"/>
        <scheme val="minor"/>
      </rPr>
      <t>referenced</t>
    </r>
  </si>
  <si>
    <r>
      <t xml:space="preserve">ISO standard for </t>
    </r>
    <r>
      <rPr>
        <i/>
        <sz val="11"/>
        <color theme="1"/>
        <rFont val="Calibri"/>
        <family val="2"/>
        <scheme val="minor"/>
      </rPr>
      <t xml:space="preserve">C. finmarchicus </t>
    </r>
    <r>
      <rPr>
        <sz val="11"/>
        <color theme="1"/>
        <rFont val="Calibri"/>
        <family val="2"/>
        <scheme val="minor"/>
      </rPr>
      <t>with modifications described elsewhere (paper cited)</t>
    </r>
  </si>
  <si>
    <r>
      <t xml:space="preserve">3 aquaria per treatment containing 33 amphipods each for </t>
    </r>
    <r>
      <rPr>
        <i/>
        <sz val="11"/>
        <color theme="1"/>
        <rFont val="Calibri"/>
        <family val="2"/>
        <scheme val="minor"/>
      </rPr>
      <t>G. setosus</t>
    </r>
    <r>
      <rPr>
        <sz val="11"/>
        <color theme="1"/>
        <rFont val="Calibri"/>
        <family val="2"/>
        <scheme val="minor"/>
      </rPr>
      <t xml:space="preserve">; triplicates for </t>
    </r>
    <r>
      <rPr>
        <i/>
        <sz val="11"/>
        <color theme="1"/>
        <rFont val="Calibri"/>
        <family val="2"/>
        <scheme val="minor"/>
      </rPr>
      <t xml:space="preserve">C. finmarchicus </t>
    </r>
  </si>
  <si>
    <r>
      <t xml:space="preserve">Not reported for </t>
    </r>
    <r>
      <rPr>
        <i/>
        <sz val="11"/>
        <color theme="1"/>
        <rFont val="Calibri"/>
        <family val="2"/>
        <scheme val="minor"/>
      </rPr>
      <t>C. finmarchicus</t>
    </r>
    <r>
      <rPr>
        <sz val="11"/>
        <color theme="1"/>
        <rFont val="Calibri"/>
        <family val="2"/>
        <scheme val="minor"/>
      </rPr>
      <t xml:space="preserve">; Kruskal-Wallis for </t>
    </r>
    <r>
      <rPr>
        <i/>
        <sz val="11"/>
        <color theme="1"/>
        <rFont val="Calibri"/>
        <family val="2"/>
        <scheme val="minor"/>
      </rPr>
      <t>G. setosus</t>
    </r>
  </si>
  <si>
    <r>
      <t xml:space="preserve">No immobilization observed in controls for </t>
    </r>
    <r>
      <rPr>
        <i/>
        <sz val="11"/>
        <color theme="1"/>
        <rFont val="Calibri"/>
        <family val="2"/>
        <scheme val="minor"/>
      </rPr>
      <t>C. finmarchicus</t>
    </r>
    <r>
      <rPr>
        <sz val="11"/>
        <color theme="1"/>
        <rFont val="Calibri"/>
        <family val="2"/>
        <scheme val="minor"/>
      </rPr>
      <t xml:space="preserve">; no criteria outlined for </t>
    </r>
    <r>
      <rPr>
        <i/>
        <sz val="11"/>
        <color theme="1"/>
        <rFont val="Calibri"/>
        <family val="2"/>
        <scheme val="minor"/>
      </rPr>
      <t>G. setosus</t>
    </r>
  </si>
  <si>
    <r>
      <t>Score (</t>
    </r>
    <r>
      <rPr>
        <i/>
        <sz val="11"/>
        <color theme="1"/>
        <rFont val="Calibri"/>
        <family val="2"/>
        <scheme val="minor"/>
      </rPr>
      <t>M. truncata</t>
    </r>
    <r>
      <rPr>
        <sz val="11"/>
        <color theme="1"/>
        <rFont val="Calibri"/>
        <family val="2"/>
        <scheme val="minor"/>
      </rPr>
      <t>)</t>
    </r>
  </si>
  <si>
    <r>
      <t>Score (</t>
    </r>
    <r>
      <rPr>
        <i/>
        <sz val="11"/>
        <color theme="1"/>
        <rFont val="Calibri"/>
        <family val="2"/>
        <scheme val="minor"/>
      </rPr>
      <t>S. groenlandicus</t>
    </r>
    <r>
      <rPr>
        <sz val="11"/>
        <color theme="1"/>
        <rFont val="Calibri"/>
        <family val="2"/>
        <scheme val="minor"/>
      </rPr>
      <t>)</t>
    </r>
  </si>
  <si>
    <r>
      <t>Score (</t>
    </r>
    <r>
      <rPr>
        <i/>
        <sz val="11"/>
        <color theme="1"/>
        <rFont val="Calibri"/>
        <family val="2"/>
        <scheme val="minor"/>
      </rPr>
      <t>S. droebachiensis</t>
    </r>
    <r>
      <rPr>
        <sz val="11"/>
        <color theme="1"/>
        <rFont val="Calibri"/>
        <family val="2"/>
        <scheme val="minor"/>
      </rPr>
      <t>)</t>
    </r>
  </si>
  <si>
    <r>
      <t>Score (</t>
    </r>
    <r>
      <rPr>
        <i/>
        <sz val="11"/>
        <color theme="1"/>
        <rFont val="Calibri"/>
        <family val="2"/>
        <scheme val="minor"/>
      </rPr>
      <t>B. nanseni</t>
    </r>
    <r>
      <rPr>
        <sz val="11"/>
        <color theme="1"/>
        <rFont val="Calibri"/>
        <family val="2"/>
        <scheme val="minor"/>
      </rPr>
      <t>)</t>
    </r>
  </si>
  <si>
    <r>
      <t>Score (</t>
    </r>
    <r>
      <rPr>
        <i/>
        <sz val="11"/>
        <color theme="1"/>
        <rFont val="Calibri"/>
        <family val="2"/>
        <scheme val="minor"/>
      </rPr>
      <t>G. loricatus</t>
    </r>
    <r>
      <rPr>
        <sz val="11"/>
        <color theme="1"/>
        <rFont val="Calibri"/>
        <family val="2"/>
        <scheme val="minor"/>
      </rPr>
      <t>)</t>
    </r>
  </si>
  <si>
    <r>
      <t>Score (</t>
    </r>
    <r>
      <rPr>
        <i/>
        <sz val="11"/>
        <color theme="1"/>
        <rFont val="Calibri"/>
        <family val="2"/>
        <scheme val="minor"/>
      </rPr>
      <t>M. relicta</t>
    </r>
    <r>
      <rPr>
        <sz val="11"/>
        <color theme="1"/>
        <rFont val="Calibri"/>
        <family val="2"/>
        <scheme val="minor"/>
      </rPr>
      <t>)</t>
    </r>
  </si>
  <si>
    <r>
      <t>Score (</t>
    </r>
    <r>
      <rPr>
        <i/>
        <sz val="11"/>
        <color theme="1"/>
        <rFont val="Calibri"/>
        <family val="2"/>
        <scheme val="minor"/>
      </rPr>
      <t>B. saida</t>
    </r>
    <r>
      <rPr>
        <sz val="11"/>
        <color theme="1"/>
        <rFont val="Calibri"/>
        <family val="2"/>
        <scheme val="minor"/>
      </rPr>
      <t>)</t>
    </r>
  </si>
  <si>
    <r>
      <t>Score (</t>
    </r>
    <r>
      <rPr>
        <i/>
        <sz val="11"/>
        <color theme="1"/>
        <rFont val="Calibri"/>
        <family val="2"/>
        <scheme val="minor"/>
      </rPr>
      <t>O. hexacornis</t>
    </r>
    <r>
      <rPr>
        <sz val="11"/>
        <color theme="1"/>
        <rFont val="Calibri"/>
        <family val="2"/>
        <scheme val="minor"/>
      </rPr>
      <t>)</t>
    </r>
  </si>
  <si>
    <r>
      <t xml:space="preserve">Collected in Simpson Lagoon near Prudhoe Bay, except </t>
    </r>
    <r>
      <rPr>
        <i/>
        <sz val="11"/>
        <color theme="1"/>
        <rFont val="Calibri"/>
        <family val="2"/>
        <scheme val="minor"/>
      </rPr>
      <t>A. nugax</t>
    </r>
    <r>
      <rPr>
        <sz val="11"/>
        <color theme="1"/>
        <rFont val="Calibri"/>
        <family val="2"/>
        <scheme val="minor"/>
      </rPr>
      <t xml:space="preserve"> in Auke Bay</t>
    </r>
  </si>
  <si>
    <r>
      <t>From collection site (</t>
    </r>
    <r>
      <rPr>
        <i/>
        <sz val="11"/>
        <color theme="1"/>
        <rFont val="Calibri"/>
        <family val="2"/>
        <scheme val="minor"/>
      </rPr>
      <t>in vitro</t>
    </r>
    <r>
      <rPr>
        <sz val="11"/>
        <color theme="1"/>
        <rFont val="Calibri"/>
        <family val="2"/>
        <scheme val="minor"/>
      </rPr>
      <t>)</t>
    </r>
  </si>
  <si>
    <r>
      <t>30 cm</t>
    </r>
    <r>
      <rPr>
        <vertAlign val="superscript"/>
        <sz val="11"/>
        <color theme="1"/>
        <rFont val="Calibri"/>
        <family val="2"/>
        <scheme val="minor"/>
      </rPr>
      <t>3</t>
    </r>
    <r>
      <rPr>
        <sz val="11"/>
        <color theme="1"/>
        <rFont val="Calibri"/>
        <family val="2"/>
        <scheme val="minor"/>
      </rPr>
      <t xml:space="preserve"> Plexi-glass chambers</t>
    </r>
  </si>
  <si>
    <r>
      <t>From collection site (</t>
    </r>
    <r>
      <rPr>
        <i/>
        <sz val="11"/>
        <color theme="1"/>
        <rFont val="Calibri"/>
        <family val="2"/>
        <scheme val="minor"/>
      </rPr>
      <t>in situ</t>
    </r>
    <r>
      <rPr>
        <sz val="11"/>
        <color theme="1"/>
        <rFont val="Calibri"/>
        <family val="2"/>
        <scheme val="minor"/>
      </rPr>
      <t>)</t>
    </r>
  </si>
  <si>
    <r>
      <t xml:space="preserve">LT50 not reached in the </t>
    </r>
    <r>
      <rPr>
        <i/>
        <sz val="11"/>
        <color theme="1"/>
        <rFont val="Calibri"/>
        <family val="2"/>
        <scheme val="minor"/>
      </rPr>
      <t xml:space="preserve">in situ </t>
    </r>
    <r>
      <rPr>
        <sz val="11"/>
        <color theme="1"/>
        <rFont val="Calibri"/>
        <family val="2"/>
        <scheme val="minor"/>
      </rPr>
      <t>testing within 22 days</t>
    </r>
  </si>
  <si>
    <r>
      <t>Score (</t>
    </r>
    <r>
      <rPr>
        <i/>
        <sz val="11"/>
        <color theme="1"/>
        <rFont val="Calibri"/>
        <family val="2"/>
        <scheme val="minor"/>
      </rPr>
      <t>G. zaddachi</t>
    </r>
    <r>
      <rPr>
        <sz val="11"/>
        <color theme="1"/>
        <rFont val="Calibri"/>
        <family val="2"/>
        <scheme val="minor"/>
      </rPr>
      <t>)</t>
    </r>
  </si>
  <si>
    <r>
      <t>Score (</t>
    </r>
    <r>
      <rPr>
        <i/>
        <sz val="11"/>
        <color theme="1"/>
        <rFont val="Calibri"/>
        <family val="2"/>
        <scheme val="minor"/>
      </rPr>
      <t>B. affinis</t>
    </r>
    <r>
      <rPr>
        <sz val="11"/>
        <color theme="1"/>
        <rFont val="Calibri"/>
        <family val="2"/>
        <scheme val="minor"/>
      </rPr>
      <t>)</t>
    </r>
  </si>
  <si>
    <r>
      <t xml:space="preserve">G. zaddachi </t>
    </r>
    <r>
      <rPr>
        <sz val="11"/>
        <color theme="1"/>
        <rFont val="Calibri"/>
        <family val="2"/>
        <scheme val="minor"/>
      </rPr>
      <t xml:space="preserve">collected from Nuwuk Pond; </t>
    </r>
    <r>
      <rPr>
        <i/>
        <sz val="11"/>
        <color theme="1"/>
        <rFont val="Calibri"/>
        <family val="2"/>
        <scheme val="minor"/>
      </rPr>
      <t xml:space="preserve">B. affinis </t>
    </r>
    <r>
      <rPr>
        <sz val="11"/>
        <color theme="1"/>
        <rFont val="Calibri"/>
        <family val="2"/>
        <scheme val="minor"/>
      </rPr>
      <t>in Elson Lagoon</t>
    </r>
  </si>
  <si>
    <r>
      <t xml:space="preserve">2 replicate chambers for </t>
    </r>
    <r>
      <rPr>
        <i/>
        <sz val="11"/>
        <color theme="1"/>
        <rFont val="Calibri"/>
        <family val="2"/>
        <scheme val="minor"/>
      </rPr>
      <t xml:space="preserve">in situ </t>
    </r>
    <r>
      <rPr>
        <sz val="11"/>
        <color theme="1"/>
        <rFont val="Calibri"/>
        <family val="2"/>
        <scheme val="minor"/>
      </rPr>
      <t>study; other exposures done in replicate, not triplicate</t>
    </r>
  </si>
  <si>
    <r>
      <t>Score</t>
    </r>
    <r>
      <rPr>
        <i/>
        <sz val="11"/>
        <color theme="1"/>
        <rFont val="Calibri"/>
        <family val="2"/>
        <scheme val="minor"/>
      </rPr>
      <t xml:space="preserve"> (Uria lomvia)</t>
    </r>
  </si>
  <si>
    <r>
      <t>Score (</t>
    </r>
    <r>
      <rPr>
        <i/>
        <sz val="11"/>
        <color theme="1"/>
        <rFont val="Calibri"/>
        <family val="2"/>
        <scheme val="minor"/>
      </rPr>
      <t>Sterna paradisea)</t>
    </r>
  </si>
  <si>
    <t>Crustacean</t>
  </si>
  <si>
    <t>Microbial Consortium</t>
  </si>
  <si>
    <t>Mollusc</t>
  </si>
  <si>
    <t>Other Invertebrate</t>
  </si>
  <si>
    <t>NWT</t>
  </si>
  <si>
    <t>Not Reported</t>
  </si>
  <si>
    <t>Male</t>
  </si>
  <si>
    <t>Not Applicable</t>
  </si>
  <si>
    <t>Technical</t>
  </si>
  <si>
    <t>Subchronic</t>
  </si>
  <si>
    <t>Acute and Chronic</t>
  </si>
  <si>
    <t>In vitro</t>
  </si>
  <si>
    <t>and sublethal</t>
  </si>
  <si>
    <t>and acute</t>
  </si>
  <si>
    <t>Behavioural</t>
  </si>
  <si>
    <t>Biochemical</t>
  </si>
  <si>
    <t>Cellular</t>
  </si>
  <si>
    <t>Ecosystem</t>
  </si>
  <si>
    <t>Growth</t>
  </si>
  <si>
    <t>Physiological</t>
  </si>
  <si>
    <t>Reproduction</t>
  </si>
  <si>
    <r>
      <t>Tem</t>
    </r>
    <r>
      <rPr>
        <sz val="11"/>
        <color theme="1"/>
        <rFont val="Calibri (Body)"/>
      </rPr>
      <t>perature Target (°C)</t>
    </r>
  </si>
  <si>
    <t>Temperature Min (°C)</t>
  </si>
  <si>
    <t>Temperature Max (°C)</t>
  </si>
  <si>
    <t>Temperature Target (°C)</t>
  </si>
  <si>
    <t>LC50s reflect the measured concentration in the egg and model maternally transferred MeHg</t>
  </si>
  <si>
    <t>Nørregaard, R. D., Nielsen, T. G., Moller, E. F., Strand, J., Espersen, L., Mohl, M.</t>
  </si>
  <si>
    <t>Raw values included as mean +/- data for most endpoints</t>
  </si>
  <si>
    <t>Exposure was 96 h, but was followed by 8 d of observation for a total of 12 d test; media may have been renewed via ristaltic pumps or by direct replacement using Zumwalt device</t>
  </si>
  <si>
    <t>Media may have been renewed via ristaltic pumps or by direct replacement using Zumwalt device</t>
  </si>
  <si>
    <t>Refers to standard method but does not include sufficient overview/description within the text</t>
  </si>
  <si>
    <t>3 replicates for pyrene</t>
  </si>
  <si>
    <t>Temperature min and max estimated from figure; total exposure duration somewhat unclear</t>
  </si>
  <si>
    <t>5 replicates for crude oil; could be pseudoreplication</t>
  </si>
  <si>
    <t>24:0</t>
  </si>
  <si>
    <t>48 hour exposure followed by 11 days of recovery; photoperiod to mimic spring/summer conditions in Svalbard</t>
  </si>
  <si>
    <t>EC50s extrapolated beyond the tested conditions</t>
  </si>
  <si>
    <t>Control data reported, hatching success ~80%</t>
  </si>
  <si>
    <t>Jensen, L. K. and Carroll, J.</t>
  </si>
  <si>
    <t>24:0 (dimmed light)</t>
  </si>
  <si>
    <t>Hjorth, M. and Nielsen, T. G.</t>
  </si>
  <si>
    <t>GF-filtered</t>
  </si>
  <si>
    <t>Maternal exposure</t>
  </si>
  <si>
    <t>Maternal exposure; effects were seen at 10 nM but no consistent concentration response (i.e., no effect at 100 nM)</t>
  </si>
  <si>
    <t>Survival in controls generally lower than in treatments and was less than 25% by end of exposure</t>
  </si>
  <si>
    <t>Significant decrease at 1 nM but not at 10 nM</t>
  </si>
  <si>
    <t>Extensive chemical analysis at time 0 and time 24, but unclear as to whether this was a stand-alone pre-study or for the actual exposure</t>
  </si>
  <si>
    <t>Discussion at the back of the paper says control mortality "fairly low" but no reported criteria or values</t>
  </si>
  <si>
    <t>Information on the feeding and health status of bears during the pre-testing acclimation period and handling for blood sampling</t>
  </si>
  <si>
    <t>After exposure &lt; 1 h, two of three bears died</t>
  </si>
  <si>
    <t>16 x 90 cm glass cylinder</t>
  </si>
  <si>
    <t>Young adults, newly moulted</t>
  </si>
  <si>
    <t>LC10</t>
  </si>
  <si>
    <t>84.92,155.7</t>
  </si>
  <si>
    <t>673.9,952.9</t>
  </si>
  <si>
    <t>LC90</t>
  </si>
  <si>
    <t>EC10</t>
  </si>
  <si>
    <t>EC90</t>
  </si>
  <si>
    <t>31.89,72.05</t>
  </si>
  <si>
    <t>396.3,607.2</t>
  </si>
  <si>
    <t>Embryos were fertilized on Day 0 of exposure</t>
  </si>
  <si>
    <t>Most endpoints had 3-4 reps</t>
  </si>
  <si>
    <r>
      <t xml:space="preserve">Moore, D., Poirier, D., Sibley, P. K., Solomon, K. R. (2016). </t>
    </r>
    <r>
      <rPr>
        <i/>
        <sz val="11"/>
        <color theme="1"/>
        <rFont val="Calibri"/>
        <family val="2"/>
        <scheme val="minor"/>
      </rPr>
      <t>Toxicity of salts, metals, and nitrogenous contaminants to cold-water fish under northern conditions</t>
    </r>
    <r>
      <rPr>
        <sz val="11"/>
        <color theme="1"/>
        <rFont val="Calibri"/>
        <family val="2"/>
        <scheme val="minor"/>
      </rPr>
      <t>. (Unpublished doctoral dissertation). University of Manitoba, Winnipeg, MB.</t>
    </r>
  </si>
  <si>
    <t>mg/L THC</t>
  </si>
  <si>
    <t>Values based on initial concentration (nominal) of THC in the exposure scenario</t>
  </si>
  <si>
    <t>To measure the toxicity of oil spills to Arctic amphipods</t>
  </si>
  <si>
    <t>Arctic diesel added 0.1% v/v (1:1000 dilution)</t>
  </si>
  <si>
    <t>1 concentration</t>
  </si>
  <si>
    <r>
      <t xml:space="preserve">Grenvald, J. C., Nielsen, T. G., Hjorth, M. (2013). Effects of pyrene exposure and temperature on early development of two co-existing Arctic copepods. </t>
    </r>
    <r>
      <rPr>
        <i/>
        <sz val="11"/>
        <color theme="1"/>
        <rFont val="Calibri"/>
        <family val="2"/>
        <scheme val="minor"/>
      </rPr>
      <t>Ecotoxicology 22</t>
    </r>
    <r>
      <rPr>
        <sz val="11"/>
        <color theme="1"/>
        <rFont val="Calibri"/>
        <family val="2"/>
        <scheme val="minor"/>
      </rPr>
      <t>, 184-198.</t>
    </r>
  </si>
  <si>
    <t>Concentrations not reported in TPH, THC, or PAH, but ranges included concentrations of total WSF below threshold criteria for TPH/THC alone; therefore, it can be assumed that at least one concentration is below the threshold</t>
  </si>
  <si>
    <t>&gt;90% DO, target temperatures identified but no measured values reported</t>
  </si>
  <si>
    <t>Fig 1: boxplots depicting biliary PAH metabolites; tables for gene expression; PCR validation figure</t>
  </si>
  <si>
    <t>Followed protocol based on Heinz et al. 2006; not a standardized method</t>
  </si>
  <si>
    <t>Comparing wet weight to dry weight for birds but several lower than environmental concentrations; also lower than wet weight values for fish</t>
  </si>
  <si>
    <t>No standard protocol followed</t>
  </si>
  <si>
    <t>12 replicates per dose group (pooled together to calculate survival)</t>
  </si>
  <si>
    <t>Exposure duration was up to 23 days</t>
  </si>
  <si>
    <r>
      <t xml:space="preserve">LT50 not reached in the </t>
    </r>
    <r>
      <rPr>
        <i/>
        <sz val="11"/>
        <color theme="1"/>
        <rFont val="Calibri"/>
        <family val="2"/>
        <scheme val="minor"/>
      </rPr>
      <t xml:space="preserve">in situ </t>
    </r>
    <r>
      <rPr>
        <sz val="11"/>
        <color theme="1"/>
        <rFont val="Calibri"/>
        <family val="2"/>
        <scheme val="minor"/>
      </rPr>
      <t>testing within 22 days; Exposure duration was up to 23 days</t>
    </r>
  </si>
  <si>
    <t>LT values listed as shielded/unshielded from oil slick; NA = did not reach an LT within 2 weeks; Exposure duration was up to 23 days</t>
  </si>
  <si>
    <t>Cocktail concentrations in paper and reported refer to PCB concentrations</t>
  </si>
  <si>
    <t>Diesel</t>
  </si>
  <si>
    <t>Diesel (Arctic)</t>
  </si>
  <si>
    <t>Crude oil (Naphthenic crude oil [Troll]; mechanically dispersed)</t>
  </si>
  <si>
    <t>Crude oil (Prudhoe crude oil; slick)</t>
  </si>
  <si>
    <t>Crude oil (Prudhoe crude oil; paraffinic compounds only)</t>
  </si>
  <si>
    <t>Crude oil (Prudhoe crude oil; aromatic compounds only)</t>
  </si>
  <si>
    <t>Crude oil (Prudhoe crude oil; asphaltic compounds only)</t>
  </si>
  <si>
    <t>Crude oil (Cook Inlet crude oil; mechanically dispersed)</t>
  </si>
  <si>
    <t>Dispersant (Finasol OSR 52, Corexit 9500)</t>
  </si>
  <si>
    <t>Dispersant (Finasol OSR52 [Da-F])</t>
  </si>
  <si>
    <t>Dispersant (Corexit 9500 [Da-C])</t>
  </si>
  <si>
    <t>Crude oil (Crude Arabian Light; mechanically dispersed CAL [MD])</t>
  </si>
  <si>
    <t>Crude oil and dispersant (Crude Arabian Light, Finasol OSR52 [CD-F])</t>
  </si>
  <si>
    <t>Crude oil and dispersant (Crude Arabian Light, Corexit 9500 [CD-C])</t>
  </si>
  <si>
    <t>Crude oil, crude oil and dispersant (Crude Arabian Light, Finasol OSR52, Corexit 9500)</t>
  </si>
  <si>
    <t>Crude oil (Midale)</t>
  </si>
  <si>
    <t>Crude oil (Midale); mechanically dispersed</t>
  </si>
  <si>
    <t>Crude oil and dispersant (Lago medio, Corexit 9527)</t>
  </si>
  <si>
    <t>Crude oil (Norwegian crude oil [Troll B]; mechanically dispersed)</t>
  </si>
  <si>
    <t>Crude oil and dispersant (Norwegian crude oil [Troll B], Corexit 9500A)</t>
  </si>
  <si>
    <t>Crude oil, crude oil and dispersant, crude oil in-situ burn residue</t>
  </si>
  <si>
    <t>Crude oil in-situ burn residue (Norwegian crude oil [Troll B]</t>
  </si>
  <si>
    <t>Dispersant (Corexit 9527)</t>
  </si>
  <si>
    <t>Crude oil (Prudhoe Bay crude oil; mechanically dispersed)</t>
  </si>
  <si>
    <t>Crude oil, crude oil and dispersant (Prudhoe Bay crude oil, Corexit 9527)</t>
  </si>
  <si>
    <t>Crude oil and dispersant (Prudhoe Bay Crude Oil, Corexit 9527)</t>
  </si>
  <si>
    <t>Prudhoe Bay Crude, Corexit 9527</t>
  </si>
  <si>
    <t>Kobbe crude oil from Goliat field in southwest Barents sea</t>
  </si>
  <si>
    <t>Crude oil (PAHs) analyzed on several days throughout the exposure, including beginning and end</t>
  </si>
  <si>
    <t>3 for crude oil</t>
  </si>
  <si>
    <t>Pyrene source not reported</t>
  </si>
  <si>
    <t>Pyrene analyzed on several days throughout the exposure, including beginning and end</t>
  </si>
  <si>
    <t>5 concentrations for pyrene</t>
  </si>
  <si>
    <t>Crude oil (Kobbe crude oil; mechanically dispersed)</t>
  </si>
  <si>
    <t>Crude oil (Alaska North Slope crude oil; mechanically dispersed [WAF, BWWAF]), crude oil and dispersants (Alaska North Slope crude oil, Corexit 9500 [CEWAF])</t>
  </si>
  <si>
    <t>Crude oil (Alaska North Slope crude oil; mechanically dispersed [WAF])</t>
  </si>
  <si>
    <t>Crude oil (Alaska North Slope crude oil; mechanically dispersed [BWWAF])</t>
  </si>
  <si>
    <t>Crude oil (Alaska North Slope crude oil; mechanically dispersed [WAF, BWWAF]), crude oil and dispersant (Alaska North Slope crude oil, Corexit 9500 [CEWAF])</t>
  </si>
  <si>
    <t>Crude oil and dispersant (Alaska North Slope crude oil, Corexit 9500 [CEWAF])</t>
  </si>
  <si>
    <t>To investigate the expression of GST and CYP330A1 in adult female copepods after exposure to artifically weathered oil to simulate a realistic environmental exposure, investigate relative contribution of oil droplets to observed effects, explore differences in responses between female copepods at two different stages iof sexual development, and investigate the differences in chemical composition between the dispersions, oil droplets, and the WSF and how this may influence the ecotoxicological impacts of spilled oil in the marine environment</t>
  </si>
  <si>
    <t>North Sea crude oil (water soluble fraction filtered and unfiltered)</t>
  </si>
  <si>
    <t>Crude oil (North Sea crude oil; mechanically dispersed [dispersion])</t>
  </si>
  <si>
    <t>Crude oil (North Sea crude oil; mechanically dispersed [WSF only])</t>
  </si>
  <si>
    <t>Crude oil (North Sea crude oil; mechanically dispersed [WSF only]), crude oil (North Sea crude oil; mechanically dispersed [dispersion])</t>
  </si>
  <si>
    <t>Crude oil (North Sea Troll field crude oil; mechanically dispersed [WAF])</t>
  </si>
  <si>
    <r>
      <t>Acute toxicity of naturally and chemically dispersed oil on the filter-feeding copepod</t>
    </r>
    <r>
      <rPr>
        <i/>
        <sz val="11"/>
        <color theme="1"/>
        <rFont val="Calibri"/>
        <family val="2"/>
        <scheme val="minor"/>
      </rPr>
      <t xml:space="preserve"> Calanus finmarchicus</t>
    </r>
  </si>
  <si>
    <t>Crude oil (North Sea crude oil [Troll]; mechanically dispersed)</t>
  </si>
  <si>
    <t>Crude oil and dispersant (North Sea crude oil [Troll], Dasic NS)</t>
  </si>
  <si>
    <t>Dispersant (Dasic NS)</t>
  </si>
  <si>
    <t>Diesel (marine)</t>
  </si>
  <si>
    <t>Diesel (marine; 1:40)</t>
  </si>
  <si>
    <t>Diesel (marine; 1:10,000)</t>
  </si>
  <si>
    <t>Dispersants (Corexit 9500A, Dasic NS, Gamlen OD4000)</t>
  </si>
  <si>
    <t>Shoreline washing agents (Hela saneringsvaeske, Bios, Bioversal, Absorrep K212, Corexit 9580A)</t>
  </si>
  <si>
    <t>Shoreline washing agent (Hela saneringsvaeske)</t>
  </si>
  <si>
    <t>Shoreline washing agent (Bios)</t>
  </si>
  <si>
    <t>Shoreline washing agent (Bioversal)</t>
  </si>
  <si>
    <t>Shoreline washing agent (Corexit 9580A)</t>
  </si>
  <si>
    <t>Shoreline washing agent (Absorrep K212)</t>
  </si>
  <si>
    <t>Dispersant (Gamlen OD4000)</t>
  </si>
  <si>
    <t>Dispersant (Corexit 9500A)</t>
  </si>
  <si>
    <t>Crude oil (Atkinson Point crude; mechanically dispersed)</t>
  </si>
  <si>
    <t>Crude oil (Atkinson Point, Normal Wells, Pembina; mechanically dispersed)</t>
  </si>
  <si>
    <t>Crude oil (Pembina crude; mechanically dispersed)</t>
  </si>
  <si>
    <t>Crude oil (Norman Wells crude; mechanically dispersed)</t>
  </si>
  <si>
    <t>Crude oil (North Sea crude; mechanically dispersed [WSF])</t>
  </si>
  <si>
    <t>Heavy fuel oil (standard intermediate fuel oil IFO 180)</t>
  </si>
  <si>
    <r>
      <t>Heavy fuel oil (standard intermediate fuel oil IFO 180 [WAF</t>
    </r>
    <r>
      <rPr>
        <vertAlign val="subscript"/>
        <sz val="11"/>
        <color theme="1"/>
        <rFont val="Calibri"/>
        <family val="2"/>
        <scheme val="minor"/>
      </rPr>
      <t>light])</t>
    </r>
  </si>
  <si>
    <t>Heavy fuel oil (standard intermediate fuel oil IFO 180 [WAFlight])</t>
  </si>
  <si>
    <t>Heavy fuel oil (standard intermediate fuel oil IFO 180 [WAFdark])</t>
  </si>
  <si>
    <t>PCB Congener (CB 138)</t>
  </si>
  <si>
    <t>PCB Congener (CB 180)</t>
  </si>
  <si>
    <t>PCB Congener (CB 153)</t>
  </si>
  <si>
    <t>PCB Congener (CB 169)</t>
  </si>
  <si>
    <t>Metal salts - CaCl2</t>
  </si>
  <si>
    <t>Metal salts - MgCl2</t>
  </si>
  <si>
    <t>Metal salts - KCl</t>
  </si>
  <si>
    <t>Metal salts - NaCl</t>
  </si>
  <si>
    <t>Metal salts - Na2SO4</t>
  </si>
  <si>
    <t>Metal salts - Na2MoO4</t>
  </si>
  <si>
    <t>Metals - Aluminum</t>
  </si>
  <si>
    <t>Metals - Arsenic</t>
  </si>
  <si>
    <t>Metals - Cadmium</t>
  </si>
  <si>
    <t>Metals - Chromium</t>
  </si>
  <si>
    <t>Metals - Copper</t>
  </si>
  <si>
    <t>Metals - Nickel</t>
  </si>
  <si>
    <t>Metals - Selenium</t>
  </si>
  <si>
    <t>Metals - Zinc</t>
  </si>
  <si>
    <t>Metals - Aluminum - soft</t>
  </si>
  <si>
    <t>Metals - Arsenic - soft</t>
  </si>
  <si>
    <t>Metals - Cadmium - soft</t>
  </si>
  <si>
    <t>Metals - Chromium - soft</t>
  </si>
  <si>
    <t>Metals - Copper - soft</t>
  </si>
  <si>
    <t>Metals - Nickel - soft</t>
  </si>
  <si>
    <t>Metals - Selenium - soft</t>
  </si>
  <si>
    <t>Metals - Zinc - soft</t>
  </si>
  <si>
    <t>Metals - Aluminum - medium</t>
  </si>
  <si>
    <t>Metals - Arsenic - medium</t>
  </si>
  <si>
    <t>Metals - Cadmium - medium</t>
  </si>
  <si>
    <t>Metals - Chromium - medium</t>
  </si>
  <si>
    <t>Metals - Copper - medium</t>
  </si>
  <si>
    <t>Metals - Nickel - medium</t>
  </si>
  <si>
    <t>Metals - Selenium - medium</t>
  </si>
  <si>
    <t>Metals - Zinc - medium</t>
  </si>
  <si>
    <t>Metals - Aluminum - hard</t>
  </si>
  <si>
    <t>Metals - Arsenic - hard</t>
  </si>
  <si>
    <t>Metals - Cadmium - hard</t>
  </si>
  <si>
    <t>Metals - Chromium - hard</t>
  </si>
  <si>
    <t>Metals - Copper - hard</t>
  </si>
  <si>
    <t>Metals - Nickel - hard</t>
  </si>
  <si>
    <t>Metals - Selenium - hard</t>
  </si>
  <si>
    <t>Metals - Zinc - hard</t>
  </si>
  <si>
    <t>Nitrogenous contaminants (NH3, NO3, NO2)</t>
  </si>
  <si>
    <t>Nitrogenous contaminant - NH3</t>
  </si>
  <si>
    <t>Nitrogenous contaminant - NO2</t>
  </si>
  <si>
    <t>Nitrogenous contaminant - NO3</t>
  </si>
  <si>
    <t>Crude oil (Kobbe crude; mechanically dispersed [WSF])</t>
  </si>
  <si>
    <r>
      <t xml:space="preserve">To evaluate the biological effect of crude oil exposure on </t>
    </r>
    <r>
      <rPr>
        <i/>
        <sz val="11"/>
        <color theme="1"/>
        <rFont val="Calibri"/>
        <family val="2"/>
        <scheme val="minor"/>
      </rPr>
      <t>C. hyperboreus</t>
    </r>
    <r>
      <rPr>
        <sz val="11"/>
        <color theme="1"/>
        <rFont val="Calibri"/>
        <family val="2"/>
        <scheme val="minor"/>
      </rPr>
      <t xml:space="preserve"> females using pyrene as a proxy</t>
    </r>
  </si>
  <si>
    <t>Crude oil (North Sea crude oil; mechanically dispersed)</t>
  </si>
  <si>
    <t>PCB Congener (CB 77: 3,3’,4,4’-tetrachlorobiphenyl)</t>
  </si>
  <si>
    <t>Crude oil (Atkinson Point, Venezuela, Norman Wells, Pembina)</t>
  </si>
  <si>
    <t>Dispersant (Corexit)</t>
  </si>
  <si>
    <t>Crude oil (Atkinson Point; mechanically dispersed)</t>
  </si>
  <si>
    <t>Crude oil (Atkinson Point; mechanically dispersed, weathered)</t>
  </si>
  <si>
    <t>and WT</t>
  </si>
  <si>
    <t>Crude oil (Venezuela Crude; mechanically dispersed)</t>
  </si>
  <si>
    <t>Crude oil (Venezuela Crude; mechanically dispersed, weathered)</t>
  </si>
  <si>
    <t>Crude oil (Norman Wells; mechanically dispersed)</t>
  </si>
  <si>
    <t>Crude oil (Norman Wells; mechanically dispersed, plus suspended sediment)</t>
  </si>
  <si>
    <t>Crude oil (Norman Wells; mechanically dispersed, weathered)</t>
  </si>
  <si>
    <t>Crude oil (Pembina; mechanically dispersed)</t>
  </si>
  <si>
    <t>Crude oil (Pembina; mechanically dispersed, weathered)</t>
  </si>
  <si>
    <t>Crude oil (Pembina; mechanically dispersed, plus suspended sediment)</t>
  </si>
  <si>
    <t>Crude oil and dispersant (Atkinson Point, Corexit)</t>
  </si>
  <si>
    <t>Crude oil and dispersant (Atkinson Point Corexit)</t>
  </si>
  <si>
    <t>Crude oil and dispersant (Norman Wells, Corexit)</t>
  </si>
  <si>
    <t>Crude oil and dispersant (Pembina, Corexit)</t>
  </si>
  <si>
    <t>Crude oil and dispersant (Venezuela, Corexit)</t>
  </si>
  <si>
    <t>Crude oil (Pembina, Atkinson Point, Norman Wells)</t>
  </si>
  <si>
    <t>Crude oil (Normal Wells; mechanically dispersed [WSF]), Crude oil (Normal Wells; mechanically dispersed [OWD])</t>
  </si>
  <si>
    <t>Crude oil (Normal Wells; mechanically dispersed [WSF])</t>
  </si>
  <si>
    <t>Crude oil (Normal Wells; mechanically dispersed [OWD])</t>
  </si>
  <si>
    <t>Crude oil in-situ burn residue (Kobbe crude), Crude oil and dispersant (Kobbe crude, Finasol OSR52), Crude oil (Kobbe crude; natural attenuation)</t>
  </si>
  <si>
    <t>Kobbe crude oil and Finasol OSR52</t>
  </si>
  <si>
    <t>Crude oil (Kobbe; natural attenuation)</t>
  </si>
  <si>
    <t>Crude oil (Venezuela; mechanically dispersed)</t>
  </si>
  <si>
    <t>Crude oil and dispersant (Kobbe, Finasol OSR52)</t>
  </si>
  <si>
    <t>Crude oil in-situ burn residue (Kobbe)</t>
  </si>
  <si>
    <t>To investigate the sensitivity of capelin embryos to oil compounds</t>
  </si>
  <si>
    <t>Temperature and media type for incubation included</t>
  </si>
  <si>
    <t>Dispersant (Corexit 9500)</t>
  </si>
  <si>
    <t>Corexit 9500</t>
  </si>
  <si>
    <t>Exposure was 96 h, but was followed by 8 d of observation for a total of 12 d test; media may have been renewed via peristaltic pumps or by direct replacement using Zumwalt device</t>
  </si>
  <si>
    <t>Chemical Response to Oil Spills Ecologic Research Forum (CROSERF) Protocols; modifications described</t>
  </si>
  <si>
    <t>LC50 values are based on total petroleum hydrocarbon (TPH) analyses conducted at test initiation; study also reports LC50s for each species based on parent naphthalene concentrations and total PAH concentrations. Value in this spreadsheet is a mean value of 4 - 6 tests for each species, all of which are individually reported in the paper. Additionally, the paper reports LC50s as "12-d LC50" for copepod tests but was only a 96-hour exposure with 8 days of observation/recovery. Described in this scoring rubring as 96 h LC51</t>
  </si>
  <si>
    <t>LC50 values are based on total petroleum hydrocarbon (TPH) analyses conducted at test initiation; study also reports LC50s for each species based on parent naphthalene concentrations and total PAH concentrations. Value in this spreadsheet is a mean value of 4 - 6 tests for each species, all of which are individually reported in the paper. Additionally, the paper reports LC50s as "12-d LC50" for copepod tests but was only a 96-hour exposure with 8 days of observation/recovery. Described in this scoring rubring as 96 h LC52</t>
  </si>
  <si>
    <t>LC50 values are based on total petroleum hydrocarbon (TPH) analyses conducted at test initiation; study also reports LC50s for each species based on parent naphthalene concentrations and total PAH concentrations. Value in this spreadsheet is a mean value of 4 - 6 tests for each species, all of which are individually reported in the paper. Additionally, the paper reports LC50s as "12-d LC50" for copepod tests but was only a 96-hour exposure with 8 days of observation/recovery. Described in this scoring rubric as 96 h LC50</t>
  </si>
  <si>
    <t>Late copepodite or mature; early open-water season</t>
  </si>
  <si>
    <t>Late copepodite or mature; late open-water season</t>
  </si>
  <si>
    <t>mg/LTPH</t>
  </si>
  <si>
    <t>&gt; 1.95</t>
  </si>
  <si>
    <t>Not tested</t>
  </si>
  <si>
    <t>Copepod exposures were 96 hour exposures followed by 8 days of observation (i.e., recovery); results reported as 12 d LC50s in the paper; no specific recovery data.</t>
  </si>
  <si>
    <t>4 replicates; studies repeated 2 times</t>
  </si>
  <si>
    <t>LC50s only</t>
  </si>
  <si>
    <t>5 plus control</t>
  </si>
  <si>
    <t>5 below limit in justification table</t>
  </si>
  <si>
    <t>All test organisms were collected from the Beaufort or Chukchi Seas and represented age classes present in the upper 10 m of the water column during ice-free season</t>
  </si>
  <si>
    <t>DO, temperature, salinity and pH all measured at test initiation and monitored daily;  temp 2 +/- 1C, DO above 60% sat throughout, pH 7.2 - 8.3. Salinity within 2% of ambient</t>
  </si>
  <si>
    <t>Low, medium, high</t>
  </si>
  <si>
    <t>Not clear what the concentrations were</t>
  </si>
  <si>
    <t>Not clear</t>
  </si>
  <si>
    <t>Temperature identified, no specific oxygen parameters reported (but described that oxygen concentration did not decline significantly but no value)</t>
  </si>
  <si>
    <t>Nonparametric Kruskal-Wallis ANOVA followed by multiple comparison of mean ranks of all groups; controls included</t>
  </si>
  <si>
    <t>Survival vs. concentration graph but no parameters provided</t>
  </si>
  <si>
    <t>Uninjected control, vehicle control (safflower oil); Probit for LC50, Abbott's formula for correcting control mortality; Tukey's post-hoc test and ANOVA</t>
  </si>
  <si>
    <t>Mercury concentrations in tissue and brains analyzed at the end of the experiment</t>
  </si>
  <si>
    <t>Collected from a colony on Coats Island in northern Hudson Bay, Canada</t>
  </si>
  <si>
    <t>Post-collection care of eggs described in "species information" section of methods</t>
  </si>
  <si>
    <t>Fig 1: percent survival of both species through 90% of development, 95% CI included</t>
  </si>
  <si>
    <t>Control survival always above 80% (from figures 1 and 2)</t>
  </si>
  <si>
    <t>Figs 1 and 2</t>
  </si>
  <si>
    <t>Temperature (above section), humidity (~60%) and turning frequency (1-1.75 h) all described for incubation; took place in an incubator</t>
  </si>
  <si>
    <t>Target temperature described but no measured values reported; oxygen always "saturated"</t>
  </si>
  <si>
    <t>Size at collection and density of organisms in EUs reported</t>
  </si>
  <si>
    <t>Controls always above 80% in figures</t>
  </si>
  <si>
    <t>P. glacialis: target temp only, no measured values or range, no light conditions, no pH; C. glacialis: temperature, oxygen, and pH ranges all included; S. boreas: temperature and oxygen ranges reported (exposure same as temperate species with modifications described); B. saida: same protocol as for temperate species (ranges reported); L. maculatus: same protocol as for temperate species (ranges reported); M. edulis: temperature only, no range and no oxygen</t>
  </si>
  <si>
    <t>EC and HC values only with SSDs</t>
  </si>
  <si>
    <t>No criteria or control performance values reported</t>
  </si>
  <si>
    <t>Compared to unexposed controls for the same individual but no target criteria included or reported</t>
  </si>
  <si>
    <t>Graphical form but no trendline or model parameters provided</t>
  </si>
  <si>
    <t>Information about contaminant cocktail composition and mammals used to obtain samples, but not data from experiments; temp information not applicable for this endpoint as no incubation was required</t>
  </si>
  <si>
    <t>No curve or parameters provided</t>
  </si>
  <si>
    <t>DO always higher than 90%, measured twice daily; Temperature 5.4C +/- 0.2C measured daily</t>
  </si>
  <si>
    <t>Control values reported but no criteria outlined</t>
  </si>
  <si>
    <t>Significantly increased relative to control, but no difference between MD, CD-F, CD-C; added LOEC values based on Table 4</t>
  </si>
  <si>
    <t>No significant difference observed between 6 experimental conditions; added NOEC values based on Table 4</t>
  </si>
  <si>
    <t>None provided</t>
  </si>
  <si>
    <t>Time to hatch</t>
  </si>
  <si>
    <t>No control performance criteria reported; controls 40-60% mortality</t>
  </si>
  <si>
    <t>Fertilized eggs collected from wild, location reported (Balsfjord)</t>
  </si>
  <si>
    <t>Eggs attached to gravel and microalgae; at 32 blastomeres/formation of morula stage when collected, blastopoer/end of gastrulation stage at start of exposure</t>
  </si>
  <si>
    <t>Cellular and biochemical</t>
  </si>
  <si>
    <t>Response (relative to control) vs. concentration plotted in Fig 1, but no parameters provided</t>
  </si>
  <si>
    <t>&gt; 10</t>
  </si>
  <si>
    <t>Length and age of whales included</t>
  </si>
  <si>
    <t>Extensive chemical analysis completed on whole blood samples, but test media (mercury) was not analyzed to confirm concentrations at any point</t>
  </si>
  <si>
    <t>6 plus control</t>
  </si>
  <si>
    <t>ANOVA; negative and positive controls included</t>
  </si>
  <si>
    <t>Model provided in graphical form but no equation or parameters</t>
  </si>
  <si>
    <t>None reported; values in results based on nominal concentrations</t>
  </si>
  <si>
    <t>No model or parameters</t>
  </si>
  <si>
    <t>Wild-collected in Billefjorden, Norway</t>
  </si>
  <si>
    <t>Described in section 2.7; unexposed controls included</t>
  </si>
  <si>
    <t>Do not appear to have been analyzed; table is of nominal concentrations of various components</t>
  </si>
  <si>
    <t>Nominal composition of PW detailed</t>
  </si>
  <si>
    <t>Dilutions of concentrate, plus sum of nominal PAHs below threshold level</t>
  </si>
  <si>
    <t>Neither temp nor O2 described for exposure period</t>
  </si>
  <si>
    <t>Control values reported but no criteria identified</t>
  </si>
  <si>
    <t>Size, feeding protocols described in Section 2.1; additional data in Table 2</t>
  </si>
  <si>
    <t>Raw data reported in figures and tables</t>
  </si>
  <si>
    <t>Maturity for this species is 2-3 years and otoliths suggested that most test organisms were ~2 years old, so may not have been fully mature; some histological endpoints were included but not statistically analyzed</t>
  </si>
  <si>
    <t>&gt; High</t>
  </si>
  <si>
    <t>&gt; Low</t>
  </si>
  <si>
    <t>Maturity for this species is 2-3 years and otoliths suggested that most test organisms were ~2 years old, so may not have been fully mature; some histological endpoints were included but not statistically analyzed; LOEC for pyrene-type metabolites only on this day</t>
  </si>
  <si>
    <t>Source (EGA Chemie, Germany) but not purity</t>
  </si>
  <si>
    <t>Some plots but no trendline or parameters</t>
  </si>
  <si>
    <t>Not analyzed</t>
  </si>
  <si>
    <r>
      <t xml:space="preserve">Pyrene control experiments run separately and concentrations were estimated by fluorometer; daily reductions in pyrene concentration are reported. Actual analytical chemistry is from the 100 nM concentration of </t>
    </r>
    <r>
      <rPr>
        <i/>
        <sz val="11"/>
        <color theme="1"/>
        <rFont val="Calibri"/>
        <family val="2"/>
        <scheme val="minor"/>
      </rPr>
      <t xml:space="preserve">C. finmarchicus </t>
    </r>
    <r>
      <rPr>
        <sz val="11"/>
        <color theme="1"/>
        <rFont val="Calibri"/>
        <family val="2"/>
        <scheme val="minor"/>
      </rPr>
      <t>only (last time replicate) but same stock was used for C. glacialis so point given for both species</t>
    </r>
  </si>
  <si>
    <t>Temperature ranges included, and oxygen is discussed as "maintained oxygen levels" (Section "Oxygen control" in methods) but no specific values reported</t>
  </si>
  <si>
    <t>Solvent controls included; ANOVA with Dunnett's test</t>
  </si>
  <si>
    <t>Nauplii</t>
  </si>
  <si>
    <t>&lt; 0.1</t>
  </si>
  <si>
    <t>NOEC and LOEC values based on MDT (median development time)</t>
  </si>
  <si>
    <t>&lt; 0.1 (NI/NII/NV/NVI), 10 (NIII stage), &lt; 0.1 (NIV)</t>
  </si>
  <si>
    <t>&lt; 0.1 (NI/NII/NV/NVI), 100 (NIII), 0.1 (NIV)</t>
  </si>
  <si>
    <t>&lt; 0.1 (NI/NII/NIII/NIV/NV/NVI)</t>
  </si>
  <si>
    <t>&lt; 0.1 (NI/NII/NIII/NV/NVI)</t>
  </si>
  <si>
    <t>&lt; 0.1 (NI/NII/NIII/NV/NVI), 10 (NIV)</t>
  </si>
  <si>
    <t>&lt; 0.1 (NI/NII/NIII/NV/NVI), 100 (NIV)</t>
  </si>
  <si>
    <t>&gt; 100</t>
  </si>
  <si>
    <t>Wild-collected one nautical mile off Qeqertarsuaq</t>
  </si>
  <si>
    <t>Reported in figures and tables</t>
  </si>
  <si>
    <t>Feeding/upkeep protocols outlined</t>
  </si>
  <si>
    <t>Not measured at trial termination</t>
  </si>
  <si>
    <t>None measured and reported</t>
  </si>
  <si>
    <t>Fig 4, Fig 5</t>
  </si>
  <si>
    <t>Adult (lipid-rich)</t>
  </si>
  <si>
    <t>Adult (lipid-poor)</t>
  </si>
  <si>
    <t>Values are for μg/L THC but chemical data for other compound groups are also reported</t>
  </si>
  <si>
    <t>&gt; 20</t>
  </si>
  <si>
    <t>&gt; 89.5</t>
  </si>
  <si>
    <t>No criteria outlined but control values are reported</t>
  </si>
  <si>
    <t>Concentration-response model provided in graphical form but equation or model parameters not included</t>
  </si>
  <si>
    <t>0.452, 0.552</t>
  </si>
  <si>
    <t>0.529, 0.586</t>
  </si>
  <si>
    <t>Med</t>
  </si>
  <si>
    <t>To test the potential changes in specific toxicity of the oil to copepods due to the presence of a chemical dispersant</t>
  </si>
  <si>
    <t>Figure 3 but no model or equation</t>
  </si>
  <si>
    <t>Temperature measured throughout exposure (10 +/- 1C); oxygen measured at end of exposure but not reported</t>
  </si>
  <si>
    <t>NEC specifically, not NOEC (modelled); No data reported from directly after 96 h exposure; all data collected after an additional 96 h of recovery</t>
  </si>
  <si>
    <t>NEC</t>
  </si>
  <si>
    <t>DebTox</t>
  </si>
  <si>
    <t>3999,7801</t>
  </si>
  <si>
    <t>3098,8134</t>
  </si>
  <si>
    <r>
      <t>Score (</t>
    </r>
    <r>
      <rPr>
        <i/>
        <sz val="11"/>
        <color theme="1"/>
        <rFont val="Calibri"/>
        <family val="2"/>
        <scheme val="minor"/>
      </rPr>
      <t>C</t>
    </r>
    <r>
      <rPr>
        <sz val="11"/>
        <color theme="1"/>
        <rFont val="Calibri"/>
        <family val="2"/>
        <scheme val="minor"/>
      </rPr>
      <t xml:space="preserve">. </t>
    </r>
    <r>
      <rPr>
        <i/>
        <sz val="11"/>
        <color theme="1"/>
        <rFont val="Calibri"/>
        <family val="2"/>
        <scheme val="minor"/>
      </rPr>
      <t>glacialis)</t>
    </r>
  </si>
  <si>
    <t>C. glacialis wild-collected in Kongsfjorden; C. finmarchicus from SINTEF</t>
  </si>
  <si>
    <t>Toxicity values are reported in μg THC/L here; other compound groups available in the paper</t>
  </si>
  <si>
    <t>Almost no mortality observed in this test, so data is extrapolated and highly unreliable; Toxicity values are reported in μg THC/L here, other compound groups available in the paper</t>
  </si>
  <si>
    <t>DEBtox, ANOVA</t>
  </si>
  <si>
    <t>Toxicity values are reported in μg THC/L here; other compound groups available in the paper; NEC specifically (modelled) not NOEC</t>
  </si>
  <si>
    <t>Toxicity values are reported in μg THC/L here; other compound groups available in the paper; almost no mortality observed in this test, so heavily extrapolated and unreliable data</t>
  </si>
  <si>
    <t>Not determined</t>
  </si>
  <si>
    <t>Toxicity values are reported in μg THC/L here; other compound groups available in the paper; extrapolated as the LC concentrations were above the 100% WSF concentration</t>
  </si>
  <si>
    <t>Toxicity values are reported in μg THC/L here, other compound groups available in the paper; NOEC and LOEC values calculated based on value that corresponds to % of LC50 as reported in the paper</t>
  </si>
  <si>
    <t>Section 3.2 details minimal mortality but actual values for each unit/treatment not reported</t>
  </si>
  <si>
    <t>No criteria outlined and no explicitly reported values</t>
  </si>
  <si>
    <r>
      <rPr>
        <sz val="11"/>
        <color theme="1"/>
        <rFont val="Calibri"/>
        <family val="2"/>
        <scheme val="minor"/>
      </rPr>
      <t xml:space="preserve">No environmental parameters reported for toxicity testing of </t>
    </r>
    <r>
      <rPr>
        <i/>
        <sz val="11"/>
        <color theme="1"/>
        <rFont val="Calibri"/>
        <family val="2"/>
        <scheme val="minor"/>
      </rPr>
      <t xml:space="preserve">C. volutator; most </t>
    </r>
    <r>
      <rPr>
        <sz val="11"/>
        <color theme="1"/>
        <rFont val="Calibri"/>
        <family val="2"/>
        <scheme val="minor"/>
      </rPr>
      <t>relevant target parameters included for all other species but no measured values</t>
    </r>
  </si>
  <si>
    <t>Concentrations tested in exposure are given as a range, so cannot identify exact # environmentally relevant concentrations (Table 2) but at least one falls within the range for all products</t>
  </si>
  <si>
    <t>Brands all reported</t>
  </si>
  <si>
    <t>No environmental parameters reported for toxicity testing of C. volutator; most relevant target parameters included for all other species but no measured values</t>
  </si>
  <si>
    <t>No solvent control; refers to Jensen et al. 2008 to demonstrate that no toxic effects from this concentration of solvent</t>
  </si>
  <si>
    <t>Feeding protocols, health status, etc. reported for both species</t>
  </si>
  <si>
    <t>Temps identified but no measured values reported; no oxygen parameters or measurements reported</t>
  </si>
  <si>
    <t>No chemical analysis of test solutions or stock solutions reported</t>
  </si>
  <si>
    <t>Wild-collected from Disko Bay</t>
  </si>
  <si>
    <t>Values reported in graphs and tables</t>
  </si>
  <si>
    <t>Control values reported but no performance criteria outlined</t>
  </si>
  <si>
    <t>&lt; 0.01</t>
  </si>
  <si>
    <t>Pyrene did not elicit a linear dose-dependent response pattern in any of the species at any temperature for any endpoint, but there were temperature-dependent effects; NOECs can potentially be calculated from the paper for each day</t>
  </si>
  <si>
    <t>Pyrene did not elicit a linear dose-dependent response pattern in any of the species at any temperature for any endpoint, but there were temperature-dependent effects; LOEC for this temperature corresponds to INCREASED pellet production while others correspond to significantly DECREASED production; NOECs can potentially be calculated from the paper for each day</t>
  </si>
  <si>
    <t>Survival vs. exposure time figures but no model or parameters provided</t>
  </si>
  <si>
    <t>No chemical analysis</t>
  </si>
  <si>
    <t>Isolated from wild; southern Beaufort Sea</t>
  </si>
  <si>
    <t>Culture conditions described</t>
  </si>
  <si>
    <t>Temperature targets identified, but no measurements of temp, light, or pH throughout test</t>
  </si>
  <si>
    <t>Crude oil (Venezuela crude; mechanically dispersed)</t>
  </si>
  <si>
    <t>Growth rates and survival reported so that data could be analysed to find LOEC/NOEC/EC values; no lethality for this species for any oil or temp</t>
  </si>
  <si>
    <t>No statistical tests reported, significance of results not reported</t>
  </si>
  <si>
    <t>survival expressed as % of control, but measured average values for exponential growth rate and generation time are included (Table 1)</t>
  </si>
  <si>
    <t>No criteria outlined but performance of controls included</t>
  </si>
  <si>
    <t>Wild collected from Disko Bay</t>
  </si>
  <si>
    <t>Feeding protocols, organism characterestics described in Section 2</t>
  </si>
  <si>
    <t>Three bottles containing 30 organisms for each species</t>
  </si>
  <si>
    <t>Solvent control experiment run first, but no solvent control run concurrently with the actual tests</t>
  </si>
  <si>
    <t>No chemical analysis, nominal concentrations only</t>
  </si>
  <si>
    <t>Target temp identified but no measured values for temp or oxygen reported</t>
  </si>
  <si>
    <t>Reported in figures as raw valuesr</t>
  </si>
  <si>
    <t>No control criteria outlined, but performance reported</t>
  </si>
  <si>
    <t>No significant reduction; LOEC is for significant increase of pellet production</t>
  </si>
  <si>
    <t>No model or parameters provided</t>
  </si>
  <si>
    <t>No measured values reported</t>
  </si>
  <si>
    <t>Fig 1 and 2</t>
  </si>
  <si>
    <t>Feeding protocols described, state of organisms at collection</t>
  </si>
  <si>
    <t>3-20 replicates</t>
  </si>
  <si>
    <t>ANOVA, controls included</t>
  </si>
  <si>
    <t>Reported in figures</t>
  </si>
  <si>
    <t>Values are reported as sum of PAHs at start of exposure, but concentrations throughout exposure are described in the paper; CT and LT produced more eggs than HT, but not significantly</t>
  </si>
  <si>
    <t>Values are reported as sum of PAHs at start of exposure, but concentrations throughout exposure are described in the paper</t>
  </si>
  <si>
    <t>µg/L PAH</t>
  </si>
  <si>
    <t>&gt; 10.4</t>
  </si>
  <si>
    <t>To investigate the sensitivity of Arctic marine plankton to the water accommodated fraction of heavy fuel oil</t>
  </si>
  <si>
    <t>Measured values not reported</t>
  </si>
  <si>
    <t>No culture conditions described for phytoplankton; no characteristics described for copepods</t>
  </si>
  <si>
    <t>Controls included, ANOVA</t>
  </si>
  <si>
    <t>To assess the toxicity of water-soluble fractions of crude oil to early life stages of an arctic keystone species</t>
  </si>
  <si>
    <t>Figure 2, equations included on the figures</t>
  </si>
  <si>
    <t>Measured daily but values not reported</t>
  </si>
  <si>
    <t>Dose-dependent trends but no values</t>
  </si>
  <si>
    <t>Other endpoints (larval morphometrics [i.e., spine length]) available in supplementary information</t>
  </si>
  <si>
    <t>Details in Section 2.4</t>
  </si>
  <si>
    <t>Feeding and holding protocols in Section 2.2,</t>
  </si>
  <si>
    <t>Fig 1</t>
  </si>
  <si>
    <t>Target temperature but no measured temp or oxygen identified</t>
  </si>
  <si>
    <t>Hatching success also reported but not as a specific endpoint on its own; combined into a calculation for reproductive output</t>
  </si>
  <si>
    <t>&gt; 100+</t>
  </si>
  <si>
    <t>To determine the relative susceptibilities of three Arctic zooplankton species to oil pollution</t>
  </si>
  <si>
    <t>3 dose levels</t>
  </si>
  <si>
    <r>
      <t>One other group of species may have been tested (</t>
    </r>
    <r>
      <rPr>
        <i/>
        <sz val="11"/>
        <color theme="1"/>
        <rFont val="Calibri"/>
        <family val="2"/>
        <scheme val="minor"/>
      </rPr>
      <t xml:space="preserve">Cyclops </t>
    </r>
    <r>
      <rPr>
        <sz val="11"/>
        <color theme="1"/>
        <rFont val="Calibri"/>
        <family val="2"/>
        <scheme val="minor"/>
      </rPr>
      <t>spp.) but unclear</t>
    </r>
  </si>
  <si>
    <t>No other EC/LC values described besides time to death; ranges for LT100s are concentration-dependent; potential NOEC and LOEC values may be ascertained from Fig 1 but unclear</t>
  </si>
  <si>
    <t>Do not include in analysis; not an Arctic species</t>
  </si>
  <si>
    <t>No measurements reported</t>
  </si>
  <si>
    <t>Described in first paragraph of methods section</t>
  </si>
  <si>
    <t>Controls used, ANOVA with Dunnett's</t>
  </si>
  <si>
    <t>Medium</t>
  </si>
  <si>
    <t>Concentration-dependent decrease in survival was observed after the exposure period</t>
  </si>
  <si>
    <t>Concentration-dependent decrease in survival was observed after the recovery period; slope of the linear regression between percentage of dead individuals and log concentrations were significantly different from zero</t>
  </si>
  <si>
    <t>&gt; 407</t>
  </si>
  <si>
    <t>µg/L all compounds</t>
  </si>
  <si>
    <r>
      <t xml:space="preserve">To investigate the effects of dispersed oil on reproduction in the cold water copepod </t>
    </r>
    <r>
      <rPr>
        <i/>
        <sz val="11"/>
        <color theme="1"/>
        <rFont val="Calibri"/>
        <family val="2"/>
        <scheme val="minor"/>
      </rPr>
      <t>Calanus finmarchicus</t>
    </r>
  </si>
  <si>
    <t>Provided in graphical form (Fig. 1 and 3) but no equation or model parameters</t>
  </si>
  <si>
    <r>
      <t>Score (</t>
    </r>
    <r>
      <rPr>
        <i/>
        <sz val="11"/>
        <color theme="1"/>
        <rFont val="Calibri"/>
        <family val="2"/>
        <scheme val="minor"/>
      </rPr>
      <t>Calanus finmarchicus)</t>
    </r>
  </si>
  <si>
    <t>Wild-collected for C. glacialis, SINTEF culture for C. finmarchicus, acclimation conditions well described</t>
  </si>
  <si>
    <t>Order of magnitude above maximum concentration in justification table</t>
  </si>
  <si>
    <t>35.3, 49.1</t>
  </si>
  <si>
    <t>Values for NOECs and LOECs reported as % of preliminary LC50 values in paper; converted to numerical values here</t>
  </si>
  <si>
    <t>µg/L</t>
  </si>
  <si>
    <t>Section 2.1</t>
  </si>
  <si>
    <t>r2 values provided on figures but no equation</t>
  </si>
  <si>
    <t>See below</t>
  </si>
  <si>
    <t>Reported in tables and figures</t>
  </si>
  <si>
    <t>No control criteria identified</t>
  </si>
  <si>
    <t>EROD activity induction threshold &lt; 2.9 ng/g after pooling</t>
  </si>
  <si>
    <t>Controls included; replication lost with sampling at different time points but statistical power gained when using regression approach so point was given</t>
  </si>
  <si>
    <t>To assess the effect of crude oils on Arctic marine invertebrates</t>
  </si>
  <si>
    <t>Figure 30; Appendix Table 25</t>
  </si>
  <si>
    <t>Light</t>
  </si>
  <si>
    <t>&lt; Light</t>
  </si>
  <si>
    <t>To investigate the sublethal effects of low concentrations of oil on Arctic marine invertebrates</t>
  </si>
  <si>
    <t>Control data presented for 6 h exposure only, otherwise % of control</t>
  </si>
  <si>
    <t>Figures provided and equation in the text (bottom of calculations and statistics paragraph)</t>
  </si>
  <si>
    <t>To test if acute lead exposure for seven days would influence survival in intertidal blue mussels after exposure to realistic sub-zero air temperatures</t>
  </si>
  <si>
    <t>Size and acclimation details well described</t>
  </si>
  <si>
    <t>Controls included, linear model</t>
  </si>
  <si>
    <t>&gt; 3516</t>
  </si>
  <si>
    <t>µg/g</t>
  </si>
  <si>
    <t>Fatty acid composition</t>
  </si>
  <si>
    <t>Figure 4 but no equation</t>
  </si>
  <si>
    <t>Sigma-Aldrich, &gt;=99%</t>
  </si>
  <si>
    <t>Results here are nominal but measured concentrations are in the paper</t>
  </si>
  <si>
    <t>Pooled</t>
  </si>
  <si>
    <t>Targets but no measured values reported</t>
  </si>
  <si>
    <t>Mortality, fecal pellet production, lipid content only</t>
  </si>
  <si>
    <t>Handling &lt; 3 min/EU in dim light; conditions described; egg production was assessed during the 31 d feeding not exposed</t>
  </si>
  <si>
    <t>Does not explicitly detail control performance criteria, but discusses control performance extensively with a list of citations supporting the performance so point was given</t>
  </si>
  <si>
    <r>
      <t xml:space="preserve">To compare effeects of the oil spill responses in-situ burning, chemical dispersion and natural attenuation on the physiological performance of the Arctic copepod </t>
    </r>
    <r>
      <rPr>
        <i/>
        <sz val="11"/>
        <color theme="1"/>
        <rFont val="Calibri"/>
        <family val="2"/>
        <scheme val="minor"/>
      </rPr>
      <t>Calanus glacialis</t>
    </r>
    <r>
      <rPr>
        <sz val="11"/>
        <color theme="1"/>
        <rFont val="Calibri"/>
        <family val="2"/>
        <scheme val="minor"/>
      </rPr>
      <t>.</t>
    </r>
  </si>
  <si>
    <t>Prosome length</t>
  </si>
  <si>
    <t>Carbon content</t>
  </si>
  <si>
    <t>Nitrogen content</t>
  </si>
  <si>
    <t>Controls included, ANOVA with Dunnett's</t>
  </si>
  <si>
    <t>&gt;= 99%, Sigma-Aldrich</t>
  </si>
  <si>
    <t xml:space="preserve">Section 3.1 </t>
  </si>
  <si>
    <t>Detailed in Section 2.2</t>
  </si>
  <si>
    <t>Response did not follow a dose-response curve; values are based on measured concentrations</t>
  </si>
  <si>
    <t>No significant effect of pyrene on egg production; values are based on measured concentrations</t>
  </si>
  <si>
    <t>No significant effect of pyrene on spawning interval; values are based on measured concentrations</t>
  </si>
  <si>
    <t>No significant effect of pyrene on clutch size; values are based on measured concentrations</t>
  </si>
  <si>
    <t>Mean clutch number increased with pyrene exposure but not concentration-dependent; values are based on measured concentrations</t>
  </si>
  <si>
    <t>No significant differences between control and exposure groups; values are based on measured concentrations</t>
  </si>
  <si>
    <t>&lt; 1.05</t>
  </si>
  <si>
    <t>&gt; 250</t>
  </si>
  <si>
    <t>Pre-exposure section of results</t>
  </si>
  <si>
    <t>Exposure solutions in the g/L range while environmental concentrations are in the mg/L range</t>
  </si>
  <si>
    <t>None for any compound</t>
  </si>
  <si>
    <t>See above</t>
  </si>
  <si>
    <t>Controls included, Probit, S-K, or binomial regression</t>
  </si>
  <si>
    <t>To generate the baseline toxicity data that are lacking in the literature for five cold water species native to receiving waters of Northern Canadian mines for the contaminants present in mine effluent</t>
  </si>
  <si>
    <t>Results are based on initial measured concentrations; general histopathology assessed as well (below Fig. 5)</t>
  </si>
  <si>
    <t>Results are based on initial nominal concentrations; general histopathology assessed as well (below Fig. 5)</t>
  </si>
  <si>
    <t>LC50 values are based on total petroleum hydrocarbon (TPH) analyses conducted at test initiation; study also reports LC50s for each species based on parent naphthalene concentrations and total PAH concentrations. Value in this spreadsheet is a mean value of 4 - 6 tests for each species, all of which are individually reported in the paper. Additionally, the paper reports LC50s as "12-d LC50" for copepod tests but was only a 96-hour exposure with 8 days of observation/recovery. Described in this scoring rubric as 96 h LC50 but is really more latency</t>
  </si>
  <si>
    <t>Percent of control only</t>
  </si>
  <si>
    <t>Figure 1 but no equation provided</t>
  </si>
  <si>
    <t>Considered environmentally realistic as bioaccumulation of PCBs over time can reach all types of cells (see justification table); also came from blubber</t>
  </si>
  <si>
    <t>Section 2.2, 2.3</t>
  </si>
  <si>
    <t>Controls included; ANOVA with Dunnett's</t>
  </si>
  <si>
    <r>
      <t>Temperature and media type reported, 5% CO</t>
    </r>
    <r>
      <rPr>
        <vertAlign val="subscript"/>
        <sz val="11"/>
        <rFont val="Calibri"/>
        <family val="2"/>
        <scheme val="minor"/>
      </rPr>
      <t>2</t>
    </r>
  </si>
  <si>
    <t>ng/L PAH</t>
  </si>
  <si>
    <t>Fecal pellets significantly different from controls on some occasions; values are concentrations of PAHs in water on Day 0. Concentrations on Day 14 also reported in Table 3</t>
  </si>
  <si>
    <t>Fecal pellets significantly different from controls on some occasions; values are concentrations of PAHs in water on Day 0. Concentrations on Day 14 also reported in Table 4</t>
  </si>
  <si>
    <t>Fecal pellets significantly different from controls on some occasions; values are concentrations of PAHs in water on Day 0. Concentrations on Day 14 also reported in Table 5</t>
  </si>
  <si>
    <t>Fecal pellets significantly different from controls on some occasions; values are concentrations of PAHs in water on Day 0. Concentrations on Day 14 also reported in Table 6</t>
  </si>
  <si>
    <t>Fecal pellets significantly different from controls on some occasions; values are concentrations of PAHs in water on Day 0. Concentrations on Day 14 also reported in Table 7</t>
  </si>
  <si>
    <t>Fecal pellets significantly different from controls on some occasions; values are concentrations of PAHs in water on Day 0. Concentrations on Day 14 also reported in Table 8</t>
  </si>
  <si>
    <t>Fecal pellets significantly different from controls on some occasions; values are concentrations of PAHs in water on Day 0. Concentrations on Day 14 also reported in Table 9</t>
  </si>
  <si>
    <t>Fecal pellets significantly different from controls on some occasions; values are concentrations of PAHs in water on Day 0. Concentrations on Day 14 also reported in Table 10</t>
  </si>
  <si>
    <t>Fecal pellets significantly different from controls on some occasions; values are concentrations of PAHs in water on Day 0. Concentrations on Day 14 also reported in Table 11</t>
  </si>
  <si>
    <t>Fecal pellets significantly different from controls on some occasions; values are concentrations of PAHs in water on Day 0. Concentrations on Day 14 also reported in Table 12</t>
  </si>
  <si>
    <t>Fecal pellets significantly different from controls on some occasions; values are concentrations of PAHs in water on Day 0. Concentrations on Day 14 also reported in Table 13</t>
  </si>
  <si>
    <t>Fecal pellets significantly different from controls on some occasions; values are concentrations of PAHs in water on Day 0. Concentrations on Day 14 also reported in Table 14</t>
  </si>
  <si>
    <t>Fecal pellets significantly different from controls on some occasions; values are concentrations of PAHs in water on Day 0. Concentrations on Day 14 also reported in Table 15</t>
  </si>
  <si>
    <t>Fecal pellets significantly different from controls on some occasions; values are concentrations of PAHs in water on Day 0. Concentrations on Day 14 also reported in Table 16</t>
  </si>
  <si>
    <t>Fecal pellets significantly different from controls on some occasions; values are concentrations of PAHs in water on Day 0. Concentrations on Day 14 also reported in Table 17</t>
  </si>
  <si>
    <t>Fecal pellets significantly different from controls on some occasions; values are concentrations of PAHs in water on Day 0. Concentrations on Day 14 also reported in Table 18</t>
  </si>
  <si>
    <t>Fecal pellets significantly different from controls on some occasions; values are concentrations of PAHs in water on Day 0. Concentrations on Day 14 also reported in Table 19</t>
  </si>
  <si>
    <t>Fecal pellets significantly different from controls on some occasions; values are concentrations of PAHs in water on Day 0. Concentrations on Day 14 also reported in Table 20</t>
  </si>
  <si>
    <t>Fecal pellets significantly different from controls on some occasions; values are concentrations of PAHs in water on Day 0. Concentrations on Day 14 also reported in Table 21</t>
  </si>
  <si>
    <t>Fecal pellets significantly different from controls on some occasions; values are concentrations of PAHs in water on Day 0. Concentrations on Day 14 also reported in Table 22</t>
  </si>
  <si>
    <t>Fecal pellets significantly different from controls on some occasions; values are concentrations of PAHs in water on Day 0. Concentrations on Day 14 also reported in Table 23</t>
  </si>
  <si>
    <t>Fecal pellets significantly different from controls on some occasions; values are concentrations of PAHs in water on Day 0. Concentrations on Day 14 also reported in Table 24</t>
  </si>
  <si>
    <t>Fecal pellets significantly different from controls on some occasions; values are concentrations of PAHs in water on Day 0. Concentrations on Day 14 also reported in Table 25</t>
  </si>
  <si>
    <t>Fecal pellets significantly different from controls on some occasions; values are concentrations of PAHs in water on Day 0. Concentrations on Day 14 also reported in Table 26</t>
  </si>
  <si>
    <t>&gt; 13</t>
  </si>
  <si>
    <t>&gt; 95</t>
  </si>
  <si>
    <t>&gt; 93</t>
  </si>
  <si>
    <t>Heavy</t>
  </si>
  <si>
    <t>Heavy +</t>
  </si>
  <si>
    <t>&gt; Heavy +</t>
  </si>
  <si>
    <t>Raw values reported</t>
  </si>
  <si>
    <t xml:space="preserve">No statistical test reported for data, no controls </t>
  </si>
  <si>
    <t>Tissue concentrations analyzed at end of exposure</t>
  </si>
  <si>
    <t>No real test condition parameters identified (temp, water quality, etc.)</t>
  </si>
  <si>
    <t>To assess the clinical effects of exposure to oil pollution for polar bears</t>
  </si>
  <si>
    <t>To assess the effects of different oil spill cleanup technologies on body burden and biomarkers in Arctic marine organisms</t>
  </si>
  <si>
    <t>Reported</t>
  </si>
  <si>
    <r>
      <t xml:space="preserve">Figure 13 for </t>
    </r>
    <r>
      <rPr>
        <i/>
        <sz val="11"/>
        <color theme="1"/>
        <rFont val="Calibri"/>
        <family val="2"/>
        <scheme val="minor"/>
      </rPr>
      <t>C. finmarchicus</t>
    </r>
    <r>
      <rPr>
        <sz val="11"/>
        <color theme="1"/>
        <rFont val="Calibri"/>
        <family val="2"/>
        <scheme val="minor"/>
      </rPr>
      <t xml:space="preserve"> but no equation</t>
    </r>
  </si>
  <si>
    <r>
      <t>Temperature monitored throughout exposure and oxygen measured at the end (</t>
    </r>
    <r>
      <rPr>
        <i/>
        <sz val="11"/>
        <rFont val="Calibri"/>
        <family val="2"/>
        <scheme val="minor"/>
      </rPr>
      <t>C. finmarchicus</t>
    </r>
    <r>
      <rPr>
        <sz val="11"/>
        <rFont val="Calibri"/>
        <family val="2"/>
        <scheme val="minor"/>
      </rPr>
      <t xml:space="preserve">); Temperature only reported for </t>
    </r>
    <r>
      <rPr>
        <i/>
        <sz val="11"/>
        <rFont val="Calibri"/>
        <family val="2"/>
        <scheme val="minor"/>
      </rPr>
      <t>G. setosus</t>
    </r>
    <r>
      <rPr>
        <sz val="11"/>
        <rFont val="Calibri"/>
        <family val="2"/>
        <scheme val="minor"/>
      </rPr>
      <t>; no measured values reported for either species</t>
    </r>
  </si>
  <si>
    <t>% WSF</t>
  </si>
  <si>
    <t>No analytical chemistry; all values based on nominal concentrations</t>
  </si>
  <si>
    <t>Below justification table threshold</t>
  </si>
  <si>
    <t>Negative and positive controls included; Probit or S-K</t>
  </si>
  <si>
    <t>No chemistry  in PAHs or TPHs, but volume of oil added is small enough to be considered environmentally relevant at a localized oil spill</t>
  </si>
  <si>
    <t>To assess the acute lethal toxicity of crude oil and dispersant to Arctic marine invertebrates and fish</t>
  </si>
  <si>
    <t>Corrected with Abbot's formula; computerized Probit analysis when possible; otherwise graphical probit analysis or 10% trimmed Spearman-Karber calculational method. When previous methods were insufficient, LC50 was interpolated from a graph of mortality vs. concentration on semi-log paper. Multiple LC50 values in Table 2 appear to be based on statistical method used.</t>
  </si>
  <si>
    <t>Highest concentration tested 80 ppm</t>
  </si>
  <si>
    <t>Concentrations reported as mean of samples measured at different time points</t>
  </si>
  <si>
    <t>Control values not reported</t>
  </si>
  <si>
    <t>Some reported in figures but no controls shown; unclear whether % of control or not</t>
  </si>
  <si>
    <t>To assess the lethal toxicity of oil and dispersant mixtures to selected Arctic species</t>
  </si>
  <si>
    <r>
      <t xml:space="preserve">To assess the acute toxicity of petroleum hydrocarbons to the Arctic littoral mysid, </t>
    </r>
    <r>
      <rPr>
        <i/>
        <sz val="11"/>
        <color theme="1"/>
        <rFont val="Calibri"/>
        <family val="2"/>
        <scheme val="minor"/>
      </rPr>
      <t xml:space="preserve">Mysis oculata </t>
    </r>
    <r>
      <rPr>
        <sz val="11"/>
        <color theme="1"/>
        <rFont val="Calibri"/>
        <family val="2"/>
        <scheme val="minor"/>
      </rPr>
      <t>(Fabricus)</t>
    </r>
  </si>
  <si>
    <t>Collection and maintenance of animals section</t>
  </si>
  <si>
    <t>Purity but not source</t>
  </si>
  <si>
    <t>5 or 6 concentrations</t>
  </si>
  <si>
    <t>Controls included, Probit</t>
  </si>
  <si>
    <t>LC/EC values only; some values for recovery but no error</t>
  </si>
  <si>
    <t>Concentrations reported in "total volatile hydrocarbons", so not comparable to THC, TPH, or PAH in justification table; however, all initial values are &gt; 1000 μg/L TVH which is above the numerical threshold for total hydrocarbon content, so it can be assumed that concentrations were higher than what is considered environmentally realistic</t>
  </si>
  <si>
    <t>Page 180 indicates concentrations used fell in the 8 - 10 mg/L range</t>
  </si>
  <si>
    <t>Not true replicates; 10 organisms but all in the same jar. Tests were repeated but no replication within the study</t>
  </si>
  <si>
    <t>NOEC (value)</t>
  </si>
  <si>
    <t>LOEC (value)</t>
  </si>
  <si>
    <t>EC/LC Estimate (value)</t>
  </si>
  <si>
    <t>Results</t>
  </si>
  <si>
    <t xml:space="preserve"> μg/L</t>
  </si>
  <si>
    <t>NA</t>
  </si>
  <si>
    <t xml:space="preserve">Results </t>
  </si>
  <si>
    <t>Temperature but not oxygen or any other parameters</t>
  </si>
  <si>
    <t>No statistics done; observational measurements</t>
  </si>
  <si>
    <r>
      <t xml:space="preserve">Andersen, Ø., Frantzen, M., Rosland, M., Timmerhaus, G., Skugor, A., Krasnov, A. (2015). Effects of crude oil exposure and elevated temperature on the liver transcriptome of polar cod (Boreogadus saida). </t>
    </r>
    <r>
      <rPr>
        <i/>
        <sz val="11"/>
        <color theme="1"/>
        <rFont val="Calibri"/>
        <family val="2"/>
        <scheme val="minor"/>
      </rPr>
      <t xml:space="preserve">Aquatic Toxicology 165: </t>
    </r>
    <r>
      <rPr>
        <sz val="11"/>
        <color theme="1"/>
        <rFont val="Calibri"/>
        <family val="2"/>
        <scheme val="minor"/>
      </rPr>
      <t>9-18.</t>
    </r>
  </si>
  <si>
    <r>
      <t xml:space="preserve">Braune, B. M., Scheuhammer, A. M., Crump, D., Jones, S., Porter, E., and Bond, D. (2012). Toxicity of methylmercury injected into eggs of thick-billed murres and Arctic terns. </t>
    </r>
    <r>
      <rPr>
        <i/>
        <sz val="11"/>
        <color theme="1"/>
        <rFont val="Calibri"/>
        <family val="2"/>
        <scheme val="minor"/>
      </rPr>
      <t>Ecotoxicology 21,</t>
    </r>
    <r>
      <rPr>
        <sz val="11"/>
        <color theme="1"/>
        <rFont val="Calibri"/>
        <family val="2"/>
        <scheme val="minor"/>
      </rPr>
      <t xml:space="preserve"> 2143-2152</t>
    </r>
    <r>
      <rPr>
        <i/>
        <sz val="11"/>
        <color theme="1"/>
        <rFont val="Calibri"/>
        <family val="2"/>
        <scheme val="minor"/>
      </rPr>
      <t>.</t>
    </r>
  </si>
  <si>
    <r>
      <t xml:space="preserve">Busdosh, M. and Atlas, R. M. (1977). Toxicity of oil slicks to Arctic amphipods. </t>
    </r>
    <r>
      <rPr>
        <i/>
        <sz val="11"/>
        <color theme="1"/>
        <rFont val="Calibri"/>
        <family val="2"/>
        <scheme val="minor"/>
      </rPr>
      <t>Arctic 30</t>
    </r>
    <r>
      <rPr>
        <sz val="11"/>
        <color theme="1"/>
        <rFont val="Calibri"/>
        <family val="2"/>
        <scheme val="minor"/>
      </rPr>
      <t>(2), 85-92.</t>
    </r>
  </si>
  <si>
    <r>
      <t xml:space="preserve">Camus, L., Brooks, S., Geraudie, P., Hjorth, M., Nahrgang, J., Olsen, G. H., Smit, M. G. D. (2015). Comparison of produced water toxicity to Arctic and temperate species. </t>
    </r>
    <r>
      <rPr>
        <i/>
        <sz val="11"/>
        <color theme="1"/>
        <rFont val="Calibri"/>
        <family val="2"/>
        <scheme val="minor"/>
      </rPr>
      <t xml:space="preserve">Ecotoxicology and Environmental Safety 113, </t>
    </r>
    <r>
      <rPr>
        <sz val="11"/>
        <color theme="1"/>
        <rFont val="Calibri"/>
        <family val="2"/>
        <scheme val="minor"/>
      </rPr>
      <t>248-258.</t>
    </r>
  </si>
  <si>
    <r>
      <t xml:space="preserve">Desforges, J.-P., Levin, M., Jasperse, L., De Guise, S., Eulaers, I., Letcher, R. J., Acquarone, M., Nordoy, E., Folkow, L. P., Jensen, T. H., Grondahl, C., Bertelsen, M. F., Leger, J. S., Almunia, J., Sonne, C., Dietz, R. (2017). Effects of polar bear and killer whale derived contaminant cocktails on marine mammal immunity. </t>
    </r>
    <r>
      <rPr>
        <i/>
        <sz val="11"/>
        <color theme="1"/>
        <rFont val="Calibri"/>
        <family val="2"/>
        <scheme val="minor"/>
      </rPr>
      <t xml:space="preserve">Environmental Science and Technology 51, </t>
    </r>
    <r>
      <rPr>
        <sz val="11"/>
        <color theme="1"/>
        <rFont val="Calibri"/>
        <family val="2"/>
        <scheme val="minor"/>
      </rPr>
      <t>11431 -11439.</t>
    </r>
  </si>
  <si>
    <t>Desforges, J.-P., Levin, M., Jasperse, L., De Guise, S., Eulaers, I., Letcher, R. J., Acquarone, M., Nordoy, E., Folkow, L. P., Jensen, T. H., Grondahl, C., Bertelsen, M. F., Leger, J. S., Almunia, J., Sonne, C., Dietz, R. (2017). Effects of polar bear and killer whale derived contaminant cocktails on marine mammal immunity. Environmental Science and Technology 51, 11431 -11439.</t>
  </si>
  <si>
    <r>
      <t xml:space="preserve">Dussauze, M., Camus, L., Le Floch, S., Pichavant-Rafini, K., Geraudie P., Coquille, N., Amerand, A., Lemaire, P., Theron, M. (2014). Impact of dispersed fuel oil on cardiac mitochondrial function in polar cod </t>
    </r>
    <r>
      <rPr>
        <i/>
        <sz val="11"/>
        <color theme="1"/>
        <rFont val="Calibri"/>
        <family val="2"/>
        <scheme val="minor"/>
      </rPr>
      <t>Boreogadus saida</t>
    </r>
    <r>
      <rPr>
        <sz val="11"/>
        <color theme="1"/>
        <rFont val="Calibri"/>
        <family val="2"/>
        <scheme val="minor"/>
      </rPr>
      <t xml:space="preserve">. </t>
    </r>
    <r>
      <rPr>
        <i/>
        <sz val="11"/>
        <color theme="1"/>
        <rFont val="Calibri"/>
        <family val="2"/>
        <scheme val="minor"/>
      </rPr>
      <t>Environmental Science and Pollution Research 21</t>
    </r>
    <r>
      <rPr>
        <sz val="11"/>
        <color theme="1"/>
        <rFont val="Calibri"/>
        <family val="2"/>
        <scheme val="minor"/>
      </rPr>
      <t>(24)</t>
    </r>
    <r>
      <rPr>
        <i/>
        <sz val="11"/>
        <color theme="1"/>
        <rFont val="Calibri"/>
        <family val="2"/>
        <scheme val="minor"/>
      </rPr>
      <t xml:space="preserve">, </t>
    </r>
    <r>
      <rPr>
        <sz val="11"/>
        <color theme="1"/>
        <rFont val="Calibri"/>
        <family val="2"/>
        <scheme val="minor"/>
      </rPr>
      <t>13779-13788.</t>
    </r>
  </si>
  <si>
    <t>Foy, M. G. (1979). Acute lethal toxicity of Prudhoe Bay crude oil and Corexit 9527 to Arctic marine invertebrates and fish from Frobisher Bay, NWT. Proceedings of the Arctic Marine Oil Spill Program Technical Seminar, Edmonton, AB, March 7-9, 1979. Ottawa, Ontario: Environment Canada.</t>
  </si>
  <si>
    <r>
      <t xml:space="preserve">Frantzen, M., Falk-Petersen, I.-B., Nahrgang, J., Smith, T. J., Olsen, G. H., Hangstad, T. A., Camus, L. (2012). Toxicity of crude oil and pyrene to the embryos of beach spawning capelin (Mallotus villosus). </t>
    </r>
    <r>
      <rPr>
        <i/>
        <sz val="11"/>
        <color theme="1"/>
        <rFont val="Calibri"/>
        <family val="2"/>
        <scheme val="minor"/>
      </rPr>
      <t xml:space="preserve">Aquatic Toxicology 108, </t>
    </r>
    <r>
      <rPr>
        <sz val="11"/>
        <color theme="1"/>
        <rFont val="Calibri"/>
        <family val="2"/>
        <scheme val="minor"/>
      </rPr>
      <t>42-52.</t>
    </r>
  </si>
  <si>
    <r>
      <t xml:space="preserve">Frouin, H., Loseto, L. L., Stern, G. A., Haulena, M., Ross, P. S. (2012). Mercury toxicity in beluga whale lymphocytes: Limited effects of selenium protection. </t>
    </r>
    <r>
      <rPr>
        <i/>
        <sz val="11"/>
        <color theme="1"/>
        <rFont val="Calibri"/>
        <family val="2"/>
        <scheme val="minor"/>
      </rPr>
      <t xml:space="preserve">Aquatic Toxicology 109, </t>
    </r>
    <r>
      <rPr>
        <sz val="11"/>
        <color theme="1"/>
        <rFont val="Calibri"/>
        <family val="2"/>
        <scheme val="minor"/>
      </rPr>
      <t>185-193.</t>
    </r>
  </si>
  <si>
    <r>
      <t xml:space="preserve">Gardiner, W. W., Word, J. Q., Word, J. D., Perkins, R. A., McFarlin, K. M., Hester, B. W., Word, L. S., Ray, C. M. (2013). The acute toxicity of chemically and physically dispersed crude oil to key Arctic species under Arctic conditions during the open water season. </t>
    </r>
    <r>
      <rPr>
        <i/>
        <sz val="11"/>
        <color theme="1"/>
        <rFont val="Calibri"/>
        <family val="2"/>
        <scheme val="minor"/>
      </rPr>
      <t>Environmental Toxicology and Chemistry</t>
    </r>
    <r>
      <rPr>
        <sz val="11"/>
        <color theme="1"/>
        <rFont val="Calibri"/>
        <family val="2"/>
        <scheme val="minor"/>
      </rPr>
      <t xml:space="preserve"> </t>
    </r>
    <r>
      <rPr>
        <i/>
        <sz val="11"/>
        <color theme="1"/>
        <rFont val="Calibri"/>
        <family val="2"/>
        <scheme val="minor"/>
      </rPr>
      <t>32,</t>
    </r>
    <r>
      <rPr>
        <sz val="11"/>
        <color theme="1"/>
        <rFont val="Calibri"/>
        <family val="2"/>
        <scheme val="minor"/>
      </rPr>
      <t xml:space="preserve"> 2284-2300.</t>
    </r>
  </si>
  <si>
    <r>
      <t>Geraudie, P., Nahrgang, J., Forget-Leray, J., Minier, C., Camus, L. (2014). In vivo effects of environmental concentrations of produced water on the reproductive function of polar cod (</t>
    </r>
    <r>
      <rPr>
        <i/>
        <sz val="11"/>
        <color theme="1"/>
        <rFont val="Calibri"/>
        <family val="2"/>
        <scheme val="minor"/>
      </rPr>
      <t>Boreogadus saida</t>
    </r>
    <r>
      <rPr>
        <sz val="11"/>
        <color theme="1"/>
        <rFont val="Calibri"/>
        <family val="2"/>
        <scheme val="minor"/>
      </rPr>
      <t xml:space="preserve">). </t>
    </r>
    <r>
      <rPr>
        <i/>
        <sz val="11"/>
        <color theme="1"/>
        <rFont val="Calibri"/>
        <family val="2"/>
        <scheme val="minor"/>
      </rPr>
      <t>Journal of Toxicology and Environmental Health Part A 77</t>
    </r>
    <r>
      <rPr>
        <sz val="11"/>
        <color theme="1"/>
        <rFont val="Calibri"/>
        <family val="2"/>
        <scheme val="minor"/>
      </rPr>
      <t>(9-11), 557-573.</t>
    </r>
  </si>
  <si>
    <r>
      <t xml:space="preserve">Hansen, B. H., Nordtug, N., Altin, D., Booth, A., Hessen, K. M., Olsen, A. J. (2009). Gene expression of GST and CYP330A1 in lipid-rich and lipid poor female </t>
    </r>
    <r>
      <rPr>
        <i/>
        <sz val="11"/>
        <color theme="1"/>
        <rFont val="Calibri"/>
        <family val="2"/>
        <scheme val="minor"/>
      </rPr>
      <t>Calanus finmarchicus</t>
    </r>
    <r>
      <rPr>
        <sz val="11"/>
        <color theme="1"/>
        <rFont val="Calibri"/>
        <family val="2"/>
        <scheme val="minor"/>
      </rPr>
      <t xml:space="preserve"> (Copepoda: Crustacea) exposed to dispersed crude oil.</t>
    </r>
    <r>
      <rPr>
        <i/>
        <sz val="11"/>
        <color theme="1"/>
        <rFont val="Calibri"/>
        <family val="2"/>
        <scheme val="minor"/>
      </rPr>
      <t xml:space="preserve"> Journal of Toxicology and Environmental Health Part A 72,</t>
    </r>
    <r>
      <rPr>
        <sz val="11"/>
        <color theme="1"/>
        <rFont val="Calibri"/>
        <family val="2"/>
        <scheme val="minor"/>
      </rPr>
      <t xml:space="preserve"> 131-139.</t>
    </r>
  </si>
  <si>
    <r>
      <t xml:space="preserve">Hansen, B., Altin, D., Rorvik, S., Overjordet, I., Olsen, A., and Nordtug, T. (2014). Comparative study on acute effects of water accommodated fractions of an artificially weathered crude oil on </t>
    </r>
    <r>
      <rPr>
        <i/>
        <sz val="11"/>
        <color theme="1"/>
        <rFont val="Calibri"/>
        <family val="2"/>
        <scheme val="minor"/>
      </rPr>
      <t xml:space="preserve">Calanus finmarchicus </t>
    </r>
    <r>
      <rPr>
        <sz val="11"/>
        <color theme="1"/>
        <rFont val="Calibri"/>
        <family val="2"/>
        <scheme val="minor"/>
      </rPr>
      <t xml:space="preserve">and </t>
    </r>
    <r>
      <rPr>
        <i/>
        <sz val="11"/>
        <color theme="1"/>
        <rFont val="Calibri"/>
        <family val="2"/>
        <scheme val="minor"/>
      </rPr>
      <t>Calanus glacialis</t>
    </r>
    <r>
      <rPr>
        <sz val="11"/>
        <color theme="1"/>
        <rFont val="Calibri"/>
        <family val="2"/>
        <scheme val="minor"/>
      </rPr>
      <t xml:space="preserve"> (Crustacea: Copepoda). </t>
    </r>
    <r>
      <rPr>
        <i/>
        <sz val="11"/>
        <color theme="1"/>
        <rFont val="Calibri"/>
        <family val="2"/>
        <scheme val="minor"/>
      </rPr>
      <t>Science of the Total Environment 409,</t>
    </r>
    <r>
      <rPr>
        <sz val="11"/>
        <color theme="1"/>
        <rFont val="Calibri"/>
        <family val="2"/>
        <scheme val="minor"/>
      </rPr>
      <t xml:space="preserve"> 704-709.</t>
    </r>
  </si>
  <si>
    <r>
      <t>Hansen, B. H., Altin, D., Olsen, A. J., Nordtug, T. (2012). Acute toxicity of naturally and chemically dispersed oil on the filter-feeding copepod</t>
    </r>
    <r>
      <rPr>
        <i/>
        <sz val="11"/>
        <color theme="1"/>
        <rFont val="Calibri"/>
        <family val="2"/>
        <scheme val="minor"/>
      </rPr>
      <t xml:space="preserve"> Calanus finmarchicus</t>
    </r>
    <r>
      <rPr>
        <sz val="11"/>
        <color theme="1"/>
        <rFont val="Calibri"/>
        <family val="2"/>
        <scheme val="minor"/>
      </rPr>
      <t xml:space="preserve">. </t>
    </r>
    <r>
      <rPr>
        <i/>
        <sz val="11"/>
        <color theme="1"/>
        <rFont val="Calibri"/>
        <family val="2"/>
        <scheme val="minor"/>
      </rPr>
      <t>Ecotoxicology and Environmental Safety 86,</t>
    </r>
    <r>
      <rPr>
        <sz val="11"/>
        <color theme="1"/>
        <rFont val="Calibri"/>
        <family val="2"/>
        <scheme val="minor"/>
      </rPr>
      <t xml:space="preserve"> 38-46.</t>
    </r>
  </si>
  <si>
    <r>
      <t xml:space="preserve">Hansen B.H., Altin D., Rørvik S. Øverjordet, I., Jager T., and Nordtug T. (2013). Acute exposure of water soluble fractions of marine diesel on Arctic Calanus glacialis and boreal Calanus finmarchicus: Effects on survival and biomarker response. </t>
    </r>
    <r>
      <rPr>
        <i/>
        <sz val="11"/>
        <color theme="1"/>
        <rFont val="Calibri"/>
        <family val="2"/>
        <scheme val="minor"/>
      </rPr>
      <t xml:space="preserve">Science of the Total Environment 449, </t>
    </r>
    <r>
      <rPr>
        <sz val="11"/>
        <color theme="1"/>
        <rFont val="Calibri"/>
        <family val="2"/>
        <scheme val="minor"/>
      </rPr>
      <t>276-284.</t>
    </r>
  </si>
  <si>
    <r>
      <t xml:space="preserve">Hansen, B., Altin, D., Bonaunet, K., Overjordet, I. (2014). Acute toxicity of eight oil spill response chemicals to temperate, boreal, and Arctic species. </t>
    </r>
    <r>
      <rPr>
        <i/>
        <sz val="11"/>
        <color theme="1"/>
        <rFont val="Calibri"/>
        <family val="2"/>
        <scheme val="minor"/>
      </rPr>
      <t>Journal of Toxicology and Environmental Health Part A 77,</t>
    </r>
    <r>
      <rPr>
        <sz val="11"/>
        <color theme="1"/>
        <rFont val="Calibri"/>
        <family val="2"/>
        <scheme val="minor"/>
      </rPr>
      <t xml:space="preserve"> 495-505.</t>
    </r>
  </si>
  <si>
    <r>
      <t xml:space="preserve">Hjorth, M. and Nielsen, T. G. (2011). Oil exposure in the Arctic: Potential impacts on key zooplankton species. </t>
    </r>
    <r>
      <rPr>
        <i/>
        <sz val="11"/>
        <color theme="1"/>
        <rFont val="Calibri"/>
        <family val="2"/>
        <scheme val="minor"/>
      </rPr>
      <t>Marine Biology 158</t>
    </r>
    <r>
      <rPr>
        <sz val="11"/>
        <color theme="1"/>
        <rFont val="Calibri"/>
        <family val="2"/>
        <scheme val="minor"/>
      </rPr>
      <t>(6), 1339-1347.</t>
    </r>
  </si>
  <si>
    <r>
      <t xml:space="preserve">Hsiao, S. (1978). Effect of crude oils on the growth of arctic marine phytoplankton. </t>
    </r>
    <r>
      <rPr>
        <i/>
        <sz val="11"/>
        <color theme="1"/>
        <rFont val="Calibri"/>
        <family val="2"/>
        <scheme val="minor"/>
      </rPr>
      <t>Environmental Pollution 17,</t>
    </r>
    <r>
      <rPr>
        <sz val="11"/>
        <color theme="1"/>
        <rFont val="Calibri"/>
        <family val="2"/>
        <scheme val="minor"/>
      </rPr>
      <t xml:space="preserve"> 93-107.</t>
    </r>
  </si>
  <si>
    <r>
      <t xml:space="preserve">Jensen, M.H., Nielsen, T.G., Dahllöf, I. (2008). Effects of pyrene on grazing and reproduction of </t>
    </r>
    <r>
      <rPr>
        <i/>
        <sz val="11"/>
        <color theme="1"/>
        <rFont val="Calibri"/>
        <family val="2"/>
        <scheme val="minor"/>
      </rPr>
      <t>Calanus finmarchicus</t>
    </r>
    <r>
      <rPr>
        <sz val="11"/>
        <color theme="1"/>
        <rFont val="Calibri"/>
        <family val="2"/>
        <scheme val="minor"/>
      </rPr>
      <t xml:space="preserve"> and </t>
    </r>
    <r>
      <rPr>
        <i/>
        <sz val="11"/>
        <color theme="1"/>
        <rFont val="Calibri"/>
        <family val="2"/>
        <scheme val="minor"/>
      </rPr>
      <t>Calanus glacialis</t>
    </r>
    <r>
      <rPr>
        <sz val="11"/>
        <color theme="1"/>
        <rFont val="Calibri"/>
        <family val="2"/>
        <scheme val="minor"/>
      </rPr>
      <t xml:space="preserve"> from Disko Bay, West Greenland. </t>
    </r>
    <r>
      <rPr>
        <i/>
        <sz val="11"/>
        <color theme="1"/>
        <rFont val="Calibri"/>
        <family val="2"/>
        <scheme val="minor"/>
      </rPr>
      <t>Aquatic Toxicology 87,</t>
    </r>
    <r>
      <rPr>
        <sz val="11"/>
        <color theme="1"/>
        <rFont val="Calibri"/>
        <family val="2"/>
        <scheme val="minor"/>
      </rPr>
      <t xml:space="preserve"> 99-107.</t>
    </r>
  </si>
  <si>
    <r>
      <t xml:space="preserve">Jensen, L. K. and Carroll, J. (2010). Experimental studies of reproduction and feeding for two Arctic-dwelling Calanus species exposed to crude oil. </t>
    </r>
    <r>
      <rPr>
        <i/>
        <sz val="11"/>
        <color theme="1"/>
        <rFont val="Calibri"/>
        <family val="2"/>
        <scheme val="minor"/>
      </rPr>
      <t>Aquatic Biology 10,</t>
    </r>
    <r>
      <rPr>
        <sz val="11"/>
        <color theme="1"/>
        <rFont val="Calibri"/>
        <family val="2"/>
        <scheme val="minor"/>
      </rPr>
      <t xml:space="preserve"> 261-271.</t>
    </r>
  </si>
  <si>
    <r>
      <t>Levin, M., E. Gebhard, L. Jasperse, J.-P. Desforges, R. Dietz, C. Sonne, I. Eulaers, A. Covaci, R. Bossi and S. De Guise. (2016). Immunomodulatory effects of exposure to polychlorinated biphenyls and perfluoroalkyl acids in East Greenland ringed seals (</t>
    </r>
    <r>
      <rPr>
        <i/>
        <sz val="11"/>
        <color theme="1"/>
        <rFont val="Calibri"/>
        <family val="2"/>
        <scheme val="minor"/>
      </rPr>
      <t>Pusa hispida</t>
    </r>
    <r>
      <rPr>
        <sz val="11"/>
        <color theme="1"/>
        <rFont val="Calibri"/>
        <family val="2"/>
        <scheme val="minor"/>
      </rPr>
      <t xml:space="preserve">). </t>
    </r>
    <r>
      <rPr>
        <i/>
        <sz val="11"/>
        <color theme="1"/>
        <rFont val="Calibri"/>
        <family val="2"/>
        <scheme val="minor"/>
      </rPr>
      <t>Environmental Research 151,</t>
    </r>
    <r>
      <rPr>
        <sz val="11"/>
        <color theme="1"/>
        <rFont val="Calibri"/>
        <family val="2"/>
        <scheme val="minor"/>
      </rPr>
      <t xml:space="preserve"> 244-250.</t>
    </r>
  </si>
  <si>
    <r>
      <t>Nahrgang, J., Dubourg, P., Frantzen, M. (2016). Early life stages of an Arctic keystone species (</t>
    </r>
    <r>
      <rPr>
        <i/>
        <sz val="11"/>
        <color theme="1"/>
        <rFont val="Calibri"/>
        <family val="2"/>
        <scheme val="minor"/>
      </rPr>
      <t>Boreogadus saida</t>
    </r>
    <r>
      <rPr>
        <sz val="11"/>
        <color theme="1"/>
        <rFont val="Calibri"/>
        <family val="2"/>
        <scheme val="minor"/>
      </rPr>
      <t xml:space="preserve">) show high sensitivity to a water-soluble fraction of crude oil. </t>
    </r>
    <r>
      <rPr>
        <i/>
        <sz val="11"/>
        <color theme="1"/>
        <rFont val="Calibri"/>
        <family val="2"/>
        <scheme val="minor"/>
      </rPr>
      <t>Environmental Pollution 218,</t>
    </r>
    <r>
      <rPr>
        <sz val="11"/>
        <color theme="1"/>
        <rFont val="Calibri"/>
        <family val="2"/>
        <scheme val="minor"/>
      </rPr>
      <t xml:space="preserve"> 605-614.</t>
    </r>
  </si>
  <si>
    <r>
      <t xml:space="preserve">Nørregaard, R. D., Nielsen, T. G., Moller, E. F., Strand, J., Espersen, L., Mohl, M. (2014). Evaluating pyrene toxicity on Arctic key copepod species </t>
    </r>
    <r>
      <rPr>
        <i/>
        <sz val="11"/>
        <color theme="1"/>
        <rFont val="Calibri"/>
        <family val="2"/>
        <scheme val="minor"/>
      </rPr>
      <t>Calanus hyperboreus</t>
    </r>
    <r>
      <rPr>
        <sz val="11"/>
        <color theme="1"/>
        <rFont val="Calibri"/>
        <family val="2"/>
        <scheme val="minor"/>
      </rPr>
      <t xml:space="preserve">. </t>
    </r>
    <r>
      <rPr>
        <i/>
        <sz val="11"/>
        <color theme="1"/>
        <rFont val="Calibri"/>
        <family val="2"/>
        <scheme val="minor"/>
      </rPr>
      <t>Ecotoxicology 23,</t>
    </r>
    <r>
      <rPr>
        <sz val="11"/>
        <color theme="1"/>
        <rFont val="Calibri"/>
        <family val="2"/>
        <scheme val="minor"/>
      </rPr>
      <t xml:space="preserve"> 163-174.</t>
    </r>
  </si>
  <si>
    <r>
      <t xml:space="preserve">O'Brien, W. J. (1978). Toxicity of Prudhoe Bay crude oil to Alaskan Arctic zooplankton. </t>
    </r>
    <r>
      <rPr>
        <i/>
        <sz val="11"/>
        <color theme="1"/>
        <rFont val="Calibri"/>
        <family val="2"/>
        <scheme val="minor"/>
      </rPr>
      <t>Arctic 31</t>
    </r>
    <r>
      <rPr>
        <sz val="11"/>
        <color theme="1"/>
        <rFont val="Calibri"/>
        <family val="2"/>
        <scheme val="minor"/>
      </rPr>
      <t>(3), 219-228.</t>
    </r>
  </si>
  <si>
    <r>
      <t xml:space="preserve">Olsen, G. H., Smit, M. G. D., Carroll, J., Jaeger, I., Smith, T., Camus, L. (2011). Arctic versus temperate comparison of risk assessment metrics for 2-methyl-naphthalene. </t>
    </r>
    <r>
      <rPr>
        <i/>
        <sz val="11"/>
        <color theme="1"/>
        <rFont val="Calibri"/>
        <family val="2"/>
        <scheme val="minor"/>
      </rPr>
      <t xml:space="preserve">Marine Environmental Research 72, </t>
    </r>
    <r>
      <rPr>
        <sz val="11"/>
        <color theme="1"/>
        <rFont val="Calibri"/>
        <family val="2"/>
        <scheme val="minor"/>
      </rPr>
      <t>179-187.</t>
    </r>
  </si>
  <si>
    <r>
      <t xml:space="preserve">Olsen, A. J., Nordtug, T., Altin, D., Lervik, M., Hansen, B. J. (2013). Effects of dispersed oil on reproduction in the cold water copepod </t>
    </r>
    <r>
      <rPr>
        <i/>
        <sz val="11"/>
        <color theme="1"/>
        <rFont val="Calibri"/>
        <family val="2"/>
        <scheme val="minor"/>
      </rPr>
      <t xml:space="preserve">Calanus finmarchicus </t>
    </r>
    <r>
      <rPr>
        <sz val="11"/>
        <color theme="1"/>
        <rFont val="Calibri"/>
        <family val="2"/>
        <scheme val="minor"/>
      </rPr>
      <t xml:space="preserve">(Gunnerus). </t>
    </r>
    <r>
      <rPr>
        <i/>
        <sz val="11"/>
        <color theme="1"/>
        <rFont val="Calibri"/>
        <family val="2"/>
        <scheme val="minor"/>
      </rPr>
      <t>Environmental Toxicology and Chemistry 32</t>
    </r>
    <r>
      <rPr>
        <sz val="11"/>
        <color theme="1"/>
        <rFont val="Calibri"/>
        <family val="2"/>
        <scheme val="minor"/>
      </rPr>
      <t>(9), 2045-2055.</t>
    </r>
  </si>
  <si>
    <r>
      <t xml:space="preserve">Øverjordet, I. B., Altin, D., Berg, T., Jenssen, B. M., Gabrielsen, G. W., Hansen, B. H. (2014). Acute and sub-lethal response to mercury in Arctic and boreal calanoid copepods. </t>
    </r>
    <r>
      <rPr>
        <i/>
        <sz val="11"/>
        <color theme="1"/>
        <rFont val="Calibri"/>
        <family val="2"/>
        <scheme val="minor"/>
      </rPr>
      <t>Aquatic Toxicology 155,</t>
    </r>
    <r>
      <rPr>
        <sz val="11"/>
        <color theme="1"/>
        <rFont val="Calibri"/>
        <family val="2"/>
        <scheme val="minor"/>
      </rPr>
      <t xml:space="preserve"> 160-165.</t>
    </r>
  </si>
  <si>
    <r>
      <t xml:space="preserve">Palace, V. P., Allen-Gil, S. M., Brown, S. B., Evans, R. E., Metner, D. A., Landers, D. H., Lawrence, C. R., Klaverkamp, J. F., Baron, C. L., Lockhart, W. L. (2001). Vitamin and thyroid status in arctic grayling (Thymallus arcticus) exposed to doses of 3,3’,4,4’-tetrachlorobiphenyl that induce the phase I enzyme system. </t>
    </r>
    <r>
      <rPr>
        <i/>
        <sz val="11"/>
        <color theme="1"/>
        <rFont val="Calibri"/>
        <family val="2"/>
        <scheme val="minor"/>
      </rPr>
      <t>Chemosphere 45</t>
    </r>
    <r>
      <rPr>
        <sz val="11"/>
        <color theme="1"/>
        <rFont val="Calibri"/>
        <family val="2"/>
        <scheme val="minor"/>
      </rPr>
      <t>(2), 185-193.</t>
    </r>
  </si>
  <si>
    <r>
      <t xml:space="preserve">Percy, J. A. &amp; Mullin, T. C. (1977). Effects of crude oil on the locomotory activity of Arctic marine invertebrates. </t>
    </r>
    <r>
      <rPr>
        <i/>
        <sz val="11"/>
        <color theme="1"/>
        <rFont val="Calibri"/>
        <family val="2"/>
        <scheme val="minor"/>
      </rPr>
      <t>Marine Pollution Bulletin 8</t>
    </r>
    <r>
      <rPr>
        <sz val="11"/>
        <color theme="1"/>
        <rFont val="Calibri"/>
        <family val="2"/>
        <scheme val="minor"/>
      </rPr>
      <t>(2), 35-40.</t>
    </r>
  </si>
  <si>
    <r>
      <t xml:space="preserve">Petersen, D. G., Reichenberg, F., and Dahlloff, I. (2008). Phototoxicity of pyrene affects benthic algae and bacteria from the Arctic. </t>
    </r>
    <r>
      <rPr>
        <i/>
        <sz val="11"/>
        <color theme="1"/>
        <rFont val="Calibri"/>
        <family val="2"/>
        <scheme val="minor"/>
      </rPr>
      <t xml:space="preserve">Environmental Science and Technology 42, </t>
    </r>
    <r>
      <rPr>
        <sz val="11"/>
        <color theme="1"/>
        <rFont val="Calibri"/>
        <family val="2"/>
        <scheme val="minor"/>
      </rPr>
      <t>1371-1376.</t>
    </r>
  </si>
  <si>
    <r>
      <t xml:space="preserve">Thyrring, J., Juhl, B. K., Holmstrup, M. (2015). Does acute lead (Pb) contamination influence membrane fatty acid composition and freeze tolerance in intertidal blue mussels in Arctic Greenland? </t>
    </r>
    <r>
      <rPr>
        <i/>
        <sz val="11"/>
        <color theme="1"/>
        <rFont val="Calibri"/>
        <family val="2"/>
        <scheme val="minor"/>
      </rPr>
      <t>Ecotoxicology 24,</t>
    </r>
    <r>
      <rPr>
        <sz val="11"/>
        <color theme="1"/>
        <rFont val="Calibri"/>
        <family val="2"/>
        <scheme val="minor"/>
      </rPr>
      <t xml:space="preserve"> 2036-2042.</t>
    </r>
  </si>
  <si>
    <r>
      <t xml:space="preserve">Toxvӕrd, K., Dinh, K. V., Henriksen, O., Hjorth, M., Nielsen, T. G. (2018). Impact of pyrene exposure during overwintering of the Arctic copepod </t>
    </r>
    <r>
      <rPr>
        <i/>
        <sz val="11"/>
        <color theme="1"/>
        <rFont val="Calibri"/>
        <family val="2"/>
        <scheme val="minor"/>
      </rPr>
      <t>Calanus glacialis</t>
    </r>
    <r>
      <rPr>
        <sz val="11"/>
        <color theme="1"/>
        <rFont val="Calibri"/>
        <family val="2"/>
        <scheme val="minor"/>
      </rPr>
      <t xml:space="preserve">. </t>
    </r>
    <r>
      <rPr>
        <i/>
        <sz val="11"/>
        <color theme="1"/>
        <rFont val="Calibri"/>
        <family val="2"/>
        <scheme val="minor"/>
      </rPr>
      <t>Environmental Science and Technology 52,</t>
    </r>
    <r>
      <rPr>
        <sz val="11"/>
        <color theme="1"/>
        <rFont val="Calibri"/>
        <family val="2"/>
        <scheme val="minor"/>
      </rPr>
      <t xml:space="preserve"> 10328-10336.</t>
    </r>
  </si>
  <si>
    <r>
      <t xml:space="preserve">Toxvӕrd, K., Pancic, M., Eide, H. O., Soreide, J. E., Lacroix, C., Le Floch, S., Hjorth, M., Nielsen, T. G. (2018). Effects of oil spill response technologies on the physiological performance of the Arctic copepod </t>
    </r>
    <r>
      <rPr>
        <i/>
        <sz val="11"/>
        <color theme="1"/>
        <rFont val="Calibri"/>
        <family val="2"/>
        <scheme val="minor"/>
      </rPr>
      <t>Calanus glacialis</t>
    </r>
    <r>
      <rPr>
        <sz val="11"/>
        <color theme="1"/>
        <rFont val="Calibri"/>
        <family val="2"/>
        <scheme val="minor"/>
      </rPr>
      <t xml:space="preserve">. </t>
    </r>
    <r>
      <rPr>
        <i/>
        <sz val="11"/>
        <color theme="1"/>
        <rFont val="Calibri"/>
        <family val="2"/>
        <scheme val="minor"/>
      </rPr>
      <t>Aquatic Toxicology 199,</t>
    </r>
    <r>
      <rPr>
        <sz val="11"/>
        <color theme="1"/>
        <rFont val="Calibri"/>
        <family val="2"/>
        <scheme val="minor"/>
      </rPr>
      <t xml:space="preserve"> 65-76.</t>
    </r>
  </si>
  <si>
    <r>
      <t xml:space="preserve">Toxvӕrd, K., Dinh, K. V., Henriksen, O., Hjorth, M., Nielsen, T. G. (2019). Delayed effects of pyrene exposure during overwintering on the Arctic copepod </t>
    </r>
    <r>
      <rPr>
        <i/>
        <sz val="11"/>
        <color theme="1"/>
        <rFont val="Calibri"/>
        <family val="2"/>
        <scheme val="minor"/>
      </rPr>
      <t>Calanus hyperboreus</t>
    </r>
    <r>
      <rPr>
        <sz val="11"/>
        <color theme="1"/>
        <rFont val="Calibri"/>
        <family val="2"/>
        <scheme val="minor"/>
      </rPr>
      <t xml:space="preserve">. </t>
    </r>
    <r>
      <rPr>
        <i/>
        <sz val="11"/>
        <color theme="1"/>
        <rFont val="Calibri"/>
        <family val="2"/>
        <scheme val="minor"/>
      </rPr>
      <t>Aquatic Toxicology 217</t>
    </r>
    <r>
      <rPr>
        <sz val="11"/>
        <color theme="1"/>
        <rFont val="Calibri"/>
        <family val="2"/>
        <scheme val="minor"/>
      </rPr>
      <t>, 105332.</t>
    </r>
  </si>
  <si>
    <r>
      <t xml:space="preserve">Lemcke, S., Holding, J., Moller, E. F., Thyrring, J., Gustavson, K. Juul-Pedersen, T., Sejr, M. K. (2019). Acute oil exposure reduces physiological process rates in Arctic phyto- and zooplankton. </t>
    </r>
    <r>
      <rPr>
        <i/>
        <sz val="11"/>
        <color theme="1"/>
        <rFont val="Calibri"/>
        <family val="2"/>
        <scheme val="minor"/>
      </rPr>
      <t>Ecotoxicology 28,</t>
    </r>
    <r>
      <rPr>
        <sz val="11"/>
        <color theme="1"/>
        <rFont val="Calibri"/>
        <family val="2"/>
        <scheme val="minor"/>
      </rPr>
      <t xml:space="preserve"> 26-36.</t>
    </r>
  </si>
  <si>
    <t>Rodríguez-Torres, R., Almeda, R., Kristiansen, M., Rist, S., Winding, M. S., Nielsen, T. G.</t>
  </si>
  <si>
    <r>
      <t xml:space="preserve">Rodríguez-Torres, R., Almeda, R., Kristiansen, M., Rist, S., Winding, M. S., Nielsen, T. G. (2020). Ingestion and impact of microplastics on Arctic </t>
    </r>
    <r>
      <rPr>
        <i/>
        <sz val="11"/>
        <color theme="1"/>
        <rFont val="Calibri"/>
        <family val="2"/>
        <scheme val="minor"/>
      </rPr>
      <t xml:space="preserve">Calanus </t>
    </r>
    <r>
      <rPr>
        <sz val="11"/>
        <color theme="1"/>
        <rFont val="Calibri"/>
        <family val="2"/>
        <scheme val="minor"/>
      </rPr>
      <t xml:space="preserve">copepods. </t>
    </r>
    <r>
      <rPr>
        <i/>
        <sz val="11"/>
        <color theme="1"/>
        <rFont val="Calibri"/>
        <family val="2"/>
        <scheme val="minor"/>
      </rPr>
      <t>Aquatic Toxicology 228</t>
    </r>
    <r>
      <rPr>
        <sz val="11"/>
        <color theme="1"/>
        <rFont val="Calibri"/>
        <family val="2"/>
        <scheme val="minor"/>
      </rPr>
      <t>, 105631.</t>
    </r>
  </si>
  <si>
    <t>Microplastics</t>
  </si>
  <si>
    <t>Collected from Western Greenland waters (further details found in paper)</t>
  </si>
  <si>
    <t>Low and high plus control; both low and high food concentrations used with each treatment</t>
  </si>
  <si>
    <t>4 reps per treatment</t>
  </si>
  <si>
    <t>600 mL Pyrex glass bottle</t>
  </si>
  <si>
    <t>Fecal pellet volume</t>
  </si>
  <si>
    <t>Fecal pellet production rate</t>
  </si>
  <si>
    <t>Egg production rate</t>
  </si>
  <si>
    <t>Section 2.1 and 2.3 protocols described</t>
  </si>
  <si>
    <t>&gt; 20000</t>
  </si>
  <si>
    <t>MPs/L</t>
  </si>
  <si>
    <t>ANOVA and post hoc Bonferonni</t>
  </si>
  <si>
    <t>Kruskal-Wallis</t>
  </si>
  <si>
    <t>MP ingestion rate</t>
  </si>
  <si>
    <t>Linear regression</t>
  </si>
  <si>
    <t>Section 2.2: concentration and size of particles measured with Coulter counter and confirmed with manual counts on a rafter slide</t>
  </si>
  <si>
    <t>Section 4.1: plastic type and sphere size used are equivalent to the most abundant MPs found in surface waters; "low" concentration within limit in justification table</t>
  </si>
  <si>
    <t>Working stock sampled and counted, but no indication that individual replicates were sampled and counted at test initiation</t>
  </si>
  <si>
    <t>Temperature but not oxygen; reported as "gentle aeration" only</t>
  </si>
  <si>
    <t>Reported as eggs/copeopod/day, fecal pellet/copepod/day etc. not as % of control</t>
  </si>
  <si>
    <t>Laurel, B. J., Copeman, L. A., Iseri, P., Spencer, M. L., Hutchinson, G., Nordtug, T., Donald, C. E., Meier, S., Allan, S. E., Boyd, D. T., Ylitalo, G. M., Cameron, J. R., French, B. L., Linbo, T. L., Scholz, N. L., Incardona, J. P.</t>
  </si>
  <si>
    <t>Embryonic crude oil exposure impairs growth and lipid allocation in a keystone Arctic forage fish</t>
  </si>
  <si>
    <t>Crude oil</t>
  </si>
  <si>
    <t>Fertilized eggs obtained from captive broodstock; origin of broodstock also described</t>
  </si>
  <si>
    <t>4 treatments plus control</t>
  </si>
  <si>
    <t>Crude oil (Alaska North Slope; mechanically dispersed, weathered)</t>
  </si>
  <si>
    <t>2.4 L glass vessels</t>
  </si>
  <si>
    <t>Gene expression (CYP1A)</t>
  </si>
  <si>
    <t>Embryo 21 dpf</t>
  </si>
  <si>
    <t>Alaska North Slope, weathered</t>
  </si>
  <si>
    <t>Temperature but not oxygen</t>
  </si>
  <si>
    <t>Described in transparent methods section; also described for recovery</t>
  </si>
  <si>
    <t>Table S1</t>
  </si>
  <si>
    <t>Flow through</t>
  </si>
  <si>
    <t>Pericardial edema</t>
  </si>
  <si>
    <t>Craniofacial malformation</t>
  </si>
  <si>
    <t>Hatch success</t>
  </si>
  <si>
    <t>ANOVA with Dunnett's</t>
  </si>
  <si>
    <t>ANOVA with Tukey-Kramer</t>
  </si>
  <si>
    <t>&gt; 900</t>
  </si>
  <si>
    <t>Highest concentration of measured PAH in water = 18.3 µg/L</t>
  </si>
  <si>
    <t>Some models provided but no equations</t>
  </si>
  <si>
    <t>Reported for all endpoints</t>
  </si>
  <si>
    <t>No control performance criteria outlined for any endpoint</t>
  </si>
  <si>
    <t>Dunnett's, ANOVA, Tukey-Kramer</t>
  </si>
  <si>
    <t>Szczybelski, A. S., van den Heuvel-Grave, M. J., Koelmans, A. A., van den Brink, N. W.</t>
  </si>
  <si>
    <t>Biomarker responses and biotransformation capacity in Arctic and temperate benthic species exposed to polycyclic aromatic hydrocarbons.</t>
  </si>
  <si>
    <r>
      <t xml:space="preserve">Szczybelski, A. S., van den Heuvel-Grave, M. J., Koelmans, A. A., van den Brink, N. W. (2019). Biomarker responses and biotransformation capacity in Arctic and temperate benthic species exposed to polycyclic aromatic hydrocarbons. </t>
    </r>
    <r>
      <rPr>
        <i/>
        <sz val="11"/>
        <color theme="1"/>
        <rFont val="Calibri"/>
        <family val="2"/>
        <scheme val="minor"/>
      </rPr>
      <t xml:space="preserve">Science of the Total Environment 662, </t>
    </r>
    <r>
      <rPr>
        <sz val="11"/>
        <color theme="1"/>
        <rFont val="Calibri"/>
        <family val="2"/>
        <scheme val="minor"/>
      </rPr>
      <t>631-638.</t>
    </r>
  </si>
  <si>
    <t>Astarte borealis</t>
  </si>
  <si>
    <t>PAHs</t>
  </si>
  <si>
    <t>2/3 coarse, 1/3 muddy</t>
  </si>
  <si>
    <t>Section 2.2 and SI</t>
  </si>
  <si>
    <r>
      <t>Score (</t>
    </r>
    <r>
      <rPr>
        <i/>
        <sz val="11"/>
        <color theme="1"/>
        <rFont val="Calibri"/>
        <family val="2"/>
        <scheme val="minor"/>
      </rPr>
      <t>A. borealis</t>
    </r>
    <r>
      <rPr>
        <sz val="11"/>
        <color theme="1"/>
        <rFont val="Calibri"/>
        <family val="2"/>
        <scheme val="minor"/>
      </rPr>
      <t>)</t>
    </r>
  </si>
  <si>
    <t>Acetylcholinesterase response</t>
  </si>
  <si>
    <t>acyl-CoA oxidase response</t>
  </si>
  <si>
    <t>Glutathione S-transferase response</t>
  </si>
  <si>
    <t xml:space="preserve">μg/kg dry weight sediment </t>
  </si>
  <si>
    <r>
      <t>Two other Arctic species were tested in this study (</t>
    </r>
    <r>
      <rPr>
        <i/>
        <sz val="11"/>
        <color theme="1"/>
        <rFont val="Calibri"/>
        <family val="2"/>
        <scheme val="minor"/>
      </rPr>
      <t xml:space="preserve">M. calcarea </t>
    </r>
    <r>
      <rPr>
        <sz val="11"/>
        <color theme="1"/>
        <rFont val="Calibri"/>
        <family val="2"/>
        <scheme val="minor"/>
      </rPr>
      <t xml:space="preserve">and </t>
    </r>
    <r>
      <rPr>
        <i/>
        <sz val="11"/>
        <color theme="1"/>
        <rFont val="Calibri"/>
        <family val="2"/>
        <scheme val="minor"/>
      </rPr>
      <t>N. ciliata</t>
    </r>
    <r>
      <rPr>
        <sz val="11"/>
        <color theme="1"/>
        <rFont val="Calibri"/>
        <family val="2"/>
        <scheme val="minor"/>
      </rPr>
      <t>), but only for body residue of pyrene and metabolites - not tox data</t>
    </r>
  </si>
  <si>
    <t>Section 2.3 describes density and feeding</t>
  </si>
  <si>
    <t>Quadruplicates</t>
  </si>
  <si>
    <t>Aquarium</t>
  </si>
  <si>
    <t>T-tests or Mann-Whitney U</t>
  </si>
  <si>
    <t>All details in Table S1</t>
  </si>
  <si>
    <t>Table S4 contains chemical analysis at start of experiment</t>
  </si>
  <si>
    <t>Tabls S6 details end of experiment concentrations in biota</t>
  </si>
  <si>
    <t>Justified within the text based on environmental concentrations of PAHs in sediment found near exposure area</t>
  </si>
  <si>
    <t>Very detailed information of statistical tests presented in SI</t>
  </si>
  <si>
    <t>SI</t>
  </si>
  <si>
    <t xml:space="preserve">Effects of oil spill response technologies on marine microorganisms in the high Arctic. </t>
  </si>
  <si>
    <t>Crude oil (Kobbe; in-situ burn residue [ISB])</t>
  </si>
  <si>
    <t>Crude oil and dispersant (chemically dispersed Kobbe; Finasol OSR52 [DISP])</t>
  </si>
  <si>
    <t>Crude oil (Kobbe; natural attenuation [NATT])</t>
  </si>
  <si>
    <t>Microcosm</t>
  </si>
  <si>
    <r>
      <t xml:space="preserve">Seawater from exposed mesocosms, sampled in </t>
    </r>
    <r>
      <rPr>
        <b/>
        <sz val="11"/>
        <color theme="1"/>
        <rFont val="Calibri"/>
        <family val="2"/>
        <scheme val="minor"/>
      </rPr>
      <t>March</t>
    </r>
  </si>
  <si>
    <r>
      <t xml:space="preserve">Seawater from exposed mesocosms; sampled in </t>
    </r>
    <r>
      <rPr>
        <b/>
        <sz val="11"/>
        <color theme="1"/>
        <rFont val="Calibri"/>
        <family val="2"/>
        <scheme val="minor"/>
      </rPr>
      <t>May</t>
    </r>
  </si>
  <si>
    <t>rANOVA; Benjamini and Hochberg test of variability if significant</t>
  </si>
  <si>
    <t>Section 3.1 temperature, pH, lighting, photoperiod</t>
  </si>
  <si>
    <t>Appendix C</t>
  </si>
  <si>
    <t>All are below limit set in justification table</t>
  </si>
  <si>
    <t>Bacteria biomass</t>
  </si>
  <si>
    <t>HNF biomass</t>
  </si>
  <si>
    <t>Dinoflagellate biomass</t>
  </si>
  <si>
    <t>Ciliate biomass</t>
  </si>
  <si>
    <t>Pico-phytoplankton biomass</t>
  </si>
  <si>
    <t>Nano-phytoplankton biomass</t>
  </si>
  <si>
    <t>Diatom biomass</t>
  </si>
  <si>
    <t>One concentration</t>
  </si>
  <si>
    <t>Results expressed as average concentration at start of exposure</t>
  </si>
  <si>
    <t>&lt; 261</t>
  </si>
  <si>
    <t>&gt; 261</t>
  </si>
  <si>
    <t>&gt; 20269</t>
  </si>
  <si>
    <t>&lt; 20269</t>
  </si>
  <si>
    <t>&lt; 2190</t>
  </si>
  <si>
    <t>&gt; 2190</t>
  </si>
  <si>
    <t>ng/L</t>
  </si>
  <si>
    <t>Kobbe, fresh</t>
  </si>
  <si>
    <t>Section 2.2</t>
  </si>
  <si>
    <t>rANOVA, water from control mesocosms included for comparisons</t>
  </si>
  <si>
    <t>No criteria outlined</t>
  </si>
  <si>
    <t>Raw values all included in Appendices</t>
  </si>
  <si>
    <r>
      <t xml:space="preserve">Laurel, B. J., Copeman, L. A., Iseri, P., Spencer, M. L., Hutchinson, G., Nordtug, T., Donald, C. E., Meier, S., Allan, S. E., Boyd, D. T., Ylitalo, G. M., Cameron, J. R., French, B. L., Linbo, T. L., Scholz, N. L., Incardona, J. P. (2019). Embryonic crude oil exposure impairs growth and lipid allocation in a keystone Arctic forage fish. </t>
    </r>
    <r>
      <rPr>
        <i/>
        <sz val="11"/>
        <color theme="1"/>
        <rFont val="Calibri"/>
        <family val="2"/>
        <scheme val="minor"/>
      </rPr>
      <t xml:space="preserve">iScience 19, </t>
    </r>
    <r>
      <rPr>
        <sz val="11"/>
        <color theme="1"/>
        <rFont val="Calibri"/>
        <family val="2"/>
        <scheme val="minor"/>
      </rPr>
      <t>1101-1113.</t>
    </r>
  </si>
  <si>
    <t>Laurel et al. 2019</t>
  </si>
  <si>
    <t>Pancic et al. 2019</t>
  </si>
  <si>
    <t>Rodriguez-Torres et al. 2020</t>
  </si>
  <si>
    <t>Szczybelski et al. 2019</t>
  </si>
  <si>
    <t>Crude oil and dispersant (Kobbe; Finasol OSR52 [DISP])</t>
  </si>
  <si>
    <t>Two endpoints (microplastic number per fecal pellet and fecal pellet sinking rate) were excluded because they did not fit into one of our a priori categories.</t>
  </si>
  <si>
    <t>StudyNumber</t>
  </si>
  <si>
    <t>Study</t>
  </si>
  <si>
    <t>Year</t>
  </si>
  <si>
    <t>YearBin</t>
  </si>
  <si>
    <t>Journal</t>
  </si>
  <si>
    <t>ImpactFactor</t>
  </si>
  <si>
    <t>MarineOrFresh</t>
  </si>
  <si>
    <t>GeneralTestSubstanceType</t>
  </si>
  <si>
    <t>TestSubstance</t>
  </si>
  <si>
    <t>OilType</t>
  </si>
  <si>
    <t>ProductName</t>
  </si>
  <si>
    <t>DispersionMethod</t>
  </si>
  <si>
    <t>Notes</t>
  </si>
  <si>
    <t>VertInvPP</t>
  </si>
  <si>
    <t>EPAOrganismType</t>
  </si>
  <si>
    <t>OrganismClass</t>
  </si>
  <si>
    <t>EPAEffectCategory</t>
  </si>
  <si>
    <t>RelevanceScore</t>
  </si>
  <si>
    <t>GroupA</t>
  </si>
  <si>
    <t>GroupB</t>
  </si>
  <si>
    <t>GroupC</t>
  </si>
  <si>
    <t>OverallScore</t>
  </si>
  <si>
    <t>PercentGroupA</t>
  </si>
  <si>
    <t>PercentGroupB</t>
  </si>
  <si>
    <t>PercentGroupC</t>
  </si>
  <si>
    <t>PercentOverall</t>
  </si>
  <si>
    <t>Crit1</t>
  </si>
  <si>
    <t>Crit2</t>
  </si>
  <si>
    <t>Crit3</t>
  </si>
  <si>
    <t>Crit4</t>
  </si>
  <si>
    <t>Crit5</t>
  </si>
  <si>
    <t>Crit6</t>
  </si>
  <si>
    <t>Crit7</t>
  </si>
  <si>
    <t>Crit8</t>
  </si>
  <si>
    <t>Crit9</t>
  </si>
  <si>
    <t>Crit10</t>
  </si>
  <si>
    <t>Crit11</t>
  </si>
  <si>
    <t>Crit12</t>
  </si>
  <si>
    <t>Crit13</t>
  </si>
  <si>
    <t>Crit14</t>
  </si>
  <si>
    <t>Crit15</t>
  </si>
  <si>
    <t>2000-2009</t>
  </si>
  <si>
    <t>Environmental Science and Technology</t>
  </si>
  <si>
    <t>Marine</t>
  </si>
  <si>
    <t>Oil-related contaminant</t>
  </si>
  <si>
    <t>Light - UV</t>
  </si>
  <si>
    <t>Primary producer</t>
  </si>
  <si>
    <t>Unidentified</t>
  </si>
  <si>
    <t>Light + UV</t>
  </si>
  <si>
    <t>40a</t>
  </si>
  <si>
    <t>Percy and Mullin 1975</t>
  </si>
  <si>
    <t>1970-1979</t>
  </si>
  <si>
    <t>Marine Pollution Bulletin</t>
  </si>
  <si>
    <t>Atkinson Point</t>
  </si>
  <si>
    <t>Mechanical</t>
  </si>
  <si>
    <t>Invertebrate</t>
  </si>
  <si>
    <t>Malacostraca</t>
  </si>
  <si>
    <t>Norman Wells</t>
  </si>
  <si>
    <t>Venezuela</t>
  </si>
  <si>
    <t>Pembina</t>
  </si>
  <si>
    <t>Weathered</t>
  </si>
  <si>
    <t>weathered</t>
  </si>
  <si>
    <t>7a</t>
  </si>
  <si>
    <t>2010-2019</t>
  </si>
  <si>
    <t>Environmental Science and Pollution Research</t>
  </si>
  <si>
    <t>Crude Arabian Light</t>
  </si>
  <si>
    <t>MD</t>
  </si>
  <si>
    <t>Vertebrate</t>
  </si>
  <si>
    <t>Actinopterygii</t>
  </si>
  <si>
    <t>Chemical</t>
  </si>
  <si>
    <t>CD-C</t>
  </si>
  <si>
    <t>Finasol OSR52</t>
  </si>
  <si>
    <t>CD-F</t>
  </si>
  <si>
    <t>7b</t>
  </si>
  <si>
    <t>Dispersant</t>
  </si>
  <si>
    <t>Da-C</t>
  </si>
  <si>
    <t>Da-F</t>
  </si>
  <si>
    <t>Ecotoxicology</t>
  </si>
  <si>
    <t>Heavy fuel oil</t>
  </si>
  <si>
    <t>IFO 180</t>
  </si>
  <si>
    <t>WAFdark</t>
  </si>
  <si>
    <t>WAFlight</t>
  </si>
  <si>
    <t>Aquatic Toxicology</t>
  </si>
  <si>
    <t>Kobbe</t>
  </si>
  <si>
    <t>Natural attenuation</t>
  </si>
  <si>
    <t>Hexanauplia</t>
  </si>
  <si>
    <t>In-situ burn residue</t>
  </si>
  <si>
    <t>Environmental Pollution</t>
  </si>
  <si>
    <t>WSF</t>
  </si>
  <si>
    <t>6a</t>
  </si>
  <si>
    <t>Phenols and flame retardants</t>
  </si>
  <si>
    <t>Blubber-derived contaminant cocktail</t>
  </si>
  <si>
    <t>KW</t>
  </si>
  <si>
    <t>Mammalia</t>
  </si>
  <si>
    <t>Leukocytes</t>
  </si>
  <si>
    <t>6b</t>
  </si>
  <si>
    <t>PB</t>
  </si>
  <si>
    <t>14a</t>
  </si>
  <si>
    <t>Inorganic contaminant</t>
  </si>
  <si>
    <t>Delphinapterus leucas</t>
  </si>
  <si>
    <t>Cells</t>
  </si>
  <si>
    <t>14b</t>
  </si>
  <si>
    <r>
      <t xml:space="preserve">Chlorophyll </t>
    </r>
    <r>
      <rPr>
        <i/>
        <sz val="12"/>
        <color theme="1"/>
        <rFont val="Arial"/>
        <family val="2"/>
      </rPr>
      <t xml:space="preserve">a </t>
    </r>
    <r>
      <rPr>
        <sz val="12"/>
        <color theme="1"/>
        <rFont val="Arial"/>
        <family val="2"/>
      </rPr>
      <t>content</t>
    </r>
  </si>
  <si>
    <t>1980-1989</t>
  </si>
  <si>
    <t>AMOP Proceedings</t>
  </si>
  <si>
    <t>Lago Medio</t>
  </si>
  <si>
    <t>Echinoidea</t>
  </si>
  <si>
    <t>Ecotoxicology and Environmental Safety</t>
  </si>
  <si>
    <t>Bivalvia</t>
  </si>
  <si>
    <t>Hjorth and Nielsen 2011</t>
  </si>
  <si>
    <t>Marine Biology</t>
  </si>
  <si>
    <t>Environmental Toxicology and Chemistry</t>
  </si>
  <si>
    <t>North Sea</t>
  </si>
  <si>
    <t>Jensen and Carroll 2010</t>
  </si>
  <si>
    <t>Aquatic Biology</t>
  </si>
  <si>
    <t>Nørregaard et al. 2014</t>
  </si>
  <si>
    <t>Midale</t>
  </si>
  <si>
    <t>Journal of Toxicology and Environmental Health, Part A</t>
  </si>
  <si>
    <t>Chemosphere</t>
  </si>
  <si>
    <t>13a</t>
  </si>
  <si>
    <t>13b</t>
  </si>
  <si>
    <t>Hansen et al. 2009</t>
  </si>
  <si>
    <t>Journal of Toxicology and Environmental Health</t>
  </si>
  <si>
    <t>Dispersion</t>
  </si>
  <si>
    <t>Science of the Total Environment</t>
  </si>
  <si>
    <t>North Sea Troll</t>
  </si>
  <si>
    <t>WAF</t>
  </si>
  <si>
    <t>Coscinodiscophyceae</t>
  </si>
  <si>
    <t>Chlorophyceae</t>
  </si>
  <si>
    <t>Bacillariophyceae</t>
  </si>
  <si>
    <t>22a</t>
  </si>
  <si>
    <t>Shoreline washing agent</t>
  </si>
  <si>
    <t>Absorrep K212</t>
  </si>
  <si>
    <t>Bios</t>
  </si>
  <si>
    <t>Bioversal</t>
  </si>
  <si>
    <t>Corexit 9580A</t>
  </si>
  <si>
    <t>Hela saneringsvaeske</t>
  </si>
  <si>
    <t>22b</t>
  </si>
  <si>
    <t>Corexit 9500A</t>
  </si>
  <si>
    <t>Gamlen OD4000</t>
  </si>
  <si>
    <t>Exposed eggs</t>
  </si>
  <si>
    <t>Exposed females</t>
  </si>
  <si>
    <t>Napthenic Troll</t>
  </si>
  <si>
    <t>Percy and Mullin 1977</t>
  </si>
  <si>
    <t>Government Report</t>
  </si>
  <si>
    <t>Hydrozoa</t>
  </si>
  <si>
    <t>43a</t>
  </si>
  <si>
    <t>Riebell and Percy 1989</t>
  </si>
  <si>
    <t>OWD</t>
  </si>
  <si>
    <t>43b</t>
  </si>
  <si>
    <t>28a</t>
  </si>
  <si>
    <t>Environmental Research</t>
  </si>
  <si>
    <t>28b</t>
  </si>
  <si>
    <t>28c</t>
  </si>
  <si>
    <t>28d</t>
  </si>
  <si>
    <t>Norwegian Troll B</t>
  </si>
  <si>
    <t>Marine Environmental Research</t>
  </si>
  <si>
    <t>Gastropoda</t>
  </si>
  <si>
    <t>11a</t>
  </si>
  <si>
    <t>11b</t>
  </si>
  <si>
    <t>Prudhoe Bay</t>
  </si>
  <si>
    <t>12a</t>
  </si>
  <si>
    <t>Foy and Sekerak 1978</t>
  </si>
  <si>
    <t>5a</t>
  </si>
  <si>
    <t>Carls and Korn 1983</t>
  </si>
  <si>
    <t>Cook Inlet</t>
  </si>
  <si>
    <t>5b</t>
  </si>
  <si>
    <t>Maxillopoda</t>
  </si>
  <si>
    <t>3a</t>
  </si>
  <si>
    <t>Busdosh and Atlas 1977</t>
  </si>
  <si>
    <t>Arctic</t>
  </si>
  <si>
    <t>3b</t>
  </si>
  <si>
    <t>Slick</t>
  </si>
  <si>
    <t>3c</t>
  </si>
  <si>
    <t>Paraffinic compounds only</t>
  </si>
  <si>
    <t>3d</t>
  </si>
  <si>
    <t>Aromatic compounds only</t>
  </si>
  <si>
    <t>3e</t>
  </si>
  <si>
    <t>Asphaltic compounds only</t>
  </si>
  <si>
    <t>12b</t>
  </si>
  <si>
    <t>Fresh</t>
  </si>
  <si>
    <t>Branchiopoda</t>
  </si>
  <si>
    <t>20a</t>
  </si>
  <si>
    <t>20b</t>
  </si>
  <si>
    <t>20c</t>
  </si>
  <si>
    <t>15a</t>
  </si>
  <si>
    <t>Alaska North Slope</t>
  </si>
  <si>
    <t>BWWAF</t>
  </si>
  <si>
    <t>CEWAF</t>
  </si>
  <si>
    <t>15b</t>
  </si>
  <si>
    <t>Gammarus sp.</t>
  </si>
  <si>
    <t>Pycnogonida</t>
  </si>
  <si>
    <t>Plus suspended sediment</t>
  </si>
  <si>
    <t xml:space="preserve">Corexit  </t>
  </si>
  <si>
    <t>40b</t>
  </si>
  <si>
    <t>Moore et al. 2016 (Ch. 2)</t>
  </si>
  <si>
    <t>Unpublished thesis</t>
  </si>
  <si>
    <t>Coregonus clupeaformis</t>
  </si>
  <si>
    <t>Moore et al. 2016 (Ch. 3)</t>
  </si>
  <si>
    <t>Moore et al. 2016 (Ch. 5)</t>
  </si>
  <si>
    <t>Prosopium cylindraceum</t>
  </si>
  <si>
    <t>Moore et al. 2016 (Ch. 4)</t>
  </si>
  <si>
    <t>Salvelinus alpinus</t>
  </si>
  <si>
    <t>Salvelinus namaycush</t>
  </si>
  <si>
    <t>Cetacean spp.</t>
  </si>
  <si>
    <t>Human erythroleukemic cell line</t>
  </si>
  <si>
    <t xml:space="preserve">Seal spp. </t>
  </si>
  <si>
    <t>Murine lymphoma cell line</t>
  </si>
  <si>
    <t>Plasmatic sex steroid measurements</t>
  </si>
  <si>
    <t>Cell-free homogenates</t>
  </si>
  <si>
    <t>Aves</t>
  </si>
  <si>
    <t>iScience</t>
  </si>
  <si>
    <t>41a</t>
  </si>
  <si>
    <t>ISB</t>
  </si>
  <si>
    <t>41b</t>
  </si>
  <si>
    <t>DISP</t>
  </si>
  <si>
    <t>41c</t>
  </si>
  <si>
    <t>NATT</t>
  </si>
  <si>
    <r>
      <t xml:space="preserve">Ingestion and impact of microplastics on Arctic </t>
    </r>
    <r>
      <rPr>
        <i/>
        <sz val="11"/>
        <color theme="1"/>
        <rFont val="Calibri"/>
        <family val="2"/>
        <scheme val="minor"/>
      </rPr>
      <t>Calanus</t>
    </r>
    <r>
      <rPr>
        <sz val="11"/>
        <color theme="1"/>
        <rFont val="Calibri"/>
        <family val="2"/>
        <scheme val="minor"/>
      </rPr>
      <t xml:space="preserve"> copepods</t>
    </r>
  </si>
  <si>
    <r>
      <t xml:space="preserve">0.2 </t>
    </r>
    <r>
      <rPr>
        <sz val="11"/>
        <color theme="1"/>
        <rFont val="Calibri"/>
        <family val="2"/>
      </rPr>
      <t>μ</t>
    </r>
    <r>
      <rPr>
        <sz val="11"/>
        <color theme="1"/>
        <rFont val="Calibri"/>
        <family val="2"/>
        <scheme val="minor"/>
      </rPr>
      <t>m filtered, 30 ppt</t>
    </r>
  </si>
  <si>
    <r>
      <t>Polyethylene spherical particles from Cospheric, density = 0.96 g cm</t>
    </r>
    <r>
      <rPr>
        <vertAlign val="superscript"/>
        <sz val="11"/>
        <color theme="1"/>
        <rFont val="Calibri (Body)"/>
      </rPr>
      <t>-3</t>
    </r>
  </si>
  <si>
    <t>Tween 80 control included as well as negative controls for both feeding strategies; ANOVA, Bonferroni post hoc test, Kruskal-Wallis</t>
  </si>
  <si>
    <t>No equations provided; only 2 test concentrations</t>
  </si>
  <si>
    <t>Polycyclic Aromatic Hydrocarbons (PAHs)</t>
  </si>
  <si>
    <t>Acyl-CoA oxidase response</t>
  </si>
  <si>
    <r>
      <t>Pančić, M., Köhler, E., Paulsen, M. L., Toxv</t>
    </r>
    <r>
      <rPr>
        <sz val="11"/>
        <color theme="1"/>
        <rFont val="Calibri"/>
        <family val="2"/>
      </rPr>
      <t>ӕ</t>
    </r>
    <r>
      <rPr>
        <sz val="11"/>
        <color theme="1"/>
        <rFont val="Calibri"/>
        <family val="2"/>
        <scheme val="minor"/>
      </rPr>
      <t>rd, K., Lacroix, C., Le Floch, S., Hjorth, M., Nielsen, T. G.</t>
    </r>
  </si>
  <si>
    <r>
      <t xml:space="preserve">Pančić, M., Köhler, E., Paulsen, M. L., Toxvӕrd, K., Lacroix, C., Le Floch, S., Hjorth, M., Nielsen, T. G. (2019). Effects of oil spill response technologies on marine microorganisms in the high Arctic. </t>
    </r>
    <r>
      <rPr>
        <i/>
        <sz val="11"/>
        <color theme="1"/>
        <rFont val="Calibri"/>
        <family val="2"/>
        <scheme val="minor"/>
      </rPr>
      <t xml:space="preserve">Marine Environmental Research 151, </t>
    </r>
    <r>
      <rPr>
        <sz val="11"/>
        <color theme="1"/>
        <rFont val="Calibri"/>
        <family val="2"/>
        <scheme val="minor"/>
      </rPr>
      <t>104785</t>
    </r>
  </si>
  <si>
    <t>Pančić, M., Köhler, E., Paulsen, M. L., Toxvӕrd, K., Lacroix, C., Le Floch, S., Hjorth, M., Nielsen, T. G.</t>
  </si>
  <si>
    <t>Not provided; only one concentration tested</t>
  </si>
  <si>
    <t>Microplastics in fecal pellets analyzed at end of study</t>
  </si>
  <si>
    <t>Microplastics, low food</t>
  </si>
  <si>
    <t>Microplastics, high food</t>
  </si>
  <si>
    <t>Significant difference between low MP and high MP in high food treatment but neither are significantly different from controls</t>
  </si>
  <si>
    <t>Statistically significant differences between low and high treatments indicated in Table 2; no comparison to controls due to the nature of the endpoint</t>
  </si>
  <si>
    <t>33 ppt</t>
  </si>
  <si>
    <t>Lighting conditions for recovery described in detail but not for exposure; Statistical comparisons and results not indicated</t>
  </si>
  <si>
    <t>Exposure duration includes 3 days of oil addition and 4 day depuration period</t>
  </si>
  <si>
    <t>Embryo - surface</t>
  </si>
  <si>
    <t>Embryo - submerged</t>
  </si>
  <si>
    <t>Dry mass</t>
  </si>
  <si>
    <t>14-30</t>
  </si>
  <si>
    <t>98-210</t>
  </si>
  <si>
    <t>Standard length</t>
  </si>
  <si>
    <t>Myotome height</t>
  </si>
  <si>
    <t>Eye diameter</t>
  </si>
  <si>
    <t>&lt; 100</t>
  </si>
  <si>
    <t>Also included a 4-day "washout period" between exposure and recovery; NOEC and LOEC values based on nominal concentrations; recovery duration based on end of 4 day washout period; this endpoint also assessed at 20 and 27dpf and had no statistically significant differences; recovery endpoints reported in paper based on dpf and converted here to days post recovery</t>
  </si>
  <si>
    <t>Also included a 4-day "washout period" between exposure and recovery; NOEC and LOEC values based on nominal concentrations; recovery duration based on end of 4 day washout period; recovery duration variable as endpoint was assessed "at hatch" which occurred over a period of days; statistical signficance letters for this endpoint not included in figures but text dictates that stignficant differences were found. NOEC adn LOEC based on assumed significance from error bars in figures; recovery endpoints reported in paper based on dpf and converted here to days post recovery</t>
  </si>
  <si>
    <t>Also included a 4-day "washout period" between exposure and recovery; NOEC and LOEC values based on nominal concentrations; recovery duration based on end of 4 day washout period; recovery endpoints reported in paper based on dpf and converted here to days post recovery</t>
  </si>
  <si>
    <t>Mortality assessed daily during recovery period but results not reported; recovery endpoints reported in paper based on dpf and converted here to days post recovery</t>
  </si>
  <si>
    <t>Also included a 4-day "washout period" between exposure and recovery; NOEC and LOEC values based on nominal concentrations; recovery duration based on end of 4 day washout period; this endpoint also assessed at 20 and 27dpf and had no statistically significant differences; recovery endpoints reported in paper based on dpf and converted here to days post recovery; high treatment organisms nolonger exist after this time point</t>
  </si>
  <si>
    <t>Also included a 4-day "washout period" between exposure and recovery; NOEC and LOEC values based on nominal concentrations; recovery duration based on end of 4 day washout period; this endpoint also assessed at 20 and 27dpf and had no statistically significant differences; recovery endpoints reported in paper based on dpf and converted here to days post recovery; medium and high organisms no longer exist after this time point</t>
  </si>
  <si>
    <t>&gt; 300</t>
  </si>
  <si>
    <t>Also included a 4-day "washout period" between exposure and recovery; NOEC and LOEC values based on nominal concentrations; recovery duration based on end of 4 day washout period; this endpoint also assessed at 20 and 27dpf and had no statistically significant differences but this appears to have occured before hatch (hatch = 34-50 dpf) so not included in larval endpoint results; recovery endpoints reported in paper based on dpf and converted here to days post recovery</t>
  </si>
  <si>
    <t>Specific lipid classes and statistical significance of each broken down in Fig 5A; not individually reported here as lipid content has been classified as a single endpoint for this assessment; recovery endpoints reported in paper based on dpf and converted here to days post recovery; this endpoint also assessed at 20 and 27dpf and had no statistically significant differences but this appears to have occured before hatch (hatch = 34-50 dpf) so not included in larval endpoint results</t>
  </si>
  <si>
    <t>Specific lipid classes and statistical significance of each broken down in Fig 5A; not individually reported here as lipid content has been classified as a single endpoint for this assessment; recovery endpoints reported in paper based on dpf and converted here to days post recovery; this endpoint also assessed at 20 and 27dpf and had no statistically significant differences but this appears to have occured before hatch (hatch = 34-50 dpf) so not included in larval endpoint results; high treatment organisms no longer exist after this time point</t>
  </si>
  <si>
    <t>Specific lipid classes and statistical significance of each broken down in Fig 5A; not individually reported here as lipid content has been classified as a single endpoint for this assessment; recovery endpoints reported in paper based on dpf and converted here to days post recovery; this endpoint also assessed at 20 and 27dpf and had no statistically significant differences but this appears to have occured before hatch (hatch = 34-50 dpf) so not included in larval endpoint results; medium ad high treatment organisms no longer exist after this point</t>
  </si>
  <si>
    <t>Recovery endpoints reported in paper based on dpf and converted here to days post recovery; dose-dependent relationship but statistical significance not described (Fig. 2)</t>
  </si>
  <si>
    <t>Lighting conditions for recovery described in detail but not for exposure; dose-dependent relationship but statistical significance not described (Fig. 2)</t>
  </si>
  <si>
    <t>Also included a 4-day "washout period" between exposure and recovery; NOEC and LOEC values based on nominal concentrations; recovery duration based on end of 4 day washout period; recovery endpoints reported in paper based on dpf and converted here to days post recovery; Fig. 3 shows statistical significance of specific criteria within this endpoint but reported as a single endpoint here as effects were present at low concentration</t>
  </si>
  <si>
    <t>Statistical significance for survival specifically not reported but no high treatment organisms were left at 87 dpf and no medium organisms left after 123 dpf</t>
  </si>
  <si>
    <t>Cardiac activity (heart rate reduction)</t>
  </si>
  <si>
    <t>To evaluate the potential use of three biomarkers for application to an Arctic bivalve and to determine the body residue of pyrene and two pyrene metabolites in Arctic and temperate benthic species</t>
  </si>
  <si>
    <t>Analytical grade chemicals were used for measuring</t>
  </si>
  <si>
    <t>Location of naturally-contaminated sediments described</t>
  </si>
  <si>
    <t>Section 3.1 details how control results relate to literature values, but controls were not true controls (i.e., PAHs measured in control sediment)</t>
  </si>
  <si>
    <t>&gt; 2780</t>
  </si>
  <si>
    <t>Low and high only, no true control</t>
  </si>
  <si>
    <t>To assess how exposure to oil spill response technologies affect marine microorganisms during Arctic winter and spring</t>
  </si>
  <si>
    <t>Winter sampling</t>
  </si>
  <si>
    <t>Spring sampling</t>
  </si>
  <si>
    <t>2 reps per treatment (Fig 1)</t>
  </si>
  <si>
    <t>To investigate the impact of microplastic ingestion on copepods</t>
  </si>
  <si>
    <t>Error</t>
  </si>
  <si>
    <t>To describe the toxicity of crude oil to the developing heart and cranio-facial structures of cod embryos, and to characterize how trace and transient embryonic oil exposures affect growth rate and lipid content at later life stages.</t>
  </si>
  <si>
    <t>Group A – Test Substance</t>
  </si>
  <si>
    <t>Criterion</t>
  </si>
  <si>
    <t>Rationale</t>
  </si>
  <si>
    <t>Score of 1</t>
  </si>
  <si>
    <t>Score of 0</t>
  </si>
  <si>
    <t>&gt; 95% pure (or equivalent)</t>
  </si>
  <si>
    <t>Using a test substance of high purity ensures that any toxic effects observed in the test are attributable to the active ingredient instead of other compounds in a formulated product.</t>
  </si>
  <si>
    <r>
      <t xml:space="preserve">If the source and percentage of the test substance were reported and the percentage was greater than 95% OR </t>
    </r>
    <r>
      <rPr>
        <i/>
        <sz val="10"/>
        <color theme="1"/>
        <rFont val="Arial"/>
        <family val="2"/>
      </rPr>
      <t>the dispersant/oil type was identified</t>
    </r>
  </si>
  <si>
    <r>
      <t xml:space="preserve">If the source and/or percentage of the test substance were not reported or the percentage was less than 95% OR </t>
    </r>
    <r>
      <rPr>
        <i/>
        <sz val="10"/>
        <color theme="1"/>
        <rFont val="Arial"/>
        <family val="2"/>
      </rPr>
      <t>the dispersant/oil type was not identified</t>
    </r>
  </si>
  <si>
    <t>Measured concentrations reported (any)</t>
  </si>
  <si>
    <t>Analytically confirming tested concentrations rules out the possibility of test solution preparation errors or inconsistencies, giving greater confidence in the results.</t>
  </si>
  <si>
    <t xml:space="preserve">If concentrations of any stock and/or test solutions were analytically confirmed and concentrations reported </t>
  </si>
  <si>
    <t>If concentrations of any stock and/or test solutions were not analytically confirmed and no measured concentrations are reported</t>
  </si>
  <si>
    <t>Measured concentrations reported – individual initial</t>
  </si>
  <si>
    <t>Analytically confirming tested concentrations rules out the possibility of test solution preparation errors or inconsistencies, giving greater confidence in the results; additionally, measuring concentrations at the start of the exposure provides a baseline against which later measurements can be compared.</t>
  </si>
  <si>
    <t>If concentrations of test solutions in individual test units at test initiation (pooled or separate) were analytically confirmed and concentrations reported</t>
  </si>
  <si>
    <t>If concentrations of test solutions in individual test units at test initiation (pooled or separate) were not analytically confirmed and no measured concentrations reported</t>
  </si>
  <si>
    <t>Measured concentrations reported – individual final</t>
  </si>
  <si>
    <t>Analytically confirming tested concentrations rules out the possibility of test solution preparation errors or inconsistencies, giving greater confidence in the results; additionally, comparing concentrations at the end of the exposure to those at the start can demonstrate how the compound has changed over the duration of the exposure. This is particularly useful in oil spill research.</t>
  </si>
  <si>
    <t>If concentrations of test solutions in individual test units at the end of the test (pooled or separate) were analytically confirmed and concentrations reported</t>
  </si>
  <si>
    <t>If concentrations of test solutions in individual test units at the end of the test (pooled or separate) were not analytically confirmed and no measured concentrations reported</t>
  </si>
  <si>
    <t>Number of concentrations tested (excluding control)</t>
  </si>
  <si>
    <t>A minimum of three concentrations are recommended to effectively plot a concentration-response curve with confidence.</t>
  </si>
  <si>
    <t>If there were ≥ 3 test concentrations, excluding control</t>
  </si>
  <si>
    <t>If there were &lt; 3 test concentrations, excluding control</t>
  </si>
  <si>
    <t>Data collected in laboratory toxicity tests are more useful to risk assessors if concentrations that can be found in the environment are included.</t>
  </si>
  <si>
    <t>If at least one of the tested concentrations was less than or equal to environmentally relevant concentration for that substance (see Table S2)</t>
  </si>
  <si>
    <t>If none of the tested concentrations were less than the environmentally relevant concentration for that substance (see Table S2)</t>
  </si>
  <si>
    <t>Group B – Test Organism and Test System</t>
  </si>
  <si>
    <t>Strain or source identified</t>
  </si>
  <si>
    <t>Specific locations of wild-collected species may provide insight regarding potential previous exposures. Laboratory strains, depending on the species, may have adapted over time to culture conditions. Describing this information can help guide the interpretation of results based on these occurrences.</t>
  </si>
  <si>
    <t xml:space="preserve">If the provenance of the test organism was identified (wild-collected location, laboratory strain ID) </t>
  </si>
  <si>
    <t>If the provenance of the test organism was not identified (wild-collected location, laboratory strain ID)</t>
  </si>
  <si>
    <t>Physical characteristics, especially size, can directly influence the toxicity of a given compound, and relative responses between tests.</t>
  </si>
  <si>
    <t>If initial characteristics relevant to the species (i.e., size, density, mass, feeding protocols) were described</t>
  </si>
  <si>
    <t>If no initial characteristics relevant to the species (i.e., size, density, mass, feeding protocols) were described</t>
  </si>
  <si>
    <t>Standard methods allow more transparency in the data collection process by thoroughly describing methods and how results should be interpreted. Following these protocols also more readily facilitates intra- and inter-laboratory comparisons of data.</t>
  </si>
  <si>
    <t>If the procedures were based on standard protocols (e.g., EPA, OECD, ASTM, ISO) or modified from previous studies; deviations acceptable if described</t>
  </si>
  <si>
    <t>If the procedures were not based on standard protocols (e.g., EPA, OECD, ASTM, ISO) or modified from previous studies; deviations acceptable if described</t>
  </si>
  <si>
    <t>Environmental conditions appropriate for the test species ensures that any toxic effects observed are due to the presence of the test substance and not any other environmental factor.</t>
  </si>
  <si>
    <t>If relevant environmental parameters specific to the test species and substance are identified (see Table S4)</t>
  </si>
  <si>
    <t>If relevant environmental parameters specific to the test species and substance are not identified (see Table S4)</t>
  </si>
  <si>
    <t>Group C – Test Design, Statistics, and Results</t>
  </si>
  <si>
    <t>To perform meaningful statistical analysis of results, a minimum of three replicates are recommended in order to assess variation and contrast with controls.</t>
  </si>
  <si>
    <t>Number of replicates is ≥ 3</t>
  </si>
  <si>
    <t>Number of replicates is &lt; 3</t>
  </si>
  <si>
    <t>Describing statistical methods allows other members of the scientific community to observe how results were derived and determine whether the statistical tests were appropriate for the data that was gathered.</t>
  </si>
  <si>
    <t>If the statistical method to calculate results (i.e., NOEC/LOEC/ECx/LCx, statistical significance between treatments) were described and reported and appropriate controls were employed</t>
  </si>
  <si>
    <t>If the statistical method to calculate results (i.e., NOEC/LOEC/ECx/LCx, statistical significance between treatments) were not described or reported and appropriate controls were not employed</t>
  </si>
  <si>
    <t>Concentration-response</t>
  </si>
  <si>
    <t>The inclusion of a concentration-response curve allows users of the data to see how the full toxicity profile is characterized at the full range of concentrations used in the test.</t>
  </si>
  <si>
    <t>If a concentration-response model and parameters were reported in graph or formulaic expression</t>
  </si>
  <si>
    <t>If a concentration-response model and parameters were not reported</t>
  </si>
  <si>
    <t>Raw values</t>
  </si>
  <si>
    <t xml:space="preserve">Including the raw dataset increases the transparency of the study by demonstrating how well the test was performed and allowing other users of the data to perform different statistical approaches if required. </t>
  </si>
  <si>
    <t>If raw values (average raw values acceptable, but not % of control) were reported in tables and/or figures (all or average with error)</t>
  </si>
  <si>
    <t>If raw values (average raw values acceptable, but not % of control) were not reported in tables and/or figures</t>
  </si>
  <si>
    <t>All tests should have some form of control performance criteria to demonstrate that observed toxicity is a direct result of the compound instead of being attributed to poor husbandry or other factors.</t>
  </si>
  <si>
    <t>If control values were reported and the reported values meet the control performance requirements</t>
  </si>
  <si>
    <t>If control values were not reported or the reported values did not meet the control performance requirement</t>
  </si>
  <si>
    <t>General Descriptor</t>
  </si>
  <si>
    <t>No known linkage to survival, development, growth, and/or reproduction</t>
  </si>
  <si>
    <t>If a response has no real or hypothetical linkage to higher-level effects, then it has little to no value in elucidating ecological risk.</t>
  </si>
  <si>
    <t>Biomarker response such as genomic or metabolomic measures.</t>
  </si>
  <si>
    <t>While informative from a mechanistic perspective, the relevance of these responses to population, community and ecosystem-level effects is considered very low. In many cases, the responses characterized are regular processes to detoxify or adapt to a transient stressor, which in and of themselves are not adverse.</t>
  </si>
  <si>
    <t>Biomarker responses such as enzymatic changes or general physiology.</t>
  </si>
  <si>
    <t>Changes in behaviour.</t>
  </si>
  <si>
    <t xml:space="preserve">Behaviour, especially if related to reproduction, can have impacts on populations and communities of organisms. Other behavioural changes, such as predator avoidance could result in increased mortality.  </t>
  </si>
  <si>
    <t>Changes in growth and development, such as mass, other morphometrics, and phenology.</t>
  </si>
  <si>
    <t xml:space="preserve">These responses are typically highly relevant to the success or sustaining populations and communities in an ecological context.  </t>
  </si>
  <si>
    <t>Changes in reproduction, including malformation of young.</t>
  </si>
  <si>
    <t xml:space="preserve">Mortality and other surrogates. </t>
  </si>
  <si>
    <t xml:space="preserve">Loss of individuals is highly relevant to the success or sustaining populations and communities in an ecological context.  </t>
  </si>
  <si>
    <t xml:space="preserve">Scores for relevance of laboratory responses of available Arctic ecotoxicological data. They are based on their linkage to effects on organisms at the population and community-level. </t>
  </si>
  <si>
    <t>Scoring criteria, the rationale for its use, and elaboration on scoring used to assess the methodological quality of available Arctic species ecotoxicological data. Criteria presented in bold, red typeface are considered critical components of a study for reliable use in risk assessment. Each red criterion scored with a zero results in a multiplication factor of 0.5 on the overall score of the study.</t>
  </si>
  <si>
    <r>
      <t>Table S2:</t>
    </r>
    <r>
      <rPr>
        <sz val="12"/>
        <color theme="1"/>
        <rFont val="Arial"/>
        <family val="2"/>
      </rPr>
      <t xml:space="preserve"> Justification of environmentally relevant concentrations of compounds tested on Arctic species from studies assessed in this review.</t>
    </r>
  </si>
  <si>
    <t>Environmentally Relevant Concentration Threshold</t>
  </si>
  <si>
    <t>Justification</t>
  </si>
  <si>
    <t>OIL-RELATED CONTAMINANTS</t>
  </si>
  <si>
    <t>Chemical dispersant</t>
  </si>
  <si>
    <t>&lt; 1000 mg/L</t>
  </si>
  <si>
    <t>Concentrations of dispersants in the water column after application in an oil spill are highly variable and difficult to measure. Estimates range from 5 mg/L (Negri et al., 2018) to 10 mg/L (Wells, 1984) based on measured concentrations in field experiments to 271 mg/L to 904 mg/L (Bejarano, 2018) based on worst-case exposure scenarios calculated from dispersant application rates over a depth of 0.01 m. Therefore, environmentally relevant concentrations for this review will capture the upper end of this range.</t>
  </si>
  <si>
    <t>Shoreline washing agent (SWA)</t>
  </si>
  <si>
    <t>Based on exposure scenario</t>
  </si>
  <si>
    <t>Data pertaining to concentrations of shoreline washing agents in the water column after application are not readily available as this substance is sprayed on the shoreline. If effort has been made to represent field conditions through exposure duration or scenario, study will be scored with a 1.</t>
  </si>
  <si>
    <t>Crude oil (mechanically dispersed or chemically dispersed)</t>
  </si>
  <si>
    <t>Environmentally realistic concentrations of oil in an oil spill are highly variable depending on many factors. If effort has been made to represent field conditions through exposure concentration, duration, scenario (i.e., spiked decline over constant exposure), study will be scored with a 1.</t>
  </si>
  <si>
    <t>&lt; 1000 µg/L TPH</t>
  </si>
  <si>
    <t>&lt; 1000 µg/L THC</t>
  </si>
  <si>
    <t>The vast majority (95%) of seawater samples taken after the Deepwater Horizon oil spill contained &lt; 250 µg/L TPH (Wade et al., 2016); however, maximum values reached 11,400 mg/L (directly above wellhead; Sammarco et al., 2013). It has been reported that water column samples that were not directly above wellhead with concentrations above 1000 µg/L did not contain high concentrations of PAHs that correspond to these TPH measurements; thus, the TPHs measured were likely from non-petroleum, organic sources (Wade et al., 2016). For this reason, 1000 µg/L has been selected as the maximum environmentally relevant concentration threshold for these compounds.</t>
  </si>
  <si>
    <t>&lt; 189 µg/L</t>
  </si>
  <si>
    <t xml:space="preserve">Maximum reported concentration of PAHs measured in the water column after the Deepwater Horizon oil spill (Diercks, A.-R. et al., 2010). </t>
  </si>
  <si>
    <t>&lt; 1398 nM</t>
  </si>
  <si>
    <t>This is the United States criteria for maximum allowable concentration of pyrene and seawater; therefore, concentrations up to this value (at least) are likely to occur (Grenvald et al., 2013).</t>
  </si>
  <si>
    <t>Study-specific for sediment (see Szczbelski et al., 2019)</t>
  </si>
  <si>
    <t>2-methylnaphthalene</t>
  </si>
  <si>
    <t>Maximum reported concentration of PAHs measured in the water column after the Deepwater Horizon oil spill (Diercks, A.-R. et al., 2010).</t>
  </si>
  <si>
    <t>Diesel (marine/Arctic)</t>
  </si>
  <si>
    <t>&lt; 1:10,000 dilution</t>
  </si>
  <si>
    <t>Identified as an environmentally realistic worst-case scenario (Hansen et al., 2013).</t>
  </si>
  <si>
    <t>&lt; 350 ng/L PAH</t>
  </si>
  <si>
    <t>The composition of produced water is highly variable depending on many factors. Discharge is instantaneously diluted as it reaches the water the column, where modelling predicts that concentrations of PAHs (a component of the discharge) can be 25 to 350 ng/L within one kilometre from the source, and 4 to 8 ng/L within five to ten kilometres from the source (Durell et al., 2006). Environmental relevance of concentrations from studies that report measured PAH values will use these values for scoring.</t>
  </si>
  <si>
    <t xml:space="preserve">Any dilutions of concentrate </t>
  </si>
  <si>
    <t>Any dilutions of concentrate as long as concentrate was made to mimic realistic discharge.</t>
  </si>
  <si>
    <t>INORGANIC CONTAMINANTS</t>
  </si>
  <si>
    <t>Methylmercury (MeHg)</t>
  </si>
  <si>
    <t>1.41 µg/g dry weight in biota</t>
  </si>
  <si>
    <r>
      <t xml:space="preserve">Concentrations of methylmercury naturally occurring in the Arctic environment are not this high; however, this compound bioaccumulates in the tissues of organisms feeding at high trophic levels. This value was obtained as the maximum from concentrations of </t>
    </r>
    <r>
      <rPr>
        <b/>
        <sz val="12"/>
        <color rgb="FF000000"/>
        <rFont val="Arial"/>
        <family val="2"/>
      </rPr>
      <t>total mercury</t>
    </r>
    <r>
      <rPr>
        <sz val="12"/>
        <color rgb="FF000000"/>
        <rFont val="Arial"/>
        <family val="2"/>
      </rPr>
      <t xml:space="preserve"> found in eggs of arctic seabirds (black-legged kittiwakes, northern fulmars, and thick-billed murres) between 1975 and 2003 (Braune, 2007).</t>
    </r>
  </si>
  <si>
    <t>1 µg/g wet weight in biota</t>
  </si>
  <si>
    <r>
      <t xml:space="preserve">This value was obtained as the maximum from concentrations of </t>
    </r>
    <r>
      <rPr>
        <b/>
        <sz val="12"/>
        <color rgb="FF000000"/>
        <rFont val="Arial"/>
        <family val="2"/>
      </rPr>
      <t>total mercury</t>
    </r>
    <r>
      <rPr>
        <sz val="12"/>
        <color rgb="FF000000"/>
        <rFont val="Arial"/>
        <family val="2"/>
      </rPr>
      <t xml:space="preserve"> found in arctic fish muscle between 1990 and 2009 (AMAP, 2011). Wet weight concentrations were not reported for birds.</t>
    </r>
  </si>
  <si>
    <t>Total mercury (THg)</t>
  </si>
  <si>
    <t xml:space="preserve">In solution: 2.9 ng/L </t>
  </si>
  <si>
    <t>This is the highest value that was measured in surface seawater as a result of snowmelt deposition in an Arctic region (Dommergue et al., 2010). The season in which this phenomenon occurs coincides with major biological events (i.e., phytoplankton blooms followed by zooplankton blooms); therefore, Arctic species will potentially encounter these concentrations of THg in seawater.</t>
  </si>
  <si>
    <t>Inorganic Mercury</t>
  </si>
  <si>
    <t>Study-specific (see Frouin et al., 2012)</t>
  </si>
  <si>
    <t>Bioaccumulation of Hg in marine mammals can reach high levels and be absorbed into every component of the body (organs, blood, tissues, and cells; Das et al.2016). Chronic, low exposures over time can result in exceedingly high concentrations in biota. Due to the difficulty of defining a single threshold value for these complex interactions, thresholds for these compounds, and others where bioaccumulation is a significant factor to consider, will be based on study-specific scenarios.</t>
  </si>
  <si>
    <t>Organic Mercury</t>
  </si>
  <si>
    <t>&lt; 3000 µg Pb/g dry weight</t>
  </si>
  <si>
    <r>
      <t xml:space="preserve">Range of possible uptake into soft tissue for the common mussel </t>
    </r>
    <r>
      <rPr>
        <i/>
        <sz val="12"/>
        <color rgb="FF000000"/>
        <rFont val="Arial"/>
        <family val="2"/>
      </rPr>
      <t>Mytulis edulis</t>
    </r>
    <r>
      <rPr>
        <sz val="12"/>
        <color rgb="FF000000"/>
        <rFont val="Arial"/>
        <family val="2"/>
      </rPr>
      <t xml:space="preserve"> (Schulz-Baldes, 1974).</t>
    </r>
  </si>
  <si>
    <t>14,400 particles/L</t>
  </si>
  <si>
    <t>The greatest concentration of microplastics found in Arctic snow (Bergmann et al., 2019).</t>
  </si>
  <si>
    <r>
      <t>Cl</t>
    </r>
    <r>
      <rPr>
        <vertAlign val="superscript"/>
        <sz val="12"/>
        <color rgb="FF000000"/>
        <rFont val="Arial"/>
        <family val="2"/>
      </rPr>
      <t>-</t>
    </r>
    <r>
      <rPr>
        <sz val="12"/>
        <color rgb="FF000000"/>
        <rFont val="Arial"/>
        <family val="2"/>
      </rPr>
      <t xml:space="preserve"> </t>
    </r>
    <r>
      <rPr>
        <vertAlign val="superscript"/>
        <sz val="12"/>
        <color rgb="FF000000"/>
        <rFont val="Arial"/>
        <family val="2"/>
      </rPr>
      <t>a,b</t>
    </r>
  </si>
  <si>
    <t>640 mg/L</t>
  </si>
  <si>
    <t>CCME Water Quality Guideline for the Protection of Aquatic Life (CCME, 2011).</t>
  </si>
  <si>
    <r>
      <t>Aluminum</t>
    </r>
    <r>
      <rPr>
        <vertAlign val="superscript"/>
        <sz val="12"/>
        <color rgb="FF000000"/>
        <rFont val="Arial"/>
        <family val="2"/>
      </rPr>
      <t xml:space="preserve"> a</t>
    </r>
  </si>
  <si>
    <t>21.2 µg/L</t>
  </si>
  <si>
    <t>Maximum concentration measured in the field by Moore et al., 2016.</t>
  </si>
  <si>
    <r>
      <t>Arsenic</t>
    </r>
    <r>
      <rPr>
        <vertAlign val="superscript"/>
        <sz val="12"/>
        <color rgb="FF000000"/>
        <rFont val="Arial"/>
        <family val="2"/>
      </rPr>
      <t xml:space="preserve"> a</t>
    </r>
  </si>
  <si>
    <t>5.0 µg/L</t>
  </si>
  <si>
    <t>CCME Water Quality Guideline for the Protection of Aquatic Life (CCME, 2001).</t>
  </si>
  <si>
    <r>
      <t>Cadmium</t>
    </r>
    <r>
      <rPr>
        <vertAlign val="superscript"/>
        <sz val="12"/>
        <color rgb="FF000000"/>
        <rFont val="Arial"/>
        <family val="2"/>
      </rPr>
      <t xml:space="preserve"> a</t>
    </r>
  </si>
  <si>
    <t>1.0 µg/L</t>
  </si>
  <si>
    <t>CCME Water Quality Guideline for the Protection of Aquatic Life (CCME, 2014).</t>
  </si>
  <si>
    <r>
      <t>Chromium</t>
    </r>
    <r>
      <rPr>
        <vertAlign val="superscript"/>
        <sz val="12"/>
        <color rgb="FF000000"/>
        <rFont val="Arial"/>
        <family val="2"/>
      </rPr>
      <t xml:space="preserve"> a</t>
    </r>
  </si>
  <si>
    <t>8.9 µg/L</t>
  </si>
  <si>
    <t>CCME Water Quality Guideline for the Protection of Aquatic Life (CCME, 1999).</t>
  </si>
  <si>
    <r>
      <t>Copper</t>
    </r>
    <r>
      <rPr>
        <vertAlign val="superscript"/>
        <sz val="12"/>
        <color rgb="FF000000"/>
        <rFont val="Arial"/>
        <family val="2"/>
      </rPr>
      <t xml:space="preserve"> a</t>
    </r>
  </si>
  <si>
    <t>0.6 µg/L</t>
  </si>
  <si>
    <r>
      <t>Nickel</t>
    </r>
    <r>
      <rPr>
        <vertAlign val="superscript"/>
        <sz val="12"/>
        <color rgb="FF000000"/>
        <rFont val="Arial"/>
        <family val="2"/>
      </rPr>
      <t xml:space="preserve"> a</t>
    </r>
  </si>
  <si>
    <t>18.5 µg/L</t>
  </si>
  <si>
    <r>
      <t>Zinc</t>
    </r>
    <r>
      <rPr>
        <vertAlign val="superscript"/>
        <sz val="12"/>
        <color rgb="FF000000"/>
        <rFont val="Arial"/>
        <family val="2"/>
      </rPr>
      <t xml:space="preserve"> a</t>
    </r>
  </si>
  <si>
    <t>37 µg/L</t>
  </si>
  <si>
    <t>CCME Water Quality Guideline for the Protection of Aquatic Life (CCME, 2018).</t>
  </si>
  <si>
    <r>
      <t>NO2</t>
    </r>
    <r>
      <rPr>
        <vertAlign val="superscript"/>
        <sz val="12"/>
        <color rgb="FF000000"/>
        <rFont val="Arial"/>
        <family val="2"/>
      </rPr>
      <t xml:space="preserve"> a</t>
    </r>
  </si>
  <si>
    <t>5.83 mg/L</t>
  </si>
  <si>
    <r>
      <t>NO3</t>
    </r>
    <r>
      <rPr>
        <vertAlign val="superscript"/>
        <sz val="12"/>
        <color rgb="FF000000"/>
        <rFont val="Arial"/>
        <family val="2"/>
      </rPr>
      <t xml:space="preserve"> a</t>
    </r>
  </si>
  <si>
    <t>310 mg/L</t>
  </si>
  <si>
    <r>
      <t>NH3</t>
    </r>
    <r>
      <rPr>
        <vertAlign val="superscript"/>
        <sz val="12"/>
        <color rgb="FF000000"/>
        <rFont val="Arial"/>
        <family val="2"/>
      </rPr>
      <t xml:space="preserve"> a</t>
    </r>
  </si>
  <si>
    <t>0.019 mg/L</t>
  </si>
  <si>
    <t>CCME Water Quality Guideline for the Protection of Aquatic Life (CCME, 2010).</t>
  </si>
  <si>
    <r>
      <t>NH4</t>
    </r>
    <r>
      <rPr>
        <vertAlign val="superscript"/>
        <sz val="12"/>
        <color rgb="FF000000"/>
        <rFont val="Arial"/>
        <family val="2"/>
      </rPr>
      <t xml:space="preserve"> a</t>
    </r>
  </si>
  <si>
    <t>200 mg/L</t>
  </si>
  <si>
    <t>Na2SO4</t>
  </si>
  <si>
    <t>0.350 g/L</t>
  </si>
  <si>
    <t>Maximum observed WQO measured in the field by Moore et al., 2016.</t>
  </si>
  <si>
    <t>Na2MoO4</t>
  </si>
  <si>
    <t>73 µg/L</t>
  </si>
  <si>
    <t>PHENOLS AND FLAME RETARDANTS</t>
  </si>
  <si>
    <t>PCBs</t>
  </si>
  <si>
    <t>In biota: 600 mg/kg lipid weight</t>
  </si>
  <si>
    <t>PCBs measured in blubber have reached 574 mg/kg lipid weight (Buckman et al., 2011); therefore, the environmentally realistic concentration for this exposure scenario captures the upper end of this measurement.</t>
  </si>
  <si>
    <t>Environmentally realistic concentrations of PCBs are highly variable depending on many factors. If effort has been made to represent what may be observed in nature through exposure concentration, duration, derivation of compounds, or scenario, study will be scored with a 1.</t>
  </si>
  <si>
    <t>&lt; 1000 µg/L</t>
  </si>
  <si>
    <t>The maximum environmentally realistic concentration of total petroleum hydrocarbons, of which phenol is one when measured during an oil spill (see justification for crude oil)</t>
  </si>
  <si>
    <r>
      <t xml:space="preserve">a </t>
    </r>
    <r>
      <rPr>
        <sz val="12"/>
        <color rgb="FF000000"/>
        <rFont val="Arial"/>
        <family val="2"/>
      </rPr>
      <t>Values are for acute exposure in freshwater environments to mirror the exposure scenario from this study.</t>
    </r>
  </si>
  <si>
    <r>
      <t xml:space="preserve">b </t>
    </r>
    <r>
      <rPr>
        <sz val="12"/>
        <color rgb="FF000000"/>
        <rFont val="Arial"/>
        <family val="2"/>
      </rPr>
      <t>Value is for all</t>
    </r>
    <r>
      <rPr>
        <sz val="12"/>
        <color theme="1"/>
        <rFont val="Arial"/>
        <family val="2"/>
      </rPr>
      <t xml:space="preserve"> compounds containing chloride; see Moore et al., 2016.</t>
    </r>
  </si>
  <si>
    <r>
      <t xml:space="preserve">Table S3: </t>
    </r>
    <r>
      <rPr>
        <sz val="12"/>
        <color theme="1"/>
        <rFont val="Arial"/>
        <family val="2"/>
      </rPr>
      <t>Description of purity and/or grade of substances that have been tested on Arctic species from studies assessed in this review that do not have easily measured purities or grades.</t>
    </r>
  </si>
  <si>
    <t>Purity/Grade</t>
  </si>
  <si>
    <t>Artificially weathered (AWT), naturally weathered (NWT), or fresh (FR) will be reported as the purity. Weathering process and time included. Score will be given depending on reporting of dispersant type.</t>
  </si>
  <si>
    <t>Oil or fuel</t>
  </si>
  <si>
    <t>Weathered (WT) or fresh (FR) will be reported as the purity. Weathering process and time included. Score will be given depending on reporting of oil or fuel type.</t>
  </si>
  <si>
    <r>
      <t>Table S4:</t>
    </r>
    <r>
      <rPr>
        <sz val="12"/>
        <color theme="1"/>
        <rFont val="Arial"/>
        <family val="2"/>
      </rPr>
      <t xml:space="preserve"> Relevant environmental parameters upon which scoring was based for organisms used as test species in studies assessed in this review.</t>
    </r>
  </si>
  <si>
    <t>Test Type</t>
  </si>
  <si>
    <t>Minimum Parameters Identified</t>
  </si>
  <si>
    <t>In vivo</t>
  </si>
  <si>
    <t>Fish, crustaceans, other invertebrates, molluscs</t>
  </si>
  <si>
    <t>Temperature and dissolved oxygen</t>
  </si>
  <si>
    <t>Primary producers</t>
  </si>
  <si>
    <t>Temperature, light, photoperiod, pH</t>
  </si>
  <si>
    <t>Birds</t>
  </si>
  <si>
    <t>Temperature</t>
  </si>
  <si>
    <t>Mammals</t>
  </si>
  <si>
    <t>Temperature, media type</t>
  </si>
  <si>
    <t>Concentrations are justified within the text based on concentrations of PAHs found in sediments near where the exposure was conducted.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</si>
</sst>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0"/>
    <numFmt numFmtId="166" formatCode="0.0000"/>
    <numFmt numFmtId="167" formatCode="0.0%"/>
  </numFmts>
  <fonts count="38" x14ac:knownFonts="1">
    <font>
      <sz val="11"/>
      <color theme="1"/>
      <name val="Calibri"/>
      <family val="2"/>
      <scheme val="minor"/>
    </font>
    <font>
      <sz val="12"/>
      <color theme="1"/>
      <name val="Calibri"/>
      <family val="2"/>
      <scheme val="minor"/>
    </font>
    <font>
      <sz val="12"/>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1"/>
      <name val="Calibri"/>
      <family val="2"/>
      <scheme val="minor"/>
    </font>
    <font>
      <u/>
      <sz val="11"/>
      <color theme="11"/>
      <name val="Calibri"/>
      <family val="2"/>
      <scheme val="minor"/>
    </font>
    <font>
      <sz val="11"/>
      <color rgb="FF000000"/>
      <name val="Calibri"/>
      <family val="2"/>
      <scheme val="minor"/>
    </font>
    <font>
      <sz val="11"/>
      <color rgb="FF000000"/>
      <name val="Calibri"/>
      <family val="2"/>
    </font>
    <font>
      <sz val="11"/>
      <color theme="1"/>
      <name val="Calibri"/>
      <family val="2"/>
      <scheme val="minor"/>
    </font>
    <font>
      <sz val="8"/>
      <name val="Calibri"/>
      <family val="2"/>
      <scheme val="minor"/>
    </font>
    <font>
      <b/>
      <sz val="11"/>
      <color rgb="FFFF0000"/>
      <name val="Calibri"/>
      <family val="2"/>
      <scheme val="minor"/>
    </font>
    <font>
      <i/>
      <sz val="11"/>
      <name val="Calibri"/>
      <family val="2"/>
      <scheme val="minor"/>
    </font>
    <font>
      <u/>
      <sz val="11"/>
      <color theme="1"/>
      <name val="Calibri"/>
      <family val="2"/>
      <scheme val="minor"/>
    </font>
    <font>
      <vertAlign val="superscript"/>
      <sz val="11"/>
      <color theme="1"/>
      <name val="Calibri"/>
      <family val="2"/>
      <scheme val="minor"/>
    </font>
    <font>
      <vertAlign val="subscript"/>
      <sz val="11"/>
      <color theme="1"/>
      <name val="Calibri"/>
      <family val="2"/>
      <scheme val="minor"/>
    </font>
    <font>
      <b/>
      <sz val="11"/>
      <name val="Calibri"/>
      <family val="2"/>
      <scheme val="minor"/>
    </font>
    <font>
      <vertAlign val="subscript"/>
      <sz val="11"/>
      <name val="Calibri"/>
      <family val="2"/>
      <scheme val="minor"/>
    </font>
    <font>
      <sz val="11"/>
      <color theme="1"/>
      <name val="Calibri (Body)"/>
    </font>
    <font>
      <sz val="11"/>
      <color theme="1"/>
      <name val="Calibri"/>
      <family val="2"/>
    </font>
    <font>
      <vertAlign val="superscript"/>
      <sz val="11"/>
      <color theme="1"/>
      <name val="Calibri (Body)"/>
    </font>
    <font>
      <sz val="12"/>
      <color theme="1"/>
      <name val="Arial"/>
      <family val="2"/>
    </font>
    <font>
      <sz val="12"/>
      <color rgb="FFFF0000"/>
      <name val="Arial"/>
      <family val="2"/>
    </font>
    <font>
      <sz val="12"/>
      <name val="Arial"/>
      <family val="2"/>
    </font>
    <font>
      <i/>
      <sz val="12"/>
      <color theme="1"/>
      <name val="Arial"/>
      <family val="2"/>
    </font>
    <font>
      <b/>
      <sz val="12"/>
      <color theme="1"/>
      <name val="Arial"/>
      <family val="2"/>
    </font>
    <font>
      <b/>
      <sz val="12"/>
      <color rgb="FF000000"/>
      <name val="Arial"/>
      <family val="2"/>
    </font>
    <font>
      <sz val="12"/>
      <color rgb="FF000000"/>
      <name val="Arial"/>
      <family val="2"/>
    </font>
    <font>
      <b/>
      <sz val="10"/>
      <color theme="1"/>
      <name val="Arial"/>
      <family val="2"/>
    </font>
    <font>
      <sz val="10"/>
      <color theme="1"/>
      <name val="Arial"/>
      <family val="2"/>
    </font>
    <font>
      <b/>
      <i/>
      <sz val="10"/>
      <color theme="1"/>
      <name val="Arial"/>
      <family val="2"/>
    </font>
    <font>
      <i/>
      <sz val="10"/>
      <color theme="1"/>
      <name val="Arial"/>
      <family val="2"/>
    </font>
    <font>
      <b/>
      <sz val="10"/>
      <color rgb="FFFF0000"/>
      <name val="Arial"/>
      <family val="2"/>
    </font>
    <font>
      <sz val="10"/>
      <color rgb="FF000000"/>
      <name val="Arial"/>
      <family val="2"/>
    </font>
    <font>
      <i/>
      <sz val="12"/>
      <color rgb="FF000000"/>
      <name val="Arial"/>
      <family val="2"/>
    </font>
    <font>
      <vertAlign val="superscript"/>
      <sz val="12"/>
      <color rgb="FF000000"/>
      <name val="Arial"/>
      <family val="2"/>
    </font>
  </fonts>
  <fills count="44">
    <fill>
      <patternFill patternType="none"/>
    </fill>
    <fill>
      <patternFill patternType="gray125"/>
    </fill>
    <fill>
      <patternFill patternType="solid">
        <fgColor theme="5"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649B3F"/>
        <bgColor indexed="64"/>
      </patternFill>
    </fill>
    <fill>
      <patternFill patternType="solid">
        <fgColor rgb="FF75B549"/>
        <bgColor indexed="64"/>
      </patternFill>
    </fill>
    <fill>
      <patternFill patternType="solid">
        <fgColor rgb="FF8FC36B"/>
        <bgColor indexed="64"/>
      </patternFill>
    </fill>
    <fill>
      <patternFill patternType="solid">
        <fgColor rgb="FFF9D3B9"/>
        <bgColor indexed="64"/>
      </patternFill>
    </fill>
    <fill>
      <patternFill patternType="solid">
        <fgColor rgb="FFF7C39F"/>
        <bgColor indexed="64"/>
      </patternFill>
    </fill>
    <fill>
      <patternFill patternType="solid">
        <fgColor rgb="FFF4AD7C"/>
        <bgColor indexed="64"/>
      </patternFill>
    </fill>
    <fill>
      <patternFill patternType="solid">
        <fgColor rgb="FFF1955D"/>
        <bgColor indexed="64"/>
      </patternFill>
    </fill>
    <fill>
      <patternFill patternType="solid">
        <fgColor rgb="FFEE813E"/>
        <bgColor indexed="64"/>
      </patternFill>
    </fill>
    <fill>
      <patternFill patternType="solid">
        <fgColor rgb="FFC3CFEB"/>
        <bgColor indexed="64"/>
      </patternFill>
    </fill>
    <fill>
      <patternFill patternType="solid">
        <fgColor rgb="FFB1C1E5"/>
        <bgColor indexed="64"/>
      </patternFill>
    </fill>
    <fill>
      <patternFill patternType="solid">
        <fgColor rgb="FF9DB1DF"/>
        <bgColor indexed="64"/>
      </patternFill>
    </fill>
    <fill>
      <patternFill patternType="solid">
        <fgColor rgb="FF859ED7"/>
        <bgColor indexed="64"/>
      </patternFill>
    </fill>
    <fill>
      <patternFill patternType="solid">
        <fgColor rgb="FF6B8ACF"/>
        <bgColor indexed="64"/>
      </patternFill>
    </fill>
    <fill>
      <patternFill patternType="solid">
        <fgColor theme="9" tint="-0.499984740745262"/>
        <bgColor indexed="64"/>
      </patternFill>
    </fill>
    <fill>
      <patternFill patternType="solid">
        <fgColor rgb="FFEC6E20"/>
        <bgColor indexed="64"/>
      </patternFill>
    </fill>
    <fill>
      <patternFill patternType="solid">
        <fgColor rgb="FFCD5911"/>
        <bgColor indexed="64"/>
      </patternFill>
    </fill>
    <fill>
      <patternFill patternType="solid">
        <fgColor rgb="FF5176C7"/>
        <bgColor indexed="64"/>
      </patternFill>
    </fill>
    <fill>
      <patternFill patternType="solid">
        <fgColor rgb="FF3C63BA"/>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rgb="FF000000"/>
      </patternFill>
    </fill>
    <fill>
      <patternFill patternType="solid">
        <fgColor rgb="FFDDEBF7"/>
        <bgColor rgb="FF000000"/>
      </patternFill>
    </fill>
    <fill>
      <patternFill patternType="solid">
        <fgColor rgb="FFFF0000"/>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0" tint="-0.249977111117893"/>
        <bgColor rgb="FF000000"/>
      </patternFill>
    </fill>
    <fill>
      <patternFill patternType="solid">
        <fgColor theme="4" tint="-0.249977111117893"/>
        <bgColor indexed="64"/>
      </patternFill>
    </fill>
    <fill>
      <patternFill patternType="solid">
        <fgColor rgb="FFFFFF00"/>
        <bgColor indexed="64"/>
      </patternFill>
    </fill>
    <fill>
      <patternFill patternType="solid">
        <fgColor rgb="FFD9D9D9"/>
        <bgColor indexed="64"/>
      </patternFill>
    </fill>
  </fills>
  <borders count="2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bottom style="double">
        <color auto="1"/>
      </bottom>
      <diagonal/>
    </border>
    <border>
      <left/>
      <right/>
      <top style="medium">
        <color auto="1"/>
      </top>
      <bottom/>
      <diagonal/>
    </border>
    <border>
      <left style="thin">
        <color auto="1"/>
      </left>
      <right style="thin">
        <color auto="1"/>
      </right>
      <top/>
      <bottom/>
      <diagonal/>
    </border>
    <border>
      <left/>
      <right/>
      <top style="medium">
        <color auto="1"/>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bottom/>
      <diagonal/>
    </border>
    <border>
      <left style="thin">
        <color indexed="64"/>
      </left>
      <right/>
      <top/>
      <bottom style="thin">
        <color auto="1"/>
      </bottom>
      <diagonal/>
    </border>
    <border>
      <left style="thin">
        <color auto="1"/>
      </left>
      <right style="thin">
        <color auto="1"/>
      </right>
      <top/>
      <bottom style="thin">
        <color auto="1"/>
      </bottom>
      <diagonal/>
    </border>
    <border>
      <left style="thin">
        <color indexed="64"/>
      </left>
      <right/>
      <top style="medium">
        <color auto="1"/>
      </top>
      <bottom style="thin">
        <color auto="1"/>
      </bottom>
      <diagonal/>
    </border>
    <border>
      <left/>
      <right style="thin">
        <color auto="1"/>
      </right>
      <top/>
      <bottom style="thin">
        <color auto="1"/>
      </bottom>
      <diagonal/>
    </border>
    <border>
      <left style="thick">
        <color indexed="64"/>
      </left>
      <right/>
      <top/>
      <bottom/>
      <diagonal/>
    </border>
    <border>
      <left/>
      <right/>
      <top style="medium">
        <color rgb="FF7F7F7F"/>
      </top>
      <bottom/>
      <diagonal/>
    </border>
    <border>
      <left/>
      <right/>
      <top/>
      <bottom style="medium">
        <color rgb="FF7F7F7F"/>
      </bottom>
      <diagonal/>
    </border>
    <border>
      <left/>
      <right/>
      <top style="medium">
        <color rgb="FF7F7F7F"/>
      </top>
      <bottom style="medium">
        <color rgb="FF7F7F7F"/>
      </bottom>
      <diagonal/>
    </border>
    <border>
      <left/>
      <right/>
      <top style="medium">
        <color indexed="64"/>
      </top>
      <bottom style="medium">
        <color indexed="64"/>
      </bottom>
      <diagonal/>
    </border>
    <border>
      <left/>
      <right/>
      <top style="medium">
        <color indexed="64"/>
      </top>
      <bottom style="medium">
        <color rgb="FF7F7F7F"/>
      </bottom>
      <diagonal/>
    </border>
  </borders>
  <cellStyleXfs count="1773">
    <xf numFmtId="0" fontId="0" fillId="0" borderId="0"/>
    <xf numFmtId="0" fontId="5"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0"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1" fillId="0" borderId="0"/>
    <xf numFmtId="0" fontId="2"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 fillId="0" borderId="0"/>
  </cellStyleXfs>
  <cellXfs count="747">
    <xf numFmtId="0" fontId="0" fillId="0" borderId="0" xfId="0"/>
    <xf numFmtId="0" fontId="4" fillId="0" borderId="1" xfId="0" applyFont="1" applyBorder="1"/>
    <xf numFmtId="0" fontId="4" fillId="0" borderId="0" xfId="0" applyFont="1"/>
    <xf numFmtId="0" fontId="6" fillId="0" borderId="5" xfId="0" applyFont="1" applyBorder="1"/>
    <xf numFmtId="1" fontId="3" fillId="0" borderId="0" xfId="0" applyNumberFormat="1" applyFont="1" applyAlignment="1">
      <alignment horizontal="right"/>
    </xf>
    <xf numFmtId="0" fontId="3" fillId="0" borderId="0" xfId="0" applyFont="1"/>
    <xf numFmtId="1" fontId="3" fillId="2" borderId="0" xfId="0" applyNumberFormat="1" applyFont="1" applyFill="1" applyAlignment="1">
      <alignment horizontal="center"/>
    </xf>
    <xf numFmtId="1" fontId="7" fillId="0" borderId="0" xfId="0" applyNumberFormat="1" applyFont="1" applyAlignment="1">
      <alignment horizontal="right"/>
    </xf>
    <xf numFmtId="0" fontId="7" fillId="0" borderId="0" xfId="0" applyFont="1"/>
    <xf numFmtId="0" fontId="7" fillId="0" borderId="0" xfId="0" applyFont="1" applyFill="1"/>
    <xf numFmtId="1" fontId="7" fillId="2" borderId="0" xfId="0" applyNumberFormat="1" applyFont="1" applyFill="1" applyAlignment="1">
      <alignment horizontal="center"/>
    </xf>
    <xf numFmtId="0" fontId="3" fillId="0" borderId="0" xfId="0" applyFont="1" applyAlignment="1">
      <alignment horizontal="right"/>
    </xf>
    <xf numFmtId="0" fontId="3" fillId="0" borderId="0" xfId="0" applyFont="1" applyFill="1"/>
    <xf numFmtId="0" fontId="6" fillId="0" borderId="0" xfId="0" applyFont="1"/>
    <xf numFmtId="0" fontId="7" fillId="4" borderId="2" xfId="0" applyFont="1" applyFill="1" applyBorder="1" applyAlignment="1">
      <alignment horizontal="left" vertical="center" wrapText="1"/>
    </xf>
    <xf numFmtId="0" fontId="7" fillId="4" borderId="2" xfId="0" applyFont="1" applyFill="1" applyBorder="1" applyAlignment="1">
      <alignment horizontal="left" vertical="center"/>
    </xf>
    <xf numFmtId="0" fontId="13" fillId="0" borderId="1" xfId="0" applyFont="1" applyBorder="1"/>
    <xf numFmtId="0" fontId="4" fillId="0" borderId="1" xfId="0" applyFont="1" applyBorder="1" applyAlignment="1">
      <alignment horizontal="left"/>
    </xf>
    <xf numFmtId="0" fontId="0" fillId="0" borderId="0" xfId="0" applyFont="1" applyBorder="1"/>
    <xf numFmtId="0" fontId="0" fillId="0" borderId="0" xfId="0" applyFont="1"/>
    <xf numFmtId="1" fontId="3" fillId="0" borderId="7" xfId="0" applyNumberFormat="1" applyFont="1" applyBorder="1" applyAlignment="1">
      <alignment horizontal="left"/>
    </xf>
    <xf numFmtId="0" fontId="3" fillId="0" borderId="7" xfId="0" applyFont="1" applyBorder="1"/>
    <xf numFmtId="1" fontId="3" fillId="0" borderId="0" xfId="0" applyNumberFormat="1" applyFont="1" applyAlignment="1">
      <alignment horizontal="left"/>
    </xf>
    <xf numFmtId="0" fontId="3" fillId="0" borderId="0" xfId="0" applyFont="1" applyAlignment="1">
      <alignment horizontal="center"/>
    </xf>
    <xf numFmtId="1" fontId="7" fillId="0" borderId="0" xfId="0" applyNumberFormat="1" applyFont="1" applyAlignment="1">
      <alignment horizontal="left"/>
    </xf>
    <xf numFmtId="0" fontId="7" fillId="0" borderId="2" xfId="0" applyFont="1" applyBorder="1" applyAlignment="1">
      <alignment horizontal="left" vertical="center" wrapText="1"/>
    </xf>
    <xf numFmtId="0" fontId="6" fillId="4" borderId="2" xfId="0" applyFont="1" applyFill="1" applyBorder="1" applyAlignment="1">
      <alignment horizontal="left" vertical="center" wrapText="1"/>
    </xf>
    <xf numFmtId="0" fontId="6" fillId="5" borderId="2" xfId="0" applyFont="1" applyFill="1" applyBorder="1" applyAlignment="1">
      <alignment horizontal="left" vertical="center" wrapText="1"/>
    </xf>
    <xf numFmtId="0" fontId="0" fillId="0" borderId="0" xfId="0" applyFont="1" applyFill="1"/>
    <xf numFmtId="0" fontId="0" fillId="0" borderId="0" xfId="0" applyFont="1" applyFill="1" applyBorder="1"/>
    <xf numFmtId="0" fontId="4" fillId="0" borderId="5" xfId="0" applyFont="1" applyBorder="1"/>
    <xf numFmtId="0" fontId="0" fillId="0" borderId="5" xfId="0" applyFont="1" applyBorder="1"/>
    <xf numFmtId="0" fontId="0" fillId="4" borderId="2" xfId="0" applyFont="1" applyFill="1" applyBorder="1" applyAlignment="1">
      <alignment horizontal="left" vertical="center" wrapText="1"/>
    </xf>
    <xf numFmtId="0" fontId="6" fillId="8" borderId="2" xfId="0" applyFont="1" applyFill="1" applyBorder="1" applyAlignment="1">
      <alignment horizontal="left" vertical="center" wrapText="1"/>
    </xf>
    <xf numFmtId="0" fontId="0" fillId="8" borderId="2" xfId="0" applyFont="1" applyFill="1" applyBorder="1" applyAlignment="1">
      <alignment horizontal="left" vertical="center" wrapText="1"/>
    </xf>
    <xf numFmtId="0" fontId="7" fillId="8"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9" borderId="2" xfId="0" applyFont="1" applyFill="1" applyBorder="1" applyAlignment="1">
      <alignment horizontal="left" vertical="center" wrapText="1"/>
    </xf>
    <xf numFmtId="0" fontId="0" fillId="9" borderId="2" xfId="0" applyFont="1" applyFill="1" applyBorder="1" applyAlignment="1">
      <alignment horizontal="left" vertical="center" wrapText="1"/>
    </xf>
    <xf numFmtId="0" fontId="7" fillId="0" borderId="13" xfId="0" applyFont="1" applyBorder="1"/>
    <xf numFmtId="0" fontId="4" fillId="0" borderId="14" xfId="0" applyFont="1" applyBorder="1"/>
    <xf numFmtId="0" fontId="0" fillId="0" borderId="13" xfId="0" applyFont="1" applyBorder="1"/>
    <xf numFmtId="0" fontId="0" fillId="0" borderId="13" xfId="0" applyFont="1" applyFill="1" applyBorder="1"/>
    <xf numFmtId="0" fontId="0" fillId="0" borderId="1" xfId="0" applyFont="1" applyBorder="1"/>
    <xf numFmtId="0" fontId="0" fillId="2" borderId="0" xfId="0" applyFont="1" applyFill="1"/>
    <xf numFmtId="0" fontId="0" fillId="3" borderId="0" xfId="0" applyFont="1" applyFill="1"/>
    <xf numFmtId="9" fontId="0" fillId="0" borderId="0" xfId="0" applyNumberFormat="1" applyFont="1" applyAlignment="1">
      <alignment horizontal="right"/>
    </xf>
    <xf numFmtId="0" fontId="0" fillId="0" borderId="0" xfId="0" applyFont="1" applyAlignment="1">
      <alignment horizontal="right"/>
    </xf>
    <xf numFmtId="0" fontId="0" fillId="0" borderId="0" xfId="0" applyFont="1" applyAlignment="1">
      <alignment horizontal="left" wrapText="1"/>
    </xf>
    <xf numFmtId="0" fontId="0" fillId="0" borderId="0" xfId="0" applyFont="1" applyAlignment="1">
      <alignment horizontal="left"/>
    </xf>
    <xf numFmtId="0" fontId="0" fillId="0" borderId="1" xfId="0" applyFont="1" applyBorder="1" applyAlignment="1">
      <alignment horizontal="left"/>
    </xf>
    <xf numFmtId="0" fontId="0" fillId="0" borderId="2" xfId="0" applyFont="1" applyFill="1" applyBorder="1" applyAlignment="1">
      <alignment horizontal="left"/>
    </xf>
    <xf numFmtId="0" fontId="0" fillId="5" borderId="2" xfId="0" applyFont="1" applyFill="1" applyBorder="1" applyAlignment="1">
      <alignment horizontal="left"/>
    </xf>
    <xf numFmtId="0" fontId="0" fillId="0" borderId="3" xfId="0" applyFont="1" applyBorder="1"/>
    <xf numFmtId="0" fontId="0" fillId="0" borderId="3" xfId="0" applyFont="1" applyBorder="1" applyAlignment="1">
      <alignment horizontal="center"/>
    </xf>
    <xf numFmtId="0" fontId="0" fillId="0" borderId="2" xfId="0" applyFont="1" applyBorder="1" applyAlignment="1">
      <alignment horizontal="center"/>
    </xf>
    <xf numFmtId="0" fontId="0" fillId="0" borderId="4" xfId="0" applyFont="1" applyBorder="1" applyAlignment="1">
      <alignment horizontal="center"/>
    </xf>
    <xf numFmtId="0" fontId="0" fillId="0" borderId="2" xfId="0" applyFont="1" applyBorder="1" applyAlignment="1">
      <alignment horizontal="left"/>
    </xf>
    <xf numFmtId="0" fontId="0" fillId="0" borderId="5" xfId="0" applyFont="1" applyBorder="1" applyAlignment="1">
      <alignment horizontal="center"/>
    </xf>
    <xf numFmtId="1" fontId="0" fillId="6" borderId="0" xfId="0" applyNumberFormat="1" applyFont="1" applyFill="1" applyAlignment="1">
      <alignment horizontal="right"/>
    </xf>
    <xf numFmtId="0" fontId="0" fillId="6" borderId="0" xfId="0" applyFont="1" applyFill="1"/>
    <xf numFmtId="1" fontId="0" fillId="2" borderId="0" xfId="0" applyNumberFormat="1" applyFont="1" applyFill="1" applyAlignment="1">
      <alignment horizontal="center"/>
    </xf>
    <xf numFmtId="1" fontId="0" fillId="0" borderId="0" xfId="0" applyNumberFormat="1" applyFont="1" applyAlignment="1">
      <alignment horizontal="center"/>
    </xf>
    <xf numFmtId="1" fontId="0" fillId="0" borderId="0" xfId="0" applyNumberFormat="1" applyFont="1" applyFill="1" applyAlignment="1">
      <alignment horizontal="center"/>
    </xf>
    <xf numFmtId="1" fontId="0" fillId="0" borderId="5" xfId="0" applyNumberFormat="1" applyFont="1" applyFill="1" applyBorder="1" applyAlignment="1">
      <alignment horizontal="center"/>
    </xf>
    <xf numFmtId="1" fontId="0" fillId="0" borderId="1" xfId="0" applyNumberFormat="1" applyFont="1" applyFill="1" applyBorder="1" applyAlignment="1">
      <alignment horizontal="center"/>
    </xf>
    <xf numFmtId="1" fontId="0" fillId="0" borderId="6" xfId="0" applyNumberFormat="1" applyFont="1" applyFill="1" applyBorder="1" applyAlignment="1">
      <alignment horizontal="center"/>
    </xf>
    <xf numFmtId="0" fontId="0" fillId="0" borderId="0" xfId="0" quotePrefix="1" applyFont="1" applyAlignment="1">
      <alignment horizontal="center"/>
    </xf>
    <xf numFmtId="0" fontId="0" fillId="0" borderId="0" xfId="0" quotePrefix="1" applyFont="1"/>
    <xf numFmtId="0" fontId="0" fillId="0" borderId="9" xfId="0" applyFont="1" applyBorder="1" applyAlignment="1">
      <alignment horizontal="center"/>
    </xf>
    <xf numFmtId="0" fontId="0" fillId="0" borderId="7" xfId="0" applyFont="1" applyBorder="1"/>
    <xf numFmtId="0" fontId="0" fillId="7" borderId="2" xfId="0" applyFont="1" applyFill="1" applyBorder="1" applyAlignment="1">
      <alignment horizontal="left" vertical="center" wrapText="1"/>
    </xf>
    <xf numFmtId="0" fontId="7" fillId="7" borderId="2" xfId="0" applyFont="1" applyFill="1" applyBorder="1" applyAlignment="1">
      <alignment horizontal="left" vertical="center" wrapText="1"/>
    </xf>
    <xf numFmtId="0" fontId="6" fillId="7" borderId="2" xfId="0" applyFont="1" applyFill="1" applyBorder="1" applyAlignment="1">
      <alignment horizontal="left" vertical="center" wrapText="1"/>
    </xf>
    <xf numFmtId="0" fontId="0" fillId="10" borderId="2" xfId="0" applyFont="1" applyFill="1" applyBorder="1" applyAlignment="1">
      <alignment horizontal="left" vertical="center" wrapText="1"/>
    </xf>
    <xf numFmtId="0" fontId="6" fillId="10" borderId="2" xfId="0" applyFont="1" applyFill="1" applyBorder="1" applyAlignment="1">
      <alignment horizontal="left" vertical="center" wrapText="1"/>
    </xf>
    <xf numFmtId="0" fontId="7" fillId="5" borderId="2" xfId="0" applyFont="1" applyFill="1" applyBorder="1" applyAlignment="1">
      <alignment horizontal="left" vertical="center" wrapText="1"/>
    </xf>
    <xf numFmtId="0" fontId="0" fillId="5" borderId="2"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0" fillId="5" borderId="11" xfId="0" applyFont="1" applyFill="1" applyBorder="1" applyAlignment="1">
      <alignment horizontal="left"/>
    </xf>
    <xf numFmtId="0" fontId="0" fillId="5" borderId="15" xfId="0" applyFont="1" applyFill="1" applyBorder="1" applyAlignment="1">
      <alignment horizontal="left"/>
    </xf>
    <xf numFmtId="2" fontId="13" fillId="0" borderId="0" xfId="0" applyNumberFormat="1" applyFont="1" applyFill="1" applyAlignment="1">
      <alignment horizontal="center"/>
    </xf>
    <xf numFmtId="0" fontId="0" fillId="0" borderId="2" xfId="0" applyFont="1" applyFill="1" applyBorder="1" applyAlignment="1">
      <alignment horizontal="left" vertical="center" wrapText="1"/>
    </xf>
    <xf numFmtId="0" fontId="0" fillId="0" borderId="3" xfId="0" applyFont="1" applyBorder="1" applyAlignment="1">
      <alignment horizontal="left"/>
    </xf>
    <xf numFmtId="0" fontId="0" fillId="0" borderId="4" xfId="0" applyFont="1" applyBorder="1" applyAlignment="1">
      <alignment horizontal="left"/>
    </xf>
    <xf numFmtId="0" fontId="0" fillId="0" borderId="3" xfId="0" applyFont="1" applyFill="1" applyBorder="1" applyAlignment="1">
      <alignment horizontal="left"/>
    </xf>
    <xf numFmtId="0" fontId="0" fillId="5" borderId="0" xfId="0" applyFont="1" applyFill="1" applyBorder="1" applyAlignment="1">
      <alignment horizontal="left"/>
    </xf>
    <xf numFmtId="2" fontId="13" fillId="0" borderId="1" xfId="0" applyNumberFormat="1" applyFont="1" applyBorder="1" applyAlignment="1">
      <alignment horizontal="center"/>
    </xf>
    <xf numFmtId="0" fontId="0" fillId="4" borderId="2" xfId="0" applyFont="1" applyFill="1" applyBorder="1" applyAlignment="1">
      <alignment horizontal="left"/>
    </xf>
    <xf numFmtId="0" fontId="7" fillId="5" borderId="11" xfId="0" applyFont="1" applyFill="1" applyBorder="1" applyAlignment="1">
      <alignment horizontal="left" vertical="center" wrapText="1"/>
    </xf>
    <xf numFmtId="0" fontId="0" fillId="5" borderId="2" xfId="0" applyFont="1" applyFill="1" applyBorder="1" applyAlignment="1">
      <alignment horizontal="left" vertical="center"/>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9" borderId="2" xfId="0" applyFont="1" applyFill="1" applyBorder="1" applyAlignment="1">
      <alignment horizontal="left"/>
    </xf>
    <xf numFmtId="0" fontId="7" fillId="9" borderId="2" xfId="0" applyFont="1" applyFill="1" applyBorder="1" applyAlignment="1">
      <alignment horizontal="left" vertical="center" wrapText="1"/>
    </xf>
    <xf numFmtId="0" fontId="0" fillId="11" borderId="2" xfId="0" applyFont="1" applyFill="1" applyBorder="1" applyAlignment="1">
      <alignment horizontal="left"/>
    </xf>
    <xf numFmtId="0" fontId="0" fillId="9" borderId="2" xfId="0" applyFont="1" applyFill="1" applyBorder="1" applyAlignment="1">
      <alignment horizontal="left" vertical="center"/>
    </xf>
    <xf numFmtId="0" fontId="13" fillId="0" borderId="1" xfId="0" applyFont="1" applyFill="1" applyBorder="1"/>
    <xf numFmtId="0" fontId="0" fillId="0" borderId="0" xfId="0" applyFont="1" applyBorder="1" applyAlignment="1">
      <alignment horizontal="left"/>
    </xf>
    <xf numFmtId="0" fontId="0" fillId="0" borderId="0" xfId="0" applyFont="1" applyFill="1" applyBorder="1" applyAlignment="1">
      <alignment horizontal="left"/>
    </xf>
    <xf numFmtId="0" fontId="0" fillId="0" borderId="0" xfId="0" applyFont="1" applyFill="1" applyBorder="1" applyAlignment="1">
      <alignment horizontal="left" vertical="center" wrapText="1"/>
    </xf>
    <xf numFmtId="0" fontId="7" fillId="3" borderId="2" xfId="0" applyFont="1" applyFill="1" applyBorder="1" applyAlignment="1">
      <alignment horizontal="left" vertical="center" wrapText="1"/>
    </xf>
    <xf numFmtId="0" fontId="0" fillId="0" borderId="2" xfId="0" applyNumberFormat="1" applyFont="1" applyFill="1" applyBorder="1" applyAlignment="1">
      <alignment horizontal="left"/>
    </xf>
    <xf numFmtId="0" fontId="0" fillId="5" borderId="2" xfId="0" applyNumberFormat="1" applyFont="1" applyFill="1" applyBorder="1" applyAlignment="1">
      <alignment horizontal="left" vertical="center" wrapText="1"/>
    </xf>
    <xf numFmtId="0" fontId="0" fillId="3" borderId="2" xfId="0" applyNumberFormat="1" applyFont="1" applyFill="1" applyBorder="1" applyAlignment="1">
      <alignment horizontal="left" vertical="center" wrapText="1"/>
    </xf>
    <xf numFmtId="0" fontId="0" fillId="13" borderId="2" xfId="0" applyFont="1" applyFill="1" applyBorder="1" applyAlignment="1">
      <alignment horizontal="left" vertical="center" wrapText="1"/>
    </xf>
    <xf numFmtId="0" fontId="6" fillId="13" borderId="2" xfId="0" applyFont="1" applyFill="1" applyBorder="1" applyAlignment="1">
      <alignment horizontal="left" vertical="center" wrapText="1"/>
    </xf>
    <xf numFmtId="0" fontId="0" fillId="13" borderId="2" xfId="0" applyFont="1" applyFill="1" applyBorder="1" applyAlignment="1">
      <alignment horizontal="left"/>
    </xf>
    <xf numFmtId="0" fontId="7" fillId="13" borderId="2" xfId="0" applyFont="1" applyFill="1" applyBorder="1" applyAlignment="1">
      <alignment horizontal="left" vertical="center" wrapText="1"/>
    </xf>
    <xf numFmtId="0" fontId="0" fillId="13" borderId="2" xfId="0" applyNumberFormat="1" applyFont="1" applyFill="1" applyBorder="1" applyAlignment="1">
      <alignment horizontal="left" vertical="center" wrapText="1"/>
    </xf>
    <xf numFmtId="0" fontId="0" fillId="4" borderId="3" xfId="0" applyFont="1" applyFill="1" applyBorder="1" applyAlignment="1">
      <alignment horizontal="left" vertical="center" wrapText="1"/>
    </xf>
    <xf numFmtId="0" fontId="0" fillId="0" borderId="0" xfId="0" applyFont="1" applyBorder="1" applyAlignment="1">
      <alignment horizontal="center"/>
    </xf>
    <xf numFmtId="0" fontId="0" fillId="8" borderId="3" xfId="0" applyFont="1" applyFill="1" applyBorder="1" applyAlignment="1">
      <alignment horizontal="left" vertical="center" wrapText="1"/>
    </xf>
    <xf numFmtId="0" fontId="0" fillId="7" borderId="3" xfId="0" applyFont="1" applyFill="1" applyBorder="1" applyAlignment="1">
      <alignment horizontal="left" vertical="center" wrapText="1"/>
    </xf>
    <xf numFmtId="0" fontId="0" fillId="14" borderId="2" xfId="0" applyFont="1" applyFill="1" applyBorder="1" applyAlignment="1">
      <alignment horizontal="left" vertical="center" wrapText="1"/>
    </xf>
    <xf numFmtId="0" fontId="6" fillId="14" borderId="2" xfId="0" applyFont="1" applyFill="1" applyBorder="1" applyAlignment="1">
      <alignment horizontal="left" vertical="center" wrapText="1"/>
    </xf>
    <xf numFmtId="0" fontId="7" fillId="14" borderId="2" xfId="0" applyFont="1" applyFill="1" applyBorder="1" applyAlignment="1">
      <alignment horizontal="left" vertical="center" wrapText="1"/>
    </xf>
    <xf numFmtId="0" fontId="0" fillId="14" borderId="3" xfId="0" applyFont="1" applyFill="1" applyBorder="1" applyAlignment="1">
      <alignment horizontal="left" vertical="center" wrapText="1"/>
    </xf>
    <xf numFmtId="0" fontId="0" fillId="15" borderId="2" xfId="0" applyFont="1" applyFill="1" applyBorder="1" applyAlignment="1">
      <alignment horizontal="left" vertical="center" wrapText="1"/>
    </xf>
    <xf numFmtId="0" fontId="6" fillId="15" borderId="2" xfId="0" applyFont="1" applyFill="1" applyBorder="1" applyAlignment="1">
      <alignment horizontal="left" vertical="center" wrapText="1"/>
    </xf>
    <xf numFmtId="0" fontId="7" fillId="15" borderId="2" xfId="0" applyFont="1" applyFill="1" applyBorder="1" applyAlignment="1">
      <alignment horizontal="left" vertical="center" wrapText="1"/>
    </xf>
    <xf numFmtId="0" fontId="0" fillId="15" borderId="3" xfId="0" applyFont="1" applyFill="1" applyBorder="1" applyAlignment="1">
      <alignment horizontal="left" vertical="center" wrapText="1"/>
    </xf>
    <xf numFmtId="0" fontId="0" fillId="16" borderId="2" xfId="0" applyFont="1" applyFill="1" applyBorder="1" applyAlignment="1">
      <alignment horizontal="left" vertical="center" wrapText="1"/>
    </xf>
    <xf numFmtId="0" fontId="6" fillId="16" borderId="2" xfId="0" applyFont="1" applyFill="1" applyBorder="1" applyAlignment="1">
      <alignment horizontal="left" vertical="center" wrapText="1"/>
    </xf>
    <xf numFmtId="0" fontId="7" fillId="16" borderId="2" xfId="0" applyFont="1" applyFill="1" applyBorder="1" applyAlignment="1">
      <alignment horizontal="left" vertical="center" wrapText="1"/>
    </xf>
    <xf numFmtId="0" fontId="0" fillId="16" borderId="3" xfId="0" applyFont="1" applyFill="1" applyBorder="1" applyAlignment="1">
      <alignment horizontal="left" vertical="center" wrapText="1"/>
    </xf>
    <xf numFmtId="0" fontId="0"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17" borderId="2" xfId="0" applyFont="1" applyFill="1" applyBorder="1" applyAlignment="1">
      <alignment horizontal="left" vertical="center" wrapText="1"/>
    </xf>
    <xf numFmtId="0" fontId="6" fillId="17" borderId="2" xfId="0" applyFont="1" applyFill="1" applyBorder="1" applyAlignment="1">
      <alignment horizontal="left" vertical="center" wrapText="1"/>
    </xf>
    <xf numFmtId="0" fontId="7" fillId="17" borderId="2" xfId="0" applyFont="1" applyFill="1" applyBorder="1" applyAlignment="1">
      <alignment horizontal="left" vertical="center" wrapText="1"/>
    </xf>
    <xf numFmtId="0" fontId="0" fillId="17" borderId="3" xfId="0" applyFont="1" applyFill="1" applyBorder="1" applyAlignment="1">
      <alignment horizontal="left" vertical="center" wrapText="1"/>
    </xf>
    <xf numFmtId="0" fontId="0" fillId="18" borderId="2" xfId="0" applyFont="1" applyFill="1" applyBorder="1" applyAlignment="1">
      <alignment horizontal="left" vertical="center" wrapText="1"/>
    </xf>
    <xf numFmtId="0" fontId="6" fillId="18" borderId="2" xfId="0" applyFont="1" applyFill="1" applyBorder="1" applyAlignment="1">
      <alignment horizontal="left" vertical="center" wrapText="1"/>
    </xf>
    <xf numFmtId="0" fontId="7" fillId="18" borderId="2" xfId="0" applyFont="1" applyFill="1" applyBorder="1" applyAlignment="1">
      <alignment horizontal="left" vertical="center" wrapText="1"/>
    </xf>
    <xf numFmtId="0" fontId="0" fillId="18" borderId="3" xfId="0" applyFont="1" applyFill="1" applyBorder="1" applyAlignment="1">
      <alignment horizontal="left" vertical="center" wrapText="1"/>
    </xf>
    <xf numFmtId="0" fontId="0" fillId="19" borderId="2" xfId="0" applyFont="1" applyFill="1" applyBorder="1" applyAlignment="1">
      <alignment horizontal="left" vertical="center" wrapText="1"/>
    </xf>
    <xf numFmtId="0" fontId="6" fillId="19" borderId="2" xfId="0" applyFont="1" applyFill="1" applyBorder="1" applyAlignment="1">
      <alignment horizontal="left" vertical="center" wrapText="1"/>
    </xf>
    <xf numFmtId="0" fontId="7" fillId="19" borderId="2" xfId="0" applyFont="1" applyFill="1" applyBorder="1" applyAlignment="1">
      <alignment horizontal="left" vertical="center" wrapText="1"/>
    </xf>
    <xf numFmtId="0" fontId="0" fillId="19" borderId="3" xfId="0" applyFont="1" applyFill="1" applyBorder="1" applyAlignment="1">
      <alignment horizontal="left" vertical="center" wrapText="1"/>
    </xf>
    <xf numFmtId="0" fontId="0" fillId="20" borderId="2" xfId="0" applyFont="1" applyFill="1" applyBorder="1" applyAlignment="1">
      <alignment horizontal="left" vertical="center" wrapText="1"/>
    </xf>
    <xf numFmtId="0" fontId="6" fillId="20" borderId="2" xfId="0" applyFont="1" applyFill="1" applyBorder="1" applyAlignment="1">
      <alignment horizontal="left" vertical="center" wrapText="1"/>
    </xf>
    <xf numFmtId="0" fontId="7" fillId="20" borderId="2" xfId="0" applyFont="1" applyFill="1" applyBorder="1" applyAlignment="1">
      <alignment horizontal="left" vertical="center" wrapText="1"/>
    </xf>
    <xf numFmtId="0" fontId="0" fillId="20" borderId="3" xfId="0" applyFont="1" applyFill="1" applyBorder="1" applyAlignment="1">
      <alignment horizontal="left" vertical="center" wrapText="1"/>
    </xf>
    <xf numFmtId="0" fontId="0" fillId="21" borderId="2" xfId="0" applyFont="1" applyFill="1" applyBorder="1" applyAlignment="1">
      <alignment horizontal="left" vertical="center" wrapText="1"/>
    </xf>
    <xf numFmtId="0" fontId="6" fillId="21" borderId="2" xfId="0" applyFont="1" applyFill="1" applyBorder="1" applyAlignment="1">
      <alignment horizontal="left" vertical="center" wrapText="1"/>
    </xf>
    <xf numFmtId="0" fontId="7" fillId="21" borderId="2" xfId="0" applyFont="1" applyFill="1" applyBorder="1" applyAlignment="1">
      <alignment horizontal="left" vertical="center" wrapText="1"/>
    </xf>
    <xf numFmtId="0" fontId="0" fillId="21" borderId="3" xfId="0" applyFont="1" applyFill="1" applyBorder="1" applyAlignment="1">
      <alignment horizontal="left" vertical="center" wrapText="1"/>
    </xf>
    <xf numFmtId="0" fontId="0" fillId="9" borderId="3" xfId="0" applyFont="1" applyFill="1" applyBorder="1" applyAlignment="1">
      <alignment horizontal="left" vertical="center" wrapText="1"/>
    </xf>
    <xf numFmtId="0" fontId="0" fillId="22" borderId="2" xfId="0" applyFont="1" applyFill="1" applyBorder="1" applyAlignment="1">
      <alignment horizontal="left" vertical="center" wrapText="1"/>
    </xf>
    <xf numFmtId="0" fontId="6" fillId="22" borderId="2" xfId="0" applyFont="1" applyFill="1" applyBorder="1" applyAlignment="1">
      <alignment horizontal="left" vertical="center" wrapText="1"/>
    </xf>
    <xf numFmtId="0" fontId="7" fillId="22" borderId="2" xfId="0" applyFont="1" applyFill="1" applyBorder="1" applyAlignment="1">
      <alignment horizontal="left" vertical="center" wrapText="1"/>
    </xf>
    <xf numFmtId="0" fontId="0" fillId="22" borderId="3" xfId="0" applyFont="1" applyFill="1" applyBorder="1" applyAlignment="1">
      <alignment horizontal="left" vertical="center" wrapText="1"/>
    </xf>
    <xf numFmtId="0" fontId="0" fillId="23" borderId="2" xfId="0" applyFont="1" applyFill="1" applyBorder="1" applyAlignment="1">
      <alignment horizontal="left" vertical="center" wrapText="1"/>
    </xf>
    <xf numFmtId="0" fontId="6" fillId="23" borderId="2" xfId="0" applyFont="1" applyFill="1" applyBorder="1" applyAlignment="1">
      <alignment horizontal="left" vertical="center" wrapText="1"/>
    </xf>
    <xf numFmtId="0" fontId="7" fillId="23" borderId="2" xfId="0" applyFont="1" applyFill="1" applyBorder="1" applyAlignment="1">
      <alignment horizontal="left" vertical="center" wrapText="1"/>
    </xf>
    <xf numFmtId="0" fontId="0" fillId="23" borderId="3" xfId="0" applyFont="1" applyFill="1" applyBorder="1" applyAlignment="1">
      <alignment horizontal="left" vertical="center" wrapText="1"/>
    </xf>
    <xf numFmtId="0" fontId="0" fillId="24" borderId="2" xfId="0" applyFont="1" applyFill="1" applyBorder="1" applyAlignment="1">
      <alignment horizontal="left" vertical="center" wrapText="1"/>
    </xf>
    <xf numFmtId="0" fontId="6" fillId="24" borderId="2" xfId="0" applyFont="1" applyFill="1" applyBorder="1" applyAlignment="1">
      <alignment horizontal="left" vertical="center" wrapText="1"/>
    </xf>
    <xf numFmtId="0" fontId="7" fillId="24" borderId="2" xfId="0" applyFont="1" applyFill="1" applyBorder="1" applyAlignment="1">
      <alignment horizontal="left" vertical="center" wrapText="1"/>
    </xf>
    <xf numFmtId="0" fontId="0" fillId="24" borderId="3" xfId="0" applyFont="1" applyFill="1" applyBorder="1" applyAlignment="1">
      <alignment horizontal="left" vertical="center" wrapText="1"/>
    </xf>
    <xf numFmtId="0" fontId="0" fillId="25" borderId="2" xfId="0" applyFont="1" applyFill="1" applyBorder="1" applyAlignment="1">
      <alignment horizontal="left" vertical="center" wrapText="1"/>
    </xf>
    <xf numFmtId="0" fontId="6" fillId="25" borderId="2" xfId="0" applyFont="1" applyFill="1" applyBorder="1" applyAlignment="1">
      <alignment horizontal="left" vertical="center" wrapText="1"/>
    </xf>
    <xf numFmtId="0" fontId="7" fillId="25" borderId="2" xfId="0" applyFont="1" applyFill="1" applyBorder="1" applyAlignment="1">
      <alignment horizontal="left" vertical="center" wrapText="1"/>
    </xf>
    <xf numFmtId="0" fontId="0" fillId="25" borderId="3" xfId="0" applyFont="1" applyFill="1" applyBorder="1" applyAlignment="1">
      <alignment horizontal="left" vertical="center" wrapText="1"/>
    </xf>
    <xf numFmtId="0" fontId="0" fillId="26" borderId="2" xfId="0" applyFont="1" applyFill="1" applyBorder="1" applyAlignment="1">
      <alignment horizontal="left" vertical="center" wrapText="1"/>
    </xf>
    <xf numFmtId="0" fontId="6" fillId="26" borderId="2" xfId="0" applyFont="1" applyFill="1" applyBorder="1" applyAlignment="1">
      <alignment horizontal="left" vertical="center" wrapText="1"/>
    </xf>
    <xf numFmtId="0" fontId="7" fillId="26" borderId="2" xfId="0" applyFont="1" applyFill="1" applyBorder="1" applyAlignment="1">
      <alignment horizontal="left" vertical="center" wrapText="1"/>
    </xf>
    <xf numFmtId="0" fontId="0" fillId="26" borderId="3"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0" fillId="10" borderId="3" xfId="0" applyFont="1" applyFill="1" applyBorder="1" applyAlignment="1">
      <alignment horizontal="left" vertical="center" wrapText="1"/>
    </xf>
    <xf numFmtId="0" fontId="0" fillId="28" borderId="2" xfId="0" applyFont="1" applyFill="1" applyBorder="1" applyAlignment="1">
      <alignment horizontal="left" vertical="center" wrapText="1"/>
    </xf>
    <xf numFmtId="0" fontId="6" fillId="28" borderId="2" xfId="0" applyFont="1" applyFill="1" applyBorder="1" applyAlignment="1">
      <alignment horizontal="left" vertical="center" wrapText="1"/>
    </xf>
    <xf numFmtId="0" fontId="7" fillId="28" borderId="2" xfId="0" applyFont="1" applyFill="1" applyBorder="1" applyAlignment="1">
      <alignment horizontal="left" vertical="center" wrapText="1"/>
    </xf>
    <xf numFmtId="0" fontId="0" fillId="28" borderId="3" xfId="0" applyFont="1" applyFill="1" applyBorder="1" applyAlignment="1">
      <alignment horizontal="left" vertical="center" wrapText="1"/>
    </xf>
    <xf numFmtId="0" fontId="0" fillId="30" borderId="2" xfId="0" applyFont="1" applyFill="1" applyBorder="1" applyAlignment="1">
      <alignment horizontal="left" vertical="center" wrapText="1"/>
    </xf>
    <xf numFmtId="0" fontId="6" fillId="30" borderId="2" xfId="0" applyFont="1" applyFill="1" applyBorder="1" applyAlignment="1">
      <alignment horizontal="left" vertical="center" wrapText="1"/>
    </xf>
    <xf numFmtId="0" fontId="7" fillId="30" borderId="2" xfId="0" applyFont="1" applyFill="1" applyBorder="1" applyAlignment="1">
      <alignment horizontal="left" vertical="center" wrapText="1"/>
    </xf>
    <xf numFmtId="0" fontId="0" fillId="30" borderId="3" xfId="0" applyFont="1" applyFill="1" applyBorder="1" applyAlignment="1">
      <alignment horizontal="left" vertical="center" wrapText="1"/>
    </xf>
    <xf numFmtId="0" fontId="0" fillId="23" borderId="0" xfId="0" applyFont="1" applyFill="1" applyBorder="1" applyAlignment="1">
      <alignment horizontal="left" vertical="center"/>
    </xf>
    <xf numFmtId="0" fontId="0" fillId="32" borderId="2" xfId="0" applyFont="1" applyFill="1" applyBorder="1" applyAlignment="1">
      <alignment horizontal="left" vertical="center" wrapText="1"/>
    </xf>
    <xf numFmtId="0" fontId="6" fillId="32" borderId="2" xfId="0" applyFont="1" applyFill="1" applyBorder="1" applyAlignment="1">
      <alignment horizontal="left" vertical="center" wrapText="1"/>
    </xf>
    <xf numFmtId="0" fontId="7" fillId="32" borderId="2" xfId="0" applyFont="1" applyFill="1" applyBorder="1" applyAlignment="1">
      <alignment horizontal="left" vertical="center" wrapText="1"/>
    </xf>
    <xf numFmtId="0" fontId="0" fillId="33" borderId="2" xfId="0" applyFont="1" applyFill="1" applyBorder="1" applyAlignment="1">
      <alignment horizontal="left" vertical="center" wrapText="1"/>
    </xf>
    <xf numFmtId="0" fontId="6" fillId="33" borderId="2" xfId="0" applyFont="1" applyFill="1" applyBorder="1" applyAlignment="1">
      <alignment horizontal="left" vertical="center" wrapText="1"/>
    </xf>
    <xf numFmtId="0" fontId="7" fillId="33" borderId="2" xfId="0" applyFont="1" applyFill="1" applyBorder="1" applyAlignment="1">
      <alignment horizontal="left" vertical="center" wrapText="1"/>
    </xf>
    <xf numFmtId="1" fontId="0" fillId="34" borderId="0" xfId="0" applyNumberFormat="1" applyFont="1" applyFill="1" applyAlignment="1">
      <alignment horizontal="center"/>
    </xf>
    <xf numFmtId="1" fontId="3" fillId="34" borderId="0" xfId="0" applyNumberFormat="1" applyFont="1" applyFill="1" applyAlignment="1">
      <alignment horizontal="center"/>
    </xf>
    <xf numFmtId="1" fontId="7" fillId="34" borderId="0" xfId="0" applyNumberFormat="1" applyFont="1" applyFill="1" applyAlignment="1">
      <alignment horizontal="center"/>
    </xf>
    <xf numFmtId="1" fontId="0" fillId="34" borderId="6" xfId="0" applyNumberFormat="1" applyFont="1" applyFill="1" applyBorder="1" applyAlignment="1">
      <alignment horizontal="center"/>
    </xf>
    <xf numFmtId="0" fontId="3" fillId="34" borderId="0" xfId="0" applyFont="1" applyFill="1" applyAlignment="1">
      <alignment horizontal="center"/>
    </xf>
    <xf numFmtId="0" fontId="9" fillId="0" borderId="0" xfId="0" applyFont="1"/>
    <xf numFmtId="164" fontId="9" fillId="36" borderId="0" xfId="0" applyNumberFormat="1" applyFont="1" applyFill="1" applyAlignment="1">
      <alignment horizontal="center"/>
    </xf>
    <xf numFmtId="1" fontId="9" fillId="0" borderId="0" xfId="0" applyNumberFormat="1" applyFont="1" applyAlignment="1">
      <alignment horizontal="center"/>
    </xf>
    <xf numFmtId="49" fontId="4" fillId="37" borderId="0" xfId="0" quotePrefix="1" applyNumberFormat="1" applyFont="1" applyFill="1" applyAlignment="1">
      <alignment horizontal="center"/>
    </xf>
    <xf numFmtId="49" fontId="4" fillId="37" borderId="0" xfId="0" applyNumberFormat="1" applyFont="1" applyFill="1" applyAlignment="1">
      <alignment horizontal="center"/>
    </xf>
    <xf numFmtId="0" fontId="18" fillId="0" borderId="0" xfId="0" applyFont="1"/>
    <xf numFmtId="2" fontId="9" fillId="36" borderId="0" xfId="0" applyNumberFormat="1" applyFont="1" applyFill="1" applyAlignment="1">
      <alignment horizontal="center"/>
    </xf>
    <xf numFmtId="1" fontId="9" fillId="36" borderId="0" xfId="0" applyNumberFormat="1" applyFont="1" applyFill="1" applyAlignment="1">
      <alignment horizontal="center"/>
    </xf>
    <xf numFmtId="0" fontId="13" fillId="0" borderId="0" xfId="0" applyFont="1"/>
    <xf numFmtId="0" fontId="18" fillId="35" borderId="0" xfId="0" applyFont="1" applyFill="1" applyAlignment="1">
      <alignment horizontal="center"/>
    </xf>
    <xf numFmtId="165" fontId="9" fillId="36" borderId="0" xfId="0" applyNumberFormat="1" applyFont="1" applyFill="1" applyAlignment="1">
      <alignment horizontal="center"/>
    </xf>
    <xf numFmtId="166" fontId="9" fillId="36" borderId="0" xfId="0" applyNumberFormat="1" applyFont="1" applyFill="1" applyAlignment="1">
      <alignment horizontal="center"/>
    </xf>
    <xf numFmtId="0" fontId="7" fillId="0" borderId="2" xfId="0" applyFont="1" applyBorder="1" applyAlignment="1">
      <alignment horizontal="left" vertical="center"/>
    </xf>
    <xf numFmtId="0" fontId="6" fillId="4" borderId="2" xfId="0" applyFont="1" applyFill="1" applyBorder="1" applyAlignment="1">
      <alignment horizontal="left" vertical="center"/>
    </xf>
    <xf numFmtId="0" fontId="6" fillId="5" borderId="2" xfId="0" applyFont="1" applyFill="1" applyBorder="1" applyAlignment="1">
      <alignment horizontal="left" vertical="center"/>
    </xf>
    <xf numFmtId="0" fontId="6" fillId="5" borderId="2" xfId="0" applyFont="1" applyFill="1" applyBorder="1" applyAlignment="1">
      <alignment horizontal="left"/>
    </xf>
    <xf numFmtId="0" fontId="0" fillId="2" borderId="0" xfId="0" applyFont="1" applyFill="1" applyAlignment="1">
      <alignment horizontal="left"/>
    </xf>
    <xf numFmtId="9" fontId="0" fillId="0" borderId="0" xfId="1770" applyFont="1" applyFill="1" applyBorder="1" applyAlignment="1">
      <alignment horizontal="center"/>
    </xf>
    <xf numFmtId="2" fontId="4" fillId="0" borderId="6" xfId="0" applyNumberFormat="1" applyFont="1" applyBorder="1" applyAlignment="1">
      <alignment horizontal="center"/>
    </xf>
    <xf numFmtId="1" fontId="4" fillId="0" borderId="0" xfId="0" quotePrefix="1" applyNumberFormat="1" applyFont="1" applyAlignment="1">
      <alignment horizontal="center"/>
    </xf>
    <xf numFmtId="0" fontId="0" fillId="0" borderId="3" xfId="0" applyFont="1" applyBorder="1" applyAlignment="1">
      <alignment horizontal="left" vertical="center"/>
    </xf>
    <xf numFmtId="0" fontId="0" fillId="0" borderId="2" xfId="0" applyFont="1" applyBorder="1" applyAlignment="1">
      <alignment horizontal="left" vertical="center"/>
    </xf>
    <xf numFmtId="0" fontId="0" fillId="0" borderId="4" xfId="0" applyFont="1" applyBorder="1" applyAlignment="1">
      <alignment horizontal="left" vertical="center"/>
    </xf>
    <xf numFmtId="0" fontId="7" fillId="0" borderId="0" xfId="0" quotePrefix="1" applyFont="1"/>
    <xf numFmtId="49" fontId="0" fillId="0" borderId="2" xfId="0" applyNumberFormat="1" applyFont="1" applyBorder="1" applyAlignment="1">
      <alignment horizontal="left"/>
    </xf>
    <xf numFmtId="0" fontId="0" fillId="3" borderId="2" xfId="0" applyFont="1" applyFill="1" applyBorder="1" applyAlignment="1">
      <alignment horizontal="left" vertical="center"/>
    </xf>
    <xf numFmtId="0" fontId="0" fillId="0" borderId="4" xfId="0" applyFont="1" applyFill="1" applyBorder="1" applyAlignment="1">
      <alignment horizontal="left" vertical="center"/>
    </xf>
    <xf numFmtId="0" fontId="0" fillId="0" borderId="0" xfId="0" applyFont="1" applyAlignment="1">
      <alignment horizontal="left" vertical="center"/>
    </xf>
    <xf numFmtId="14" fontId="0" fillId="0" borderId="0" xfId="0" applyNumberFormat="1" applyFont="1" applyAlignment="1">
      <alignment horizontal="left"/>
    </xf>
    <xf numFmtId="0" fontId="0" fillId="0" borderId="10" xfId="0" applyFont="1" applyBorder="1" applyAlignment="1">
      <alignment horizontal="left"/>
    </xf>
    <xf numFmtId="0" fontId="0" fillId="0" borderId="11" xfId="0" applyFont="1" applyBorder="1" applyAlignment="1">
      <alignment horizontal="left"/>
    </xf>
    <xf numFmtId="0" fontId="0" fillId="0" borderId="12" xfId="0" applyFont="1" applyBorder="1" applyAlignment="1">
      <alignment horizontal="left"/>
    </xf>
    <xf numFmtId="0" fontId="0" fillId="4" borderId="2" xfId="0" applyFont="1" applyFill="1" applyBorder="1" applyAlignment="1">
      <alignment horizontal="left" vertical="center"/>
    </xf>
    <xf numFmtId="0" fontId="0" fillId="7" borderId="2" xfId="0" applyFont="1" applyFill="1" applyBorder="1" applyAlignment="1">
      <alignment horizontal="left" vertical="center"/>
    </xf>
    <xf numFmtId="164" fontId="0" fillId="0" borderId="6" xfId="0" applyNumberFormat="1" applyFont="1" applyBorder="1" applyAlignment="1">
      <alignment horizontal="center"/>
    </xf>
    <xf numFmtId="0" fontId="0" fillId="5" borderId="3" xfId="0" applyFont="1" applyFill="1" applyBorder="1" applyAlignment="1">
      <alignment horizontal="left"/>
    </xf>
    <xf numFmtId="0" fontId="0" fillId="5" borderId="4" xfId="0" applyFont="1" applyFill="1" applyBorder="1" applyAlignment="1">
      <alignment horizontal="left"/>
    </xf>
    <xf numFmtId="0" fontId="0" fillId="0" borderId="2" xfId="0" applyFont="1" applyBorder="1"/>
    <xf numFmtId="0" fontId="0" fillId="0" borderId="4" xfId="0" applyFont="1" applyBorder="1"/>
    <xf numFmtId="1" fontId="0" fillId="0" borderId="1" xfId="0" applyNumberFormat="1" applyFont="1" applyBorder="1" applyAlignment="1">
      <alignment horizontal="center"/>
    </xf>
    <xf numFmtId="1" fontId="0" fillId="0" borderId="1" xfId="0" quotePrefix="1" applyNumberFormat="1" applyFont="1" applyBorder="1" applyAlignment="1">
      <alignment horizontal="center"/>
    </xf>
    <xf numFmtId="0" fontId="0" fillId="0" borderId="0" xfId="0" applyFont="1" applyAlignment="1">
      <alignment horizontal="center"/>
    </xf>
    <xf numFmtId="0" fontId="0" fillId="0" borderId="7" xfId="0" applyFont="1" applyBorder="1" applyAlignment="1">
      <alignment horizontal="center"/>
    </xf>
    <xf numFmtId="0" fontId="4" fillId="0" borderId="0" xfId="0" applyFont="1" applyBorder="1"/>
    <xf numFmtId="0" fontId="4" fillId="0" borderId="0" xfId="0" applyFont="1" applyAlignment="1">
      <alignment vertical="center"/>
    </xf>
    <xf numFmtId="11" fontId="0" fillId="9" borderId="2" xfId="0" applyNumberFormat="1" applyFont="1" applyFill="1" applyBorder="1" applyAlignment="1">
      <alignment horizontal="left"/>
    </xf>
    <xf numFmtId="0" fontId="0" fillId="6" borderId="10" xfId="0" applyFont="1" applyFill="1" applyBorder="1"/>
    <xf numFmtId="9" fontId="0" fillId="0" borderId="0" xfId="0" applyNumberFormat="1" applyFont="1" applyAlignment="1" applyProtection="1">
      <alignment horizontal="right"/>
      <protection locked="0"/>
    </xf>
    <xf numFmtId="0" fontId="0" fillId="0" borderId="0" xfId="0" applyFont="1" applyAlignment="1" applyProtection="1">
      <alignment horizontal="right"/>
      <protection locked="0"/>
    </xf>
    <xf numFmtId="0" fontId="0" fillId="0" borderId="0" xfId="0" applyAlignment="1">
      <alignment horizontal="left"/>
    </xf>
    <xf numFmtId="0" fontId="0" fillId="5" borderId="3" xfId="0" applyFont="1" applyFill="1" applyBorder="1" applyAlignment="1">
      <alignment horizontal="left" vertical="center"/>
    </xf>
    <xf numFmtId="49" fontId="0" fillId="4" borderId="2" xfId="0" applyNumberFormat="1" applyFont="1" applyFill="1" applyBorder="1" applyAlignment="1">
      <alignment horizontal="left" vertical="center"/>
    </xf>
    <xf numFmtId="0" fontId="0" fillId="2" borderId="1" xfId="0" applyFont="1" applyFill="1" applyBorder="1"/>
    <xf numFmtId="0" fontId="7" fillId="7" borderId="2" xfId="0" applyFont="1" applyFill="1" applyBorder="1" applyAlignment="1">
      <alignment horizontal="left" vertical="center"/>
    </xf>
    <xf numFmtId="0" fontId="7" fillId="5" borderId="2" xfId="0" applyFont="1" applyFill="1" applyBorder="1" applyAlignment="1">
      <alignment horizontal="left" vertical="center"/>
    </xf>
    <xf numFmtId="0" fontId="0" fillId="0" borderId="1" xfId="0" applyFont="1" applyFill="1" applyBorder="1"/>
    <xf numFmtId="0" fontId="0" fillId="8" borderId="2" xfId="0" applyFont="1" applyFill="1" applyBorder="1" applyAlignment="1">
      <alignment horizontal="left" vertical="center"/>
    </xf>
    <xf numFmtId="0" fontId="6" fillId="8" borderId="2" xfId="0" applyFont="1" applyFill="1" applyBorder="1" applyAlignment="1">
      <alignment horizontal="left" vertical="center"/>
    </xf>
    <xf numFmtId="0" fontId="7" fillId="8" borderId="2" xfId="0" applyFont="1" applyFill="1" applyBorder="1" applyAlignment="1">
      <alignment horizontal="left" vertical="center"/>
    </xf>
    <xf numFmtId="0" fontId="0" fillId="10" borderId="2" xfId="0" applyFont="1" applyFill="1" applyBorder="1" applyAlignment="1">
      <alignment horizontal="left" vertical="center"/>
    </xf>
    <xf numFmtId="0" fontId="6" fillId="10" borderId="2" xfId="0" applyFont="1" applyFill="1" applyBorder="1" applyAlignment="1">
      <alignment horizontal="left" vertical="center"/>
    </xf>
    <xf numFmtId="0" fontId="6" fillId="7" borderId="2" xfId="0" applyFont="1" applyFill="1" applyBorder="1" applyAlignment="1">
      <alignment horizontal="left" vertical="center"/>
    </xf>
    <xf numFmtId="0" fontId="0" fillId="11" borderId="2" xfId="0" applyFont="1" applyFill="1" applyBorder="1" applyAlignment="1">
      <alignment horizontal="left" vertical="center"/>
    </xf>
    <xf numFmtId="0" fontId="6" fillId="11" borderId="2" xfId="0" applyFont="1" applyFill="1" applyBorder="1" applyAlignment="1">
      <alignment horizontal="left" vertical="center"/>
    </xf>
    <xf numFmtId="0" fontId="7" fillId="11" borderId="2" xfId="0" applyFont="1" applyFill="1" applyBorder="1" applyAlignment="1">
      <alignment horizontal="left" vertical="center"/>
    </xf>
    <xf numFmtId="0" fontId="0" fillId="38" borderId="2" xfId="0" applyFont="1" applyFill="1" applyBorder="1" applyAlignment="1">
      <alignment horizontal="left" vertical="center"/>
    </xf>
    <xf numFmtId="0" fontId="6" fillId="38" borderId="2" xfId="0" applyFont="1" applyFill="1" applyBorder="1" applyAlignment="1">
      <alignment horizontal="left" vertical="center"/>
    </xf>
    <xf numFmtId="0" fontId="0" fillId="39" borderId="2" xfId="0" applyFont="1" applyFill="1" applyBorder="1" applyAlignment="1">
      <alignment horizontal="left" vertical="center"/>
    </xf>
    <xf numFmtId="0" fontId="6" fillId="39" borderId="2" xfId="0" applyFont="1" applyFill="1" applyBorder="1" applyAlignment="1">
      <alignment horizontal="left" vertical="center"/>
    </xf>
    <xf numFmtId="0" fontId="6" fillId="3" borderId="2" xfId="0" applyFont="1" applyFill="1" applyBorder="1" applyAlignment="1">
      <alignment horizontal="left" vertical="center"/>
    </xf>
    <xf numFmtId="0" fontId="0" fillId="0" borderId="3" xfId="0" applyFont="1" applyBorder="1" applyAlignment="1"/>
    <xf numFmtId="0" fontId="0" fillId="0" borderId="2" xfId="0" applyFont="1" applyFill="1" applyBorder="1" applyAlignment="1">
      <alignment horizontal="left" vertical="center"/>
    </xf>
    <xf numFmtId="46" fontId="0" fillId="4" borderId="2" xfId="0" applyNumberFormat="1" applyFont="1" applyFill="1" applyBorder="1" applyAlignment="1">
      <alignment horizontal="left" vertical="center"/>
    </xf>
    <xf numFmtId="0" fontId="4" fillId="0" borderId="1" xfId="0" applyFont="1" applyBorder="1" applyAlignment="1"/>
    <xf numFmtId="0" fontId="0" fillId="0" borderId="1" xfId="0" applyFont="1" applyBorder="1" applyAlignment="1"/>
    <xf numFmtId="0" fontId="0" fillId="0" borderId="0" xfId="0" applyFont="1" applyAlignment="1"/>
    <xf numFmtId="0" fontId="0" fillId="2" borderId="0" xfId="0" applyFont="1" applyFill="1" applyAlignment="1"/>
    <xf numFmtId="0" fontId="7" fillId="0" borderId="0" xfId="0" applyFont="1" applyAlignment="1"/>
    <xf numFmtId="0" fontId="0" fillId="3" borderId="0" xfId="0" applyFont="1" applyFill="1" applyAlignment="1"/>
    <xf numFmtId="0" fontId="4" fillId="0" borderId="0" xfId="0" applyFont="1" applyAlignment="1"/>
    <xf numFmtId="0" fontId="0" fillId="5" borderId="0" xfId="0" applyFont="1" applyFill="1" applyAlignment="1">
      <alignment horizontal="left" vertical="center"/>
    </xf>
    <xf numFmtId="0" fontId="13" fillId="0" borderId="1" xfId="0" applyFont="1" applyBorder="1" applyAlignment="1"/>
    <xf numFmtId="0" fontId="6" fillId="0" borderId="5" xfId="0" applyFont="1" applyBorder="1" applyAlignment="1"/>
    <xf numFmtId="0" fontId="0" fillId="0" borderId="5" xfId="0" applyFont="1" applyBorder="1" applyAlignment="1"/>
    <xf numFmtId="0" fontId="4" fillId="0" borderId="5" xfId="0" applyFont="1" applyBorder="1" applyAlignment="1"/>
    <xf numFmtId="0" fontId="0" fillId="6" borderId="0" xfId="0" applyFont="1" applyFill="1" applyAlignment="1"/>
    <xf numFmtId="0" fontId="3" fillId="0" borderId="0" xfId="0" applyFont="1" applyAlignment="1"/>
    <xf numFmtId="0" fontId="13" fillId="0" borderId="0" xfId="0" applyFont="1" applyAlignment="1"/>
    <xf numFmtId="0" fontId="9" fillId="0" borderId="0" xfId="0" applyFont="1" applyAlignment="1"/>
    <xf numFmtId="0" fontId="0" fillId="0" borderId="0" xfId="0" quotePrefix="1" applyFont="1" applyAlignment="1"/>
    <xf numFmtId="0" fontId="18" fillId="0" borderId="0" xfId="0" applyFont="1" applyAlignment="1"/>
    <xf numFmtId="0" fontId="3" fillId="0" borderId="7" xfId="0" applyFont="1" applyBorder="1" applyAlignment="1"/>
    <xf numFmtId="0" fontId="0" fillId="0" borderId="7" xfId="0" applyFont="1" applyBorder="1" applyAlignment="1"/>
    <xf numFmtId="0" fontId="0" fillId="0" borderId="1" xfId="0" applyFont="1" applyFill="1" applyBorder="1" applyAlignment="1"/>
    <xf numFmtId="0" fontId="0" fillId="0" borderId="0" xfId="0" applyFont="1" applyBorder="1" applyAlignment="1"/>
    <xf numFmtId="0" fontId="6" fillId="4" borderId="11" xfId="0" applyFont="1" applyFill="1" applyBorder="1" applyAlignment="1">
      <alignment horizontal="left" vertical="center"/>
    </xf>
    <xf numFmtId="0" fontId="7" fillId="4" borderId="11" xfId="0" applyFont="1" applyFill="1" applyBorder="1" applyAlignment="1">
      <alignment horizontal="left" vertical="center"/>
    </xf>
    <xf numFmtId="0" fontId="0" fillId="5" borderId="11" xfId="0" applyFont="1" applyFill="1" applyBorder="1" applyAlignment="1">
      <alignment horizontal="left" vertical="center"/>
    </xf>
    <xf numFmtId="0" fontId="6" fillId="5" borderId="11" xfId="0" applyFont="1" applyFill="1" applyBorder="1" applyAlignment="1">
      <alignment horizontal="left" vertical="center"/>
    </xf>
    <xf numFmtId="49" fontId="0" fillId="5" borderId="2" xfId="0" applyNumberFormat="1" applyFont="1" applyFill="1" applyBorder="1" applyAlignment="1">
      <alignment horizontal="left" vertical="center"/>
    </xf>
    <xf numFmtId="0" fontId="6" fillId="9" borderId="2" xfId="0" applyFont="1" applyFill="1" applyBorder="1" applyAlignment="1">
      <alignment horizontal="left" vertical="center"/>
    </xf>
    <xf numFmtId="0" fontId="7" fillId="9" borderId="2" xfId="0" applyFont="1" applyFill="1" applyBorder="1" applyAlignment="1">
      <alignment horizontal="left" vertical="center"/>
    </xf>
    <xf numFmtId="0" fontId="7" fillId="3" borderId="2" xfId="0" applyFont="1" applyFill="1" applyBorder="1" applyAlignment="1">
      <alignment horizontal="left" vertical="center"/>
    </xf>
    <xf numFmtId="0" fontId="0" fillId="33" borderId="2" xfId="0" applyFont="1" applyFill="1" applyBorder="1" applyAlignment="1">
      <alignment horizontal="left"/>
    </xf>
    <xf numFmtId="0" fontId="0" fillId="33" borderId="2" xfId="0" applyFont="1" applyFill="1" applyBorder="1" applyAlignment="1">
      <alignment horizontal="left" vertical="center"/>
    </xf>
    <xf numFmtId="0" fontId="6" fillId="33" borderId="2" xfId="0" applyFont="1" applyFill="1" applyBorder="1" applyAlignment="1">
      <alignment horizontal="left" vertical="center"/>
    </xf>
    <xf numFmtId="0" fontId="7" fillId="33" borderId="2" xfId="0" applyFont="1" applyFill="1" applyBorder="1" applyAlignment="1">
      <alignment horizontal="left" vertical="center"/>
    </xf>
    <xf numFmtId="0" fontId="7" fillId="0" borderId="2" xfId="0" applyFont="1" applyFill="1" applyBorder="1" applyAlignment="1">
      <alignment horizontal="left" vertical="center"/>
    </xf>
    <xf numFmtId="0" fontId="0" fillId="12" borderId="2" xfId="0" applyFont="1" applyFill="1" applyBorder="1" applyAlignment="1">
      <alignment horizontal="left" vertical="center"/>
    </xf>
    <xf numFmtId="0" fontId="6" fillId="12" borderId="2" xfId="0" applyFont="1" applyFill="1" applyBorder="1" applyAlignment="1">
      <alignment horizontal="left" vertical="center"/>
    </xf>
    <xf numFmtId="0" fontId="7" fillId="12" borderId="2" xfId="0" applyFont="1" applyFill="1" applyBorder="1" applyAlignment="1">
      <alignment horizontal="left" vertical="center"/>
    </xf>
    <xf numFmtId="20" fontId="0" fillId="4" borderId="2" xfId="0" applyNumberFormat="1" applyFont="1" applyFill="1" applyBorder="1" applyAlignment="1">
      <alignment horizontal="left" vertical="center"/>
    </xf>
    <xf numFmtId="49" fontId="7" fillId="4" borderId="2" xfId="0" applyNumberFormat="1" applyFont="1" applyFill="1" applyBorder="1" applyAlignment="1">
      <alignment horizontal="left" vertical="center"/>
    </xf>
    <xf numFmtId="0" fontId="0" fillId="4" borderId="3" xfId="0" applyFont="1" applyFill="1" applyBorder="1" applyAlignment="1">
      <alignment horizontal="left" vertical="center"/>
    </xf>
    <xf numFmtId="0" fontId="0" fillId="8" borderId="3" xfId="0" applyFont="1" applyFill="1" applyBorder="1" applyAlignment="1">
      <alignment horizontal="left" vertical="center"/>
    </xf>
    <xf numFmtId="0" fontId="0" fillId="7" borderId="3" xfId="0" applyFont="1" applyFill="1" applyBorder="1" applyAlignment="1">
      <alignment horizontal="left" vertical="center"/>
    </xf>
    <xf numFmtId="0" fontId="0" fillId="16" borderId="2" xfId="0" applyFont="1" applyFill="1" applyBorder="1" applyAlignment="1">
      <alignment horizontal="left" vertical="center"/>
    </xf>
    <xf numFmtId="0" fontId="6" fillId="16" borderId="2" xfId="0" applyFont="1" applyFill="1" applyBorder="1" applyAlignment="1">
      <alignment horizontal="left" vertical="center"/>
    </xf>
    <xf numFmtId="0" fontId="7" fillId="16" borderId="2" xfId="0" applyFont="1" applyFill="1" applyBorder="1" applyAlignment="1">
      <alignment horizontal="left" vertical="center"/>
    </xf>
    <xf numFmtId="0" fontId="0" fillId="16" borderId="3" xfId="0" applyFont="1" applyFill="1" applyBorder="1" applyAlignment="1">
      <alignment horizontal="left" vertical="center"/>
    </xf>
    <xf numFmtId="0" fontId="0" fillId="15" borderId="2" xfId="0" applyFont="1" applyFill="1" applyBorder="1" applyAlignment="1">
      <alignment horizontal="left" vertical="center"/>
    </xf>
    <xf numFmtId="0" fontId="6" fillId="15" borderId="2" xfId="0" applyFont="1" applyFill="1" applyBorder="1" applyAlignment="1">
      <alignment horizontal="left" vertical="center"/>
    </xf>
    <xf numFmtId="0" fontId="7" fillId="15" borderId="2" xfId="0" applyFont="1" applyFill="1" applyBorder="1" applyAlignment="1">
      <alignment horizontal="left" vertical="center"/>
    </xf>
    <xf numFmtId="0" fontId="0" fillId="15" borderId="3" xfId="0" applyFont="1" applyFill="1" applyBorder="1" applyAlignment="1">
      <alignment horizontal="left" vertical="center"/>
    </xf>
    <xf numFmtId="0" fontId="0" fillId="14" borderId="2" xfId="0" applyFont="1" applyFill="1" applyBorder="1" applyAlignment="1">
      <alignment horizontal="left" vertical="center"/>
    </xf>
    <xf numFmtId="0" fontId="6" fillId="14" borderId="2" xfId="0" applyFont="1" applyFill="1" applyBorder="1" applyAlignment="1">
      <alignment horizontal="left" vertical="center"/>
    </xf>
    <xf numFmtId="0" fontId="7" fillId="14" borderId="2" xfId="0" applyFont="1" applyFill="1" applyBorder="1" applyAlignment="1">
      <alignment horizontal="left" vertical="center"/>
    </xf>
    <xf numFmtId="0" fontId="0" fillId="14" borderId="3" xfId="0" applyFont="1" applyFill="1" applyBorder="1" applyAlignment="1">
      <alignment horizontal="left" vertical="center"/>
    </xf>
    <xf numFmtId="0" fontId="0" fillId="2" borderId="2" xfId="0" applyFont="1" applyFill="1" applyBorder="1" applyAlignment="1">
      <alignment horizontal="left" vertical="center"/>
    </xf>
    <xf numFmtId="0" fontId="6" fillId="2" borderId="2" xfId="0" applyFont="1" applyFill="1" applyBorder="1" applyAlignment="1">
      <alignment horizontal="left" vertical="center"/>
    </xf>
    <xf numFmtId="0" fontId="7" fillId="2" borderId="2" xfId="0" applyFont="1" applyFill="1" applyBorder="1" applyAlignment="1">
      <alignment horizontal="left" vertical="center"/>
    </xf>
    <xf numFmtId="0" fontId="0" fillId="2" borderId="3" xfId="0" applyFont="1" applyFill="1" applyBorder="1" applyAlignment="1">
      <alignment horizontal="left" vertical="center"/>
    </xf>
    <xf numFmtId="0" fontId="0" fillId="17" borderId="2" xfId="0" applyFont="1" applyFill="1" applyBorder="1" applyAlignment="1">
      <alignment horizontal="left" vertical="center"/>
    </xf>
    <xf numFmtId="0" fontId="6" fillId="17" borderId="2" xfId="0" applyFont="1" applyFill="1" applyBorder="1" applyAlignment="1">
      <alignment horizontal="left" vertical="center"/>
    </xf>
    <xf numFmtId="0" fontId="7" fillId="17" borderId="2" xfId="0" applyFont="1" applyFill="1" applyBorder="1" applyAlignment="1">
      <alignment horizontal="left" vertical="center"/>
    </xf>
    <xf numFmtId="0" fontId="0" fillId="17" borderId="3" xfId="0" applyFont="1" applyFill="1" applyBorder="1" applyAlignment="1">
      <alignment horizontal="left" vertical="center"/>
    </xf>
    <xf numFmtId="0" fontId="0" fillId="18" borderId="2" xfId="0" applyFont="1" applyFill="1" applyBorder="1" applyAlignment="1">
      <alignment horizontal="left" vertical="center"/>
    </xf>
    <xf numFmtId="0" fontId="6" fillId="18" borderId="2" xfId="0" applyFont="1" applyFill="1" applyBorder="1" applyAlignment="1">
      <alignment horizontal="left" vertical="center"/>
    </xf>
    <xf numFmtId="0" fontId="7" fillId="18" borderId="2" xfId="0" applyFont="1" applyFill="1" applyBorder="1" applyAlignment="1">
      <alignment horizontal="left" vertical="center"/>
    </xf>
    <xf numFmtId="0" fontId="0" fillId="18" borderId="3" xfId="0" applyFont="1" applyFill="1" applyBorder="1" applyAlignment="1">
      <alignment horizontal="left" vertical="center"/>
    </xf>
    <xf numFmtId="0" fontId="0" fillId="19" borderId="2" xfId="0" applyFont="1" applyFill="1" applyBorder="1" applyAlignment="1">
      <alignment horizontal="left" vertical="center"/>
    </xf>
    <xf numFmtId="0" fontId="6" fillId="19" borderId="2" xfId="0" applyFont="1" applyFill="1" applyBorder="1" applyAlignment="1">
      <alignment horizontal="left" vertical="center"/>
    </xf>
    <xf numFmtId="0" fontId="7" fillId="19" borderId="2" xfId="0" applyFont="1" applyFill="1" applyBorder="1" applyAlignment="1">
      <alignment horizontal="left" vertical="center"/>
    </xf>
    <xf numFmtId="0" fontId="0" fillId="19" borderId="3" xfId="0" applyFont="1" applyFill="1" applyBorder="1" applyAlignment="1">
      <alignment horizontal="left" vertical="center"/>
    </xf>
    <xf numFmtId="0" fontId="0" fillId="20" borderId="2" xfId="0" applyFont="1" applyFill="1" applyBorder="1" applyAlignment="1">
      <alignment horizontal="left" vertical="center"/>
    </xf>
    <xf numFmtId="0" fontId="6" fillId="20" borderId="2" xfId="0" applyFont="1" applyFill="1" applyBorder="1" applyAlignment="1">
      <alignment horizontal="left" vertical="center"/>
    </xf>
    <xf numFmtId="0" fontId="7" fillId="20" borderId="2" xfId="0" applyFont="1" applyFill="1" applyBorder="1" applyAlignment="1">
      <alignment horizontal="left" vertical="center"/>
    </xf>
    <xf numFmtId="0" fontId="0" fillId="20" borderId="3" xfId="0" applyFont="1" applyFill="1" applyBorder="1" applyAlignment="1">
      <alignment horizontal="left" vertical="center"/>
    </xf>
    <xf numFmtId="0" fontId="0" fillId="21" borderId="2" xfId="0" applyFont="1" applyFill="1" applyBorder="1" applyAlignment="1">
      <alignment horizontal="left" vertical="center"/>
    </xf>
    <xf numFmtId="0" fontId="6" fillId="21" borderId="2" xfId="0" applyFont="1" applyFill="1" applyBorder="1" applyAlignment="1">
      <alignment horizontal="left" vertical="center"/>
    </xf>
    <xf numFmtId="0" fontId="7" fillId="21" borderId="2" xfId="0" applyFont="1" applyFill="1" applyBorder="1" applyAlignment="1">
      <alignment horizontal="left" vertical="center"/>
    </xf>
    <xf numFmtId="0" fontId="0" fillId="21" borderId="3" xfId="0" applyFont="1" applyFill="1" applyBorder="1" applyAlignment="1">
      <alignment horizontal="left" vertical="center"/>
    </xf>
    <xf numFmtId="0" fontId="0" fillId="9" borderId="3" xfId="0" applyFont="1" applyFill="1" applyBorder="1" applyAlignment="1">
      <alignment horizontal="left" vertical="center"/>
    </xf>
    <xf numFmtId="0" fontId="0" fillId="22" borderId="2" xfId="0" applyFont="1" applyFill="1" applyBorder="1" applyAlignment="1">
      <alignment horizontal="left" vertical="center"/>
    </xf>
    <xf numFmtId="0" fontId="6" fillId="22" borderId="2" xfId="0" applyFont="1" applyFill="1" applyBorder="1" applyAlignment="1">
      <alignment horizontal="left" vertical="center"/>
    </xf>
    <xf numFmtId="0" fontId="7" fillId="22" borderId="2" xfId="0" applyFont="1" applyFill="1" applyBorder="1" applyAlignment="1">
      <alignment horizontal="left" vertical="center"/>
    </xf>
    <xf numFmtId="0" fontId="0" fillId="22" borderId="3" xfId="0" applyFont="1" applyFill="1" applyBorder="1" applyAlignment="1">
      <alignment horizontal="left" vertical="center"/>
    </xf>
    <xf numFmtId="0" fontId="0" fillId="23" borderId="2" xfId="0" applyFont="1" applyFill="1" applyBorder="1" applyAlignment="1">
      <alignment horizontal="left" vertical="center"/>
    </xf>
    <xf numFmtId="0" fontId="6" fillId="23" borderId="2" xfId="0" applyFont="1" applyFill="1" applyBorder="1" applyAlignment="1">
      <alignment horizontal="left" vertical="center"/>
    </xf>
    <xf numFmtId="0" fontId="7" fillId="23" borderId="2" xfId="0" applyFont="1" applyFill="1" applyBorder="1" applyAlignment="1">
      <alignment horizontal="left" vertical="center"/>
    </xf>
    <xf numFmtId="0" fontId="0" fillId="23" borderId="3" xfId="0" applyFont="1" applyFill="1" applyBorder="1" applyAlignment="1">
      <alignment horizontal="left" vertical="center"/>
    </xf>
    <xf numFmtId="0" fontId="0" fillId="24" borderId="2" xfId="0" applyFont="1" applyFill="1" applyBorder="1" applyAlignment="1">
      <alignment horizontal="left" vertical="center"/>
    </xf>
    <xf numFmtId="0" fontId="6" fillId="24" borderId="2" xfId="0" applyFont="1" applyFill="1" applyBorder="1" applyAlignment="1">
      <alignment horizontal="left" vertical="center"/>
    </xf>
    <xf numFmtId="0" fontId="7" fillId="24" borderId="2" xfId="0" applyFont="1" applyFill="1" applyBorder="1" applyAlignment="1">
      <alignment horizontal="left" vertical="center"/>
    </xf>
    <xf numFmtId="0" fontId="0" fillId="24" borderId="3" xfId="0" applyFont="1" applyFill="1" applyBorder="1" applyAlignment="1">
      <alignment horizontal="left" vertical="center"/>
    </xf>
    <xf numFmtId="0" fontId="0" fillId="25" borderId="2" xfId="0" applyFont="1" applyFill="1" applyBorder="1" applyAlignment="1">
      <alignment horizontal="left" vertical="center"/>
    </xf>
    <xf numFmtId="0" fontId="6" fillId="25" borderId="2" xfId="0" applyFont="1" applyFill="1" applyBorder="1" applyAlignment="1">
      <alignment horizontal="left" vertical="center"/>
    </xf>
    <xf numFmtId="0" fontId="7" fillId="25" borderId="2" xfId="0" applyFont="1" applyFill="1" applyBorder="1" applyAlignment="1">
      <alignment horizontal="left" vertical="center"/>
    </xf>
    <xf numFmtId="0" fontId="0" fillId="25" borderId="3" xfId="0" applyFont="1" applyFill="1" applyBorder="1" applyAlignment="1">
      <alignment horizontal="left" vertical="center"/>
    </xf>
    <xf numFmtId="0" fontId="0" fillId="26" borderId="2" xfId="0" applyFont="1" applyFill="1" applyBorder="1" applyAlignment="1">
      <alignment horizontal="left" vertical="center"/>
    </xf>
    <xf numFmtId="0" fontId="6" fillId="26" borderId="2" xfId="0" applyFont="1" applyFill="1" applyBorder="1" applyAlignment="1">
      <alignment horizontal="left" vertical="center"/>
    </xf>
    <xf numFmtId="0" fontId="7" fillId="26" borderId="2" xfId="0" applyFont="1" applyFill="1" applyBorder="1" applyAlignment="1">
      <alignment horizontal="left" vertical="center"/>
    </xf>
    <xf numFmtId="0" fontId="0" fillId="26" borderId="3" xfId="0" applyFont="1" applyFill="1" applyBorder="1" applyAlignment="1">
      <alignment horizontal="left" vertical="center"/>
    </xf>
    <xf numFmtId="0" fontId="7" fillId="10" borderId="2" xfId="0" applyFont="1" applyFill="1" applyBorder="1" applyAlignment="1">
      <alignment horizontal="left" vertical="center"/>
    </xf>
    <xf numFmtId="0" fontId="0" fillId="10" borderId="3" xfId="0" applyFont="1" applyFill="1" applyBorder="1" applyAlignment="1">
      <alignment horizontal="left" vertical="center"/>
    </xf>
    <xf numFmtId="0" fontId="0" fillId="27" borderId="2" xfId="0" applyFont="1" applyFill="1" applyBorder="1" applyAlignment="1">
      <alignment horizontal="left" vertical="center"/>
    </xf>
    <xf numFmtId="0" fontId="6" fillId="27" borderId="2" xfId="0" applyFont="1" applyFill="1" applyBorder="1" applyAlignment="1">
      <alignment horizontal="left" vertical="center"/>
    </xf>
    <xf numFmtId="0" fontId="7" fillId="27" borderId="2" xfId="0" applyFont="1" applyFill="1" applyBorder="1" applyAlignment="1">
      <alignment horizontal="left" vertical="center"/>
    </xf>
    <xf numFmtId="0" fontId="0" fillId="27" borderId="3" xfId="0" applyFont="1" applyFill="1" applyBorder="1" applyAlignment="1">
      <alignment horizontal="left" vertical="center"/>
    </xf>
    <xf numFmtId="0" fontId="0" fillId="28" borderId="2" xfId="0" applyFont="1" applyFill="1" applyBorder="1" applyAlignment="1">
      <alignment horizontal="left" vertical="center"/>
    </xf>
    <xf numFmtId="0" fontId="6" fillId="28" borderId="2" xfId="0" applyFont="1" applyFill="1" applyBorder="1" applyAlignment="1">
      <alignment horizontal="left" vertical="center"/>
    </xf>
    <xf numFmtId="0" fontId="7" fillId="28" borderId="2" xfId="0" applyFont="1" applyFill="1" applyBorder="1" applyAlignment="1">
      <alignment horizontal="left" vertical="center"/>
    </xf>
    <xf numFmtId="0" fontId="0" fillId="28" borderId="3" xfId="0" applyFont="1" applyFill="1" applyBorder="1" applyAlignment="1">
      <alignment horizontal="left" vertical="center"/>
    </xf>
    <xf numFmtId="0" fontId="0" fillId="29" borderId="2" xfId="0" applyFont="1" applyFill="1" applyBorder="1" applyAlignment="1">
      <alignment horizontal="left" vertical="center"/>
    </xf>
    <xf numFmtId="0" fontId="6" fillId="29" borderId="2" xfId="0" applyFont="1" applyFill="1" applyBorder="1" applyAlignment="1">
      <alignment horizontal="left" vertical="center"/>
    </xf>
    <xf numFmtId="0" fontId="7" fillId="29" borderId="2" xfId="0" applyFont="1" applyFill="1" applyBorder="1" applyAlignment="1">
      <alignment horizontal="left" vertical="center"/>
    </xf>
    <xf numFmtId="0" fontId="0" fillId="29" borderId="3" xfId="0" applyFont="1" applyFill="1" applyBorder="1" applyAlignment="1">
      <alignment horizontal="left" vertical="center"/>
    </xf>
    <xf numFmtId="0" fontId="0" fillId="30" borderId="2" xfId="0" applyFont="1" applyFill="1" applyBorder="1" applyAlignment="1">
      <alignment horizontal="left" vertical="center"/>
    </xf>
    <xf numFmtId="0" fontId="6" fillId="30" borderId="2" xfId="0" applyFont="1" applyFill="1" applyBorder="1" applyAlignment="1">
      <alignment horizontal="left" vertical="center"/>
    </xf>
    <xf numFmtId="0" fontId="7" fillId="30" borderId="2" xfId="0" applyFont="1" applyFill="1" applyBorder="1" applyAlignment="1">
      <alignment horizontal="left" vertical="center"/>
    </xf>
    <xf numFmtId="0" fontId="0" fillId="30" borderId="3" xfId="0" applyFont="1" applyFill="1" applyBorder="1" applyAlignment="1">
      <alignment horizontal="left" vertical="center"/>
    </xf>
    <xf numFmtId="0" fontId="0" fillId="31" borderId="2" xfId="0" applyFont="1" applyFill="1" applyBorder="1" applyAlignment="1">
      <alignment horizontal="left" vertical="center"/>
    </xf>
    <xf numFmtId="0" fontId="6" fillId="31" borderId="2" xfId="0" applyFont="1" applyFill="1" applyBorder="1" applyAlignment="1">
      <alignment horizontal="left" vertical="center"/>
    </xf>
    <xf numFmtId="0" fontId="7" fillId="31" borderId="2" xfId="0" applyFont="1" applyFill="1" applyBorder="1" applyAlignment="1">
      <alignment horizontal="left" vertical="center"/>
    </xf>
    <xf numFmtId="0" fontId="0" fillId="31" borderId="3" xfId="0" applyFont="1" applyFill="1" applyBorder="1" applyAlignment="1">
      <alignment horizontal="left" vertical="center"/>
    </xf>
    <xf numFmtId="0" fontId="0" fillId="32" borderId="2" xfId="0" applyFont="1" applyFill="1" applyBorder="1" applyAlignment="1">
      <alignment horizontal="left" vertical="center"/>
    </xf>
    <xf numFmtId="0" fontId="6" fillId="32" borderId="2" xfId="0" applyFont="1" applyFill="1" applyBorder="1" applyAlignment="1">
      <alignment horizontal="left" vertical="center"/>
    </xf>
    <xf numFmtId="0" fontId="7" fillId="32" borderId="2" xfId="0" applyFont="1" applyFill="1" applyBorder="1" applyAlignment="1">
      <alignment horizontal="left" vertical="center"/>
    </xf>
    <xf numFmtId="2" fontId="4" fillId="37" borderId="0" xfId="0" applyNumberFormat="1" applyFont="1" applyFill="1" applyAlignment="1">
      <alignment horizontal="center"/>
    </xf>
    <xf numFmtId="2" fontId="0" fillId="5" borderId="0" xfId="0" applyNumberFormat="1" applyFont="1" applyFill="1" applyAlignment="1">
      <alignment horizontal="center"/>
    </xf>
    <xf numFmtId="0" fontId="0" fillId="5" borderId="0" xfId="0" applyFont="1" applyFill="1" applyAlignment="1">
      <alignment horizontal="center"/>
    </xf>
    <xf numFmtId="0" fontId="0" fillId="5" borderId="15" xfId="0" applyFont="1" applyFill="1" applyBorder="1" applyAlignment="1">
      <alignment horizontal="left" vertical="center"/>
    </xf>
    <xf numFmtId="0" fontId="6" fillId="5" borderId="15" xfId="0" applyFont="1" applyFill="1" applyBorder="1" applyAlignment="1">
      <alignment horizontal="left" vertical="center"/>
    </xf>
    <xf numFmtId="0" fontId="0" fillId="34" borderId="2" xfId="0" applyFont="1" applyFill="1" applyBorder="1" applyAlignment="1">
      <alignment horizontal="left" vertical="center"/>
    </xf>
    <xf numFmtId="0" fontId="6" fillId="34" borderId="2" xfId="0" applyFont="1" applyFill="1" applyBorder="1" applyAlignment="1">
      <alignment horizontal="left" vertical="center"/>
    </xf>
    <xf numFmtId="0" fontId="7" fillId="34" borderId="2" xfId="0" applyFont="1" applyFill="1" applyBorder="1" applyAlignment="1">
      <alignment horizontal="left" vertical="center"/>
    </xf>
    <xf numFmtId="49" fontId="4" fillId="34" borderId="0" xfId="0" applyNumberFormat="1" applyFont="1" applyFill="1" applyAlignment="1">
      <alignment horizontal="center"/>
    </xf>
    <xf numFmtId="164" fontId="9" fillId="40" borderId="0" xfId="0" applyNumberFormat="1" applyFont="1" applyFill="1" applyAlignment="1">
      <alignment horizontal="center"/>
    </xf>
    <xf numFmtId="1" fontId="9" fillId="40" borderId="0" xfId="0" applyNumberFormat="1" applyFont="1" applyFill="1" applyAlignment="1">
      <alignment horizontal="center"/>
    </xf>
    <xf numFmtId="2" fontId="4" fillId="34" borderId="6" xfId="0" applyNumberFormat="1" applyFont="1" applyFill="1" applyBorder="1" applyAlignment="1">
      <alignment horizontal="center"/>
    </xf>
    <xf numFmtId="0" fontId="0" fillId="2" borderId="0" xfId="1" applyFont="1" applyFill="1" applyAlignment="1">
      <alignment horizontal="left"/>
    </xf>
    <xf numFmtId="0" fontId="0" fillId="5" borderId="2" xfId="0" applyNumberFormat="1" applyFont="1" applyFill="1" applyBorder="1" applyAlignment="1">
      <alignment horizontal="left" vertical="center"/>
    </xf>
    <xf numFmtId="0" fontId="0" fillId="3" borderId="2" xfId="0" applyNumberFormat="1" applyFont="1" applyFill="1" applyBorder="1" applyAlignment="1">
      <alignment horizontal="left" vertical="center"/>
    </xf>
    <xf numFmtId="0" fontId="0" fillId="13" borderId="2" xfId="0" applyFont="1" applyFill="1" applyBorder="1" applyAlignment="1">
      <alignment horizontal="left" vertical="center"/>
    </xf>
    <xf numFmtId="0" fontId="6" fillId="13" borderId="2" xfId="0" applyFont="1" applyFill="1" applyBorder="1" applyAlignment="1">
      <alignment horizontal="left" vertical="center"/>
    </xf>
    <xf numFmtId="0" fontId="7" fillId="13" borderId="2" xfId="0" applyFont="1" applyFill="1" applyBorder="1" applyAlignment="1">
      <alignment horizontal="left" vertical="center"/>
    </xf>
    <xf numFmtId="16" fontId="0" fillId="13" borderId="2" xfId="0" applyNumberFormat="1" applyFont="1" applyFill="1" applyBorder="1" applyAlignment="1">
      <alignment horizontal="left" vertical="center"/>
    </xf>
    <xf numFmtId="0" fontId="0" fillId="13" borderId="2" xfId="0" applyNumberFormat="1" applyFont="1" applyFill="1" applyBorder="1" applyAlignment="1">
      <alignment horizontal="left" vertical="center"/>
    </xf>
    <xf numFmtId="0" fontId="4" fillId="0" borderId="16" xfId="0" applyFont="1" applyBorder="1"/>
    <xf numFmtId="0" fontId="0" fillId="6" borderId="13" xfId="0" applyFont="1" applyFill="1" applyBorder="1"/>
    <xf numFmtId="0" fontId="7" fillId="0" borderId="13" xfId="0" applyFont="1" applyFill="1" applyBorder="1"/>
    <xf numFmtId="0" fontId="0" fillId="0" borderId="16" xfId="0" applyFont="1" applyBorder="1"/>
    <xf numFmtId="0" fontId="0" fillId="0" borderId="14" xfId="0" applyFont="1" applyBorder="1"/>
    <xf numFmtId="0" fontId="0" fillId="0" borderId="10" xfId="0" applyFont="1" applyFill="1" applyBorder="1"/>
    <xf numFmtId="0" fontId="4" fillId="0" borderId="14" xfId="0" applyFont="1" applyFill="1" applyBorder="1"/>
    <xf numFmtId="0" fontId="6" fillId="0" borderId="13" xfId="0" applyFont="1" applyFill="1" applyBorder="1"/>
    <xf numFmtId="0" fontId="0" fillId="0" borderId="13" xfId="0" applyFont="1" applyFill="1" applyBorder="1" applyAlignment="1"/>
    <xf numFmtId="0" fontId="0" fillId="0" borderId="13" xfId="0" applyFont="1" applyBorder="1" applyAlignment="1">
      <alignment horizontal="left"/>
    </xf>
    <xf numFmtId="0" fontId="6" fillId="3" borderId="11" xfId="0" applyFont="1" applyFill="1" applyBorder="1" applyAlignment="1">
      <alignment horizontal="left" vertical="center" wrapText="1"/>
    </xf>
    <xf numFmtId="0" fontId="6" fillId="8" borderId="11" xfId="0" applyFont="1" applyFill="1" applyBorder="1" applyAlignment="1">
      <alignment horizontal="left" vertical="center"/>
    </xf>
    <xf numFmtId="0" fontId="7" fillId="8" borderId="11" xfId="0" applyFont="1" applyFill="1" applyBorder="1" applyAlignment="1">
      <alignment horizontal="left" vertical="center"/>
    </xf>
    <xf numFmtId="0" fontId="0" fillId="0" borderId="2" xfId="0" applyBorder="1" applyAlignment="1">
      <alignment horizontal="left"/>
    </xf>
    <xf numFmtId="14" fontId="0" fillId="0" borderId="0" xfId="0" applyNumberFormat="1" applyAlignment="1">
      <alignment horizontal="left"/>
    </xf>
    <xf numFmtId="0" fontId="0" fillId="0" borderId="1" xfId="0" applyBorder="1"/>
    <xf numFmtId="0" fontId="0" fillId="0" borderId="0" xfId="0" quotePrefix="1"/>
    <xf numFmtId="0" fontId="0" fillId="0" borderId="7" xfId="0" applyBorder="1"/>
    <xf numFmtId="0" fontId="0" fillId="0" borderId="5" xfId="0" applyBorder="1"/>
    <xf numFmtId="0" fontId="0" fillId="0" borderId="9" xfId="0" applyBorder="1" applyAlignment="1">
      <alignment horizontal="center"/>
    </xf>
    <xf numFmtId="0" fontId="0" fillId="0" borderId="0" xfId="0" quotePrefix="1" applyAlignment="1">
      <alignment horizontal="center"/>
    </xf>
    <xf numFmtId="1" fontId="0" fillId="0" borderId="6" xfId="0" applyNumberFormat="1" applyBorder="1" applyAlignment="1">
      <alignment horizontal="center"/>
    </xf>
    <xf numFmtId="1" fontId="0" fillId="0" borderId="0" xfId="0" applyNumberFormat="1" applyAlignment="1">
      <alignment horizontal="center"/>
    </xf>
    <xf numFmtId="1" fontId="0" fillId="0" borderId="1" xfId="0" applyNumberFormat="1" applyBorder="1" applyAlignment="1">
      <alignment horizontal="center"/>
    </xf>
    <xf numFmtId="0" fontId="0" fillId="0" borderId="13" xfId="0" applyBorder="1"/>
    <xf numFmtId="1" fontId="0" fillId="2" borderId="0" xfId="0" applyNumberFormat="1" applyFill="1" applyAlignment="1">
      <alignment horizontal="center"/>
    </xf>
    <xf numFmtId="0" fontId="0" fillId="0" borderId="0" xfId="0" applyAlignment="1">
      <alignment horizontal="right"/>
    </xf>
    <xf numFmtId="1" fontId="0" fillId="0" borderId="5" xfId="0" applyNumberFormat="1" applyBorder="1" applyAlignment="1">
      <alignment horizontal="center"/>
    </xf>
    <xf numFmtId="0" fontId="0" fillId="0" borderId="5" xfId="0" applyBorder="1" applyAlignment="1">
      <alignment horizontal="center"/>
    </xf>
    <xf numFmtId="0" fontId="0" fillId="6" borderId="0" xfId="0" applyFill="1"/>
    <xf numFmtId="0" fontId="0" fillId="6" borderId="13" xfId="0" applyFill="1" applyBorder="1"/>
    <xf numFmtId="1" fontId="0" fillId="6" borderId="0" xfId="0" applyNumberFormat="1" applyFill="1" applyAlignment="1">
      <alignment horizontal="right"/>
    </xf>
    <xf numFmtId="0" fontId="0" fillId="0" borderId="2" xfId="0" applyBorder="1" applyAlignment="1">
      <alignment horizontal="left" vertical="center" wrapText="1"/>
    </xf>
    <xf numFmtId="0" fontId="0" fillId="0" borderId="4" xfId="0" applyBorder="1" applyAlignment="1">
      <alignment horizontal="left"/>
    </xf>
    <xf numFmtId="0" fontId="0" fillId="0" borderId="3" xfId="0" applyBorder="1" applyAlignment="1">
      <alignment horizontal="left"/>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3" xfId="0" applyBorder="1"/>
    <xf numFmtId="0" fontId="0" fillId="5" borderId="2" xfId="0" applyFill="1" applyBorder="1" applyAlignment="1">
      <alignment horizontal="left" vertical="center" wrapText="1"/>
    </xf>
    <xf numFmtId="0" fontId="0" fillId="5" borderId="2" xfId="0" applyFill="1" applyBorder="1" applyAlignment="1">
      <alignment horizontal="left" wrapText="1"/>
    </xf>
    <xf numFmtId="0" fontId="0" fillId="5" borderId="2" xfId="0" applyFill="1" applyBorder="1" applyAlignment="1">
      <alignment horizontal="left"/>
    </xf>
    <xf numFmtId="0" fontId="0" fillId="5" borderId="11" xfId="0" applyFill="1" applyBorder="1" applyAlignment="1">
      <alignment horizontal="left" vertical="center" wrapText="1"/>
    </xf>
    <xf numFmtId="0" fontId="0" fillId="3" borderId="2" xfId="0" applyFill="1" applyBorder="1" applyAlignment="1">
      <alignment horizontal="left" vertical="center" wrapText="1"/>
    </xf>
    <xf numFmtId="0" fontId="0" fillId="3" borderId="2" xfId="0" applyFill="1" applyBorder="1" applyAlignment="1">
      <alignment horizontal="left" wrapText="1"/>
    </xf>
    <xf numFmtId="0" fontId="0" fillId="3" borderId="2" xfId="0" applyFill="1" applyBorder="1" applyAlignment="1">
      <alignment horizontal="left"/>
    </xf>
    <xf numFmtId="0" fontId="0" fillId="3" borderId="11" xfId="0" applyFill="1" applyBorder="1" applyAlignment="1">
      <alignment horizontal="left" vertical="center" wrapText="1"/>
    </xf>
    <xf numFmtId="0" fontId="0" fillId="0" borderId="2" xfId="0" applyBorder="1" applyAlignment="1">
      <alignment horizontal="left" wrapText="1"/>
    </xf>
    <xf numFmtId="0" fontId="0" fillId="0" borderId="1" xfId="0" applyBorder="1" applyAlignment="1">
      <alignment horizontal="left"/>
    </xf>
    <xf numFmtId="0" fontId="0" fillId="4" borderId="2" xfId="0" applyFill="1" applyBorder="1" applyAlignment="1">
      <alignment horizontal="left" vertical="center"/>
    </xf>
    <xf numFmtId="0" fontId="0" fillId="4" borderId="2" xfId="0" applyFill="1" applyBorder="1" applyAlignment="1">
      <alignment horizontal="left"/>
    </xf>
    <xf numFmtId="0" fontId="0" fillId="4" borderId="11" xfId="0" applyFill="1" applyBorder="1" applyAlignment="1">
      <alignment horizontal="left" vertical="center"/>
    </xf>
    <xf numFmtId="0" fontId="0" fillId="8" borderId="2" xfId="0" applyFill="1" applyBorder="1" applyAlignment="1">
      <alignment horizontal="left" vertical="center"/>
    </xf>
    <xf numFmtId="0" fontId="0" fillId="8" borderId="2" xfId="0" applyFill="1" applyBorder="1" applyAlignment="1">
      <alignment horizontal="left"/>
    </xf>
    <xf numFmtId="0" fontId="0" fillId="8" borderId="11" xfId="0" applyFill="1" applyBorder="1" applyAlignment="1">
      <alignment horizontal="left" vertical="center"/>
    </xf>
    <xf numFmtId="0" fontId="0" fillId="0" borderId="0" xfId="0" applyAlignment="1">
      <alignment horizontal="left" wrapText="1"/>
    </xf>
    <xf numFmtId="0" fontId="0" fillId="0" borderId="2" xfId="0" applyBorder="1" applyAlignment="1">
      <alignment horizontal="left" vertical="center"/>
    </xf>
    <xf numFmtId="0" fontId="0" fillId="3" borderId="0" xfId="0" applyFill="1"/>
    <xf numFmtId="9" fontId="0" fillId="0" borderId="0" xfId="0" applyNumberFormat="1" applyAlignment="1">
      <alignment horizontal="right"/>
    </xf>
    <xf numFmtId="0" fontId="0" fillId="2" borderId="0" xfId="0" applyFill="1"/>
    <xf numFmtId="0" fontId="0" fillId="2" borderId="0" xfId="0" applyFill="1" applyAlignment="1">
      <alignment horizontal="left"/>
    </xf>
    <xf numFmtId="0" fontId="3" fillId="0" borderId="13" xfId="0" applyFont="1" applyBorder="1"/>
    <xf numFmtId="0" fontId="0" fillId="0" borderId="4" xfId="0" applyFont="1" applyFill="1" applyBorder="1" applyAlignment="1">
      <alignment horizontal="left"/>
    </xf>
    <xf numFmtId="0" fontId="0" fillId="0" borderId="0" xfId="0" applyFont="1" applyFill="1" applyAlignment="1">
      <alignment horizontal="left"/>
    </xf>
    <xf numFmtId="0" fontId="0" fillId="8" borderId="2" xfId="0" applyFont="1" applyFill="1" applyBorder="1" applyAlignment="1">
      <alignment horizontal="left"/>
    </xf>
    <xf numFmtId="0" fontId="0" fillId="33" borderId="2" xfId="0" applyFill="1" applyBorder="1" applyAlignment="1">
      <alignment horizontal="left"/>
    </xf>
    <xf numFmtId="0" fontId="0" fillId="7" borderId="2" xfId="0" applyFill="1" applyBorder="1" applyAlignment="1">
      <alignment horizontal="left" vertical="center"/>
    </xf>
    <xf numFmtId="0" fontId="0" fillId="5" borderId="2" xfId="0" applyFill="1" applyBorder="1" applyAlignment="1">
      <alignment horizontal="left" vertical="center"/>
    </xf>
    <xf numFmtId="0" fontId="0" fillId="3" borderId="2" xfId="0" applyFill="1" applyBorder="1" applyAlignment="1">
      <alignment horizontal="left" vertical="center"/>
    </xf>
    <xf numFmtId="0" fontId="0" fillId="33" borderId="2" xfId="0" applyFill="1" applyBorder="1" applyAlignment="1">
      <alignment horizontal="left" vertical="center"/>
    </xf>
    <xf numFmtId="0" fontId="0" fillId="3" borderId="3" xfId="0" applyFont="1" applyFill="1" applyBorder="1" applyAlignment="1">
      <alignment horizontal="left"/>
    </xf>
    <xf numFmtId="0" fontId="0" fillId="3" borderId="3" xfId="0" applyFont="1" applyFill="1" applyBorder="1" applyAlignment="1">
      <alignment horizontal="left" vertical="center"/>
    </xf>
    <xf numFmtId="0" fontId="0" fillId="3" borderId="4" xfId="0" applyFont="1" applyFill="1" applyBorder="1" applyAlignment="1">
      <alignment horizontal="left"/>
    </xf>
    <xf numFmtId="0" fontId="9" fillId="3" borderId="2" xfId="0" applyFont="1" applyFill="1" applyBorder="1" applyAlignment="1">
      <alignment horizontal="left"/>
    </xf>
    <xf numFmtId="0" fontId="6" fillId="0" borderId="13" xfId="0" applyFont="1" applyBorder="1"/>
    <xf numFmtId="0" fontId="0" fillId="6" borderId="13" xfId="0" applyFont="1" applyFill="1" applyBorder="1" applyAlignment="1"/>
    <xf numFmtId="0" fontId="0" fillId="0" borderId="13" xfId="0" applyFont="1" applyBorder="1" applyAlignment="1"/>
    <xf numFmtId="0" fontId="0" fillId="0" borderId="7" xfId="0" applyBorder="1" applyAlignment="1">
      <alignment horizontal="center"/>
    </xf>
    <xf numFmtId="0" fontId="0" fillId="0" borderId="0" xfId="0" applyAlignment="1">
      <alignment horizontal="center"/>
    </xf>
    <xf numFmtId="1" fontId="0" fillId="0" borderId="1" xfId="0" quotePrefix="1" applyNumberFormat="1" applyBorder="1" applyAlignment="1">
      <alignment horizontal="center"/>
    </xf>
    <xf numFmtId="164" fontId="0" fillId="0" borderId="6" xfId="0" applyNumberFormat="1" applyBorder="1" applyAlignment="1">
      <alignment horizontal="center"/>
    </xf>
    <xf numFmtId="0" fontId="0" fillId="0" borderId="14" xfId="0" applyBorder="1"/>
    <xf numFmtId="0" fontId="0" fillId="0" borderId="16" xfId="0" applyBorder="1"/>
    <xf numFmtId="0" fontId="0" fillId="0" borderId="2" xfId="0" applyBorder="1"/>
    <xf numFmtId="0" fontId="0" fillId="0" borderId="4" xfId="0" applyBorder="1"/>
    <xf numFmtId="0" fontId="0" fillId="5" borderId="4" xfId="0" applyFill="1" applyBorder="1" applyAlignment="1">
      <alignment horizontal="left"/>
    </xf>
    <xf numFmtId="0" fontId="0" fillId="5" borderId="3" xfId="0" applyFill="1" applyBorder="1" applyAlignment="1">
      <alignment horizontal="left"/>
    </xf>
    <xf numFmtId="0" fontId="0" fillId="5" borderId="3" xfId="0" applyFill="1" applyBorder="1" applyAlignment="1">
      <alignment horizontal="left" vertical="center"/>
    </xf>
    <xf numFmtId="0" fontId="0" fillId="3" borderId="4" xfId="0" applyFill="1" applyBorder="1" applyAlignment="1">
      <alignment horizontal="left"/>
    </xf>
    <xf numFmtId="0" fontId="0" fillId="3" borderId="3" xfId="0" applyFill="1" applyBorder="1" applyAlignment="1">
      <alignment horizontal="left"/>
    </xf>
    <xf numFmtId="0" fontId="0" fillId="3" borderId="3" xfId="0" applyFill="1" applyBorder="1" applyAlignment="1">
      <alignment horizontal="left" vertical="center"/>
    </xf>
    <xf numFmtId="0" fontId="0" fillId="8" borderId="8" xfId="0" applyFill="1" applyBorder="1" applyAlignment="1">
      <alignment horizontal="left" vertical="center"/>
    </xf>
    <xf numFmtId="49" fontId="0" fillId="4" borderId="2" xfId="0" applyNumberFormat="1" applyFill="1" applyBorder="1" applyAlignment="1">
      <alignment horizontal="left" vertical="center"/>
    </xf>
    <xf numFmtId="0" fontId="0" fillId="2" borderId="1" xfId="0" applyFill="1" applyBorder="1"/>
    <xf numFmtId="0" fontId="0" fillId="7" borderId="2" xfId="0" applyFill="1" applyBorder="1" applyAlignment="1">
      <alignment horizontal="left" vertical="center" wrapText="1"/>
    </xf>
    <xf numFmtId="0" fontId="0" fillId="8" borderId="2" xfId="0" applyFill="1" applyBorder="1" applyAlignment="1">
      <alignment horizontal="left" vertical="center" wrapText="1"/>
    </xf>
    <xf numFmtId="0" fontId="0" fillId="4" borderId="2" xfId="0" applyFill="1" applyBorder="1" applyAlignment="1">
      <alignment horizontal="left" vertical="center" wrapText="1"/>
    </xf>
    <xf numFmtId="0" fontId="0" fillId="41" borderId="2" xfId="0" applyFont="1" applyFill="1" applyBorder="1" applyAlignment="1">
      <alignment horizontal="left"/>
    </xf>
    <xf numFmtId="0" fontId="0" fillId="41" borderId="2" xfId="0" applyFont="1" applyFill="1" applyBorder="1" applyAlignment="1">
      <alignment horizontal="left" vertical="center"/>
    </xf>
    <xf numFmtId="0" fontId="6" fillId="41" borderId="2" xfId="0" applyFont="1" applyFill="1" applyBorder="1" applyAlignment="1">
      <alignment horizontal="left" vertical="center"/>
    </xf>
    <xf numFmtId="0" fontId="7" fillId="41" borderId="2" xfId="0" applyFont="1" applyFill="1" applyBorder="1" applyAlignment="1">
      <alignment horizontal="left" vertical="center"/>
    </xf>
    <xf numFmtId="0" fontId="0" fillId="0" borderId="0" xfId="0" applyFill="1" applyBorder="1" applyAlignment="1">
      <alignment horizontal="left"/>
    </xf>
    <xf numFmtId="0" fontId="21" fillId="5" borderId="2" xfId="0" applyFont="1" applyFill="1" applyBorder="1" applyAlignment="1">
      <alignment horizontal="left" vertical="center"/>
    </xf>
    <xf numFmtId="0" fontId="4" fillId="0" borderId="16" xfId="0" applyFont="1" applyBorder="1" applyAlignment="1"/>
    <xf numFmtId="0" fontId="4" fillId="0" borderId="14" xfId="0" applyFont="1" applyBorder="1" applyAlignment="1"/>
    <xf numFmtId="0" fontId="7" fillId="0" borderId="13" xfId="0" applyFont="1" applyFill="1" applyBorder="1" applyAlignment="1"/>
    <xf numFmtId="49" fontId="4" fillId="34" borderId="0" xfId="0" quotePrefix="1" applyNumberFormat="1" applyFont="1" applyFill="1" applyAlignment="1">
      <alignment horizontal="center"/>
    </xf>
    <xf numFmtId="0" fontId="0" fillId="0" borderId="0" xfId="0" applyFill="1" applyBorder="1" applyAlignment="1">
      <alignment horizontal="left" vertical="center"/>
    </xf>
    <xf numFmtId="0" fontId="6" fillId="0" borderId="0" xfId="0" applyFont="1" applyFill="1" applyBorder="1" applyAlignment="1">
      <alignment horizontal="left" vertical="center"/>
    </xf>
    <xf numFmtId="0" fontId="0" fillId="34" borderId="1" xfId="0" applyFill="1" applyBorder="1"/>
    <xf numFmtId="0" fontId="0" fillId="34" borderId="0" xfId="0" applyFill="1"/>
    <xf numFmtId="0" fontId="0" fillId="34" borderId="7" xfId="0" applyFill="1" applyBorder="1"/>
    <xf numFmtId="0" fontId="0" fillId="34" borderId="9" xfId="0" applyFill="1" applyBorder="1" applyAlignment="1">
      <alignment horizontal="center"/>
    </xf>
    <xf numFmtId="1" fontId="0" fillId="34" borderId="6" xfId="0" applyNumberFormat="1" applyFill="1" applyBorder="1" applyAlignment="1">
      <alignment horizontal="center"/>
    </xf>
    <xf numFmtId="1" fontId="0" fillId="34" borderId="0" xfId="0" applyNumberFormat="1" applyFill="1" applyAlignment="1">
      <alignment horizontal="center"/>
    </xf>
    <xf numFmtId="0" fontId="0" fillId="34" borderId="5" xfId="0" applyFill="1" applyBorder="1" applyAlignment="1">
      <alignment horizontal="center"/>
    </xf>
    <xf numFmtId="167" fontId="0" fillId="3" borderId="0" xfId="0" applyNumberFormat="1" applyFill="1" applyAlignment="1">
      <alignment horizontal="left"/>
    </xf>
    <xf numFmtId="20" fontId="0" fillId="4" borderId="2" xfId="0" applyNumberFormat="1" applyFill="1" applyBorder="1" applyAlignment="1">
      <alignment horizontal="left" vertical="center"/>
    </xf>
    <xf numFmtId="0" fontId="0" fillId="0" borderId="0" xfId="0" applyFont="1" applyFill="1" applyBorder="1" applyAlignment="1">
      <alignment horizontal="left" vertical="center"/>
    </xf>
    <xf numFmtId="0" fontId="0" fillId="0" borderId="2" xfId="0" applyFont="1" applyFill="1" applyBorder="1" applyAlignment="1">
      <alignment horizontal="center"/>
    </xf>
    <xf numFmtId="0" fontId="0" fillId="5" borderId="4" xfId="0" applyFont="1" applyFill="1" applyBorder="1" applyAlignment="1">
      <alignment horizontal="left" vertical="center"/>
    </xf>
    <xf numFmtId="0" fontId="4" fillId="0" borderId="16" xfId="0" applyFont="1" applyBorder="1" applyAlignment="1">
      <alignment horizontal="left"/>
    </xf>
    <xf numFmtId="0" fontId="0" fillId="6" borderId="13" xfId="0" applyFont="1" applyFill="1" applyBorder="1" applyAlignment="1">
      <alignment horizontal="left"/>
    </xf>
    <xf numFmtId="0" fontId="4" fillId="0" borderId="14" xfId="0" applyFont="1" applyBorder="1" applyAlignment="1">
      <alignment horizontal="left"/>
    </xf>
    <xf numFmtId="0" fontId="0" fillId="0" borderId="13" xfId="0" applyFont="1" applyFill="1" applyBorder="1" applyAlignment="1">
      <alignment horizontal="left"/>
    </xf>
    <xf numFmtId="0" fontId="4" fillId="0" borderId="16" xfId="0" applyFont="1" applyFill="1" applyBorder="1"/>
    <xf numFmtId="0" fontId="13" fillId="0" borderId="0" xfId="0" applyFont="1" applyBorder="1"/>
    <xf numFmtId="0" fontId="0" fillId="6" borderId="0" xfId="0" applyFont="1" applyFill="1" applyBorder="1"/>
    <xf numFmtId="0" fontId="7" fillId="0" borderId="0" xfId="0" applyFont="1" applyBorder="1"/>
    <xf numFmtId="0" fontId="3" fillId="0" borderId="0" xfId="0" applyFont="1" applyBorder="1"/>
    <xf numFmtId="0" fontId="0" fillId="0" borderId="0" xfId="0" applyFont="1" applyBorder="1" applyAlignment="1">
      <alignment horizontal="left" wrapText="1"/>
    </xf>
    <xf numFmtId="0" fontId="0" fillId="0" borderId="0" xfId="0" applyFont="1" applyFill="1" applyBorder="1" applyAlignment="1">
      <alignment horizontal="left" wrapText="1"/>
    </xf>
    <xf numFmtId="0" fontId="7" fillId="0" borderId="0" xfId="0" applyFont="1" applyFill="1" applyBorder="1"/>
    <xf numFmtId="0" fontId="3" fillId="0" borderId="0" xfId="0" applyFont="1" applyFill="1" applyBorder="1"/>
    <xf numFmtId="0" fontId="0" fillId="0" borderId="0" xfId="0" applyBorder="1"/>
    <xf numFmtId="0" fontId="0" fillId="0" borderId="0" xfId="0" applyFill="1"/>
    <xf numFmtId="0" fontId="0" fillId="0" borderId="0" xfId="0" applyFill="1" applyAlignment="1">
      <alignment horizontal="left" wrapText="1"/>
    </xf>
    <xf numFmtId="0" fontId="0" fillId="0" borderId="0" xfId="0" applyFill="1" applyAlignment="1">
      <alignment horizontal="left" vertical="center" wrapText="1"/>
    </xf>
    <xf numFmtId="0" fontId="0" fillId="0" borderId="0" xfId="0" applyFill="1" applyAlignment="1">
      <alignment horizontal="left"/>
    </xf>
    <xf numFmtId="0" fontId="0" fillId="0" borderId="0" xfId="0" applyFont="1" applyFill="1" applyAlignment="1">
      <alignment horizontal="left" vertical="center" wrapText="1"/>
    </xf>
    <xf numFmtId="0" fontId="0" fillId="4" borderId="3" xfId="0" applyFill="1" applyBorder="1" applyAlignment="1">
      <alignment horizontal="left" vertical="center"/>
    </xf>
    <xf numFmtId="0" fontId="0" fillId="5" borderId="3" xfId="0" applyFont="1" applyFill="1" applyBorder="1" applyAlignment="1">
      <alignment horizontal="left" vertical="center" wrapText="1"/>
    </xf>
    <xf numFmtId="0" fontId="0" fillId="0" borderId="0" xfId="0" applyFill="1" applyBorder="1"/>
    <xf numFmtId="0" fontId="0" fillId="0" borderId="0" xfId="0" applyFill="1" applyBorder="1" applyAlignment="1">
      <alignment horizontal="left" wrapText="1"/>
    </xf>
    <xf numFmtId="0" fontId="0" fillId="0" borderId="0" xfId="0" applyFill="1" applyBorder="1" applyAlignment="1">
      <alignment horizontal="left" vertical="center" wrapText="1"/>
    </xf>
    <xf numFmtId="0" fontId="0" fillId="0" borderId="0" xfId="0" applyBorder="1" applyAlignment="1">
      <alignment horizontal="left"/>
    </xf>
    <xf numFmtId="0" fontId="0" fillId="0" borderId="0" xfId="0" applyBorder="1" applyAlignment="1">
      <alignment horizontal="left" vertical="center" wrapText="1"/>
    </xf>
    <xf numFmtId="0" fontId="0" fillId="0" borderId="3" xfId="0" applyFont="1" applyFill="1" applyBorder="1" applyAlignment="1">
      <alignment horizontal="left" vertical="center"/>
    </xf>
    <xf numFmtId="0" fontId="0" fillId="0" borderId="0" xfId="0" applyFont="1" applyFill="1" applyAlignment="1">
      <alignment horizontal="left" wrapText="1"/>
    </xf>
    <xf numFmtId="0" fontId="0" fillId="33" borderId="3" xfId="0" applyFont="1" applyFill="1" applyBorder="1" applyAlignment="1">
      <alignment horizontal="left" vertical="center"/>
    </xf>
    <xf numFmtId="0" fontId="0" fillId="33" borderId="3" xfId="0" applyFont="1" applyFill="1" applyBorder="1" applyAlignment="1">
      <alignment horizontal="left"/>
    </xf>
    <xf numFmtId="0" fontId="0" fillId="0" borderId="0" xfId="0" applyBorder="1" applyAlignment="1">
      <alignment wrapText="1"/>
    </xf>
    <xf numFmtId="0" fontId="0" fillId="34" borderId="3" xfId="0" applyFont="1" applyFill="1" applyBorder="1" applyAlignment="1">
      <alignment horizontal="left" vertical="center"/>
    </xf>
    <xf numFmtId="0" fontId="0" fillId="0" borderId="1" xfId="0" applyFont="1" applyFill="1" applyBorder="1" applyAlignment="1">
      <alignment horizontal="left"/>
    </xf>
    <xf numFmtId="0" fontId="0" fillId="32" borderId="3" xfId="0" applyFont="1" applyFill="1" applyBorder="1" applyAlignment="1">
      <alignment horizontal="left" vertical="center" wrapText="1"/>
    </xf>
    <xf numFmtId="0" fontId="0" fillId="33" borderId="3" xfId="0" applyFont="1" applyFill="1" applyBorder="1" applyAlignment="1">
      <alignment horizontal="left" vertical="center" wrapText="1"/>
    </xf>
    <xf numFmtId="0" fontId="0" fillId="0" borderId="0" xfId="0" applyFont="1" applyFill="1" applyBorder="1" applyAlignment="1">
      <alignment horizontal="center"/>
    </xf>
    <xf numFmtId="0" fontId="0" fillId="4" borderId="2" xfId="0" applyFont="1" applyFill="1" applyBorder="1" applyAlignment="1">
      <alignment horizontal="center"/>
    </xf>
    <xf numFmtId="0" fontId="0" fillId="8" borderId="2" xfId="0" applyFont="1" applyFill="1" applyBorder="1" applyAlignment="1">
      <alignment horizontal="center"/>
    </xf>
    <xf numFmtId="0" fontId="0" fillId="7" borderId="2" xfId="0" applyFont="1" applyFill="1" applyBorder="1" applyAlignment="1">
      <alignment horizontal="center"/>
    </xf>
    <xf numFmtId="0" fontId="0" fillId="16" borderId="2" xfId="0" applyFont="1" applyFill="1" applyBorder="1" applyAlignment="1">
      <alignment horizontal="center"/>
    </xf>
    <xf numFmtId="0" fontId="0" fillId="15" borderId="2" xfId="0" applyFont="1" applyFill="1" applyBorder="1" applyAlignment="1">
      <alignment horizontal="center"/>
    </xf>
    <xf numFmtId="0" fontId="0" fillId="14" borderId="2" xfId="0" applyFont="1" applyFill="1" applyBorder="1" applyAlignment="1">
      <alignment horizontal="center"/>
    </xf>
    <xf numFmtId="0" fontId="0" fillId="10" borderId="2" xfId="0" applyFont="1" applyFill="1" applyBorder="1" applyAlignment="1">
      <alignment horizontal="center"/>
    </xf>
    <xf numFmtId="0" fontId="0" fillId="2" borderId="2" xfId="0" applyFont="1" applyFill="1" applyBorder="1" applyAlignment="1">
      <alignment horizontal="center"/>
    </xf>
    <xf numFmtId="0" fontId="0" fillId="17" borderId="2" xfId="0" applyFont="1" applyFill="1" applyBorder="1" applyAlignment="1">
      <alignment horizontal="center"/>
    </xf>
    <xf numFmtId="0" fontId="0" fillId="18" borderId="2" xfId="0" applyFont="1" applyFill="1" applyBorder="1" applyAlignment="1">
      <alignment horizontal="center"/>
    </xf>
    <xf numFmtId="0" fontId="0" fillId="19" borderId="2" xfId="0" applyFont="1" applyFill="1" applyBorder="1" applyAlignment="1">
      <alignment horizontal="center"/>
    </xf>
    <xf numFmtId="0" fontId="0" fillId="20" borderId="2" xfId="0" applyFont="1" applyFill="1" applyBorder="1" applyAlignment="1">
      <alignment horizontal="center"/>
    </xf>
    <xf numFmtId="0" fontId="0" fillId="21" borderId="2" xfId="0" applyFont="1" applyFill="1" applyBorder="1" applyAlignment="1">
      <alignment horizontal="center"/>
    </xf>
    <xf numFmtId="0" fontId="0" fillId="28" borderId="2" xfId="0" applyFont="1" applyFill="1" applyBorder="1" applyAlignment="1">
      <alignment horizontal="center"/>
    </xf>
    <xf numFmtId="0" fontId="0" fillId="9" borderId="2" xfId="0" applyFont="1" applyFill="1" applyBorder="1" applyAlignment="1">
      <alignment horizontal="center"/>
    </xf>
    <xf numFmtId="0" fontId="0" fillId="22" borderId="2" xfId="0" applyFont="1" applyFill="1" applyBorder="1" applyAlignment="1">
      <alignment horizontal="center"/>
    </xf>
    <xf numFmtId="0" fontId="0" fillId="23" borderId="2" xfId="0" applyFont="1" applyFill="1" applyBorder="1" applyAlignment="1">
      <alignment horizontal="center"/>
    </xf>
    <xf numFmtId="0" fontId="0" fillId="24" borderId="2" xfId="0" applyFont="1" applyFill="1" applyBorder="1" applyAlignment="1">
      <alignment horizontal="center"/>
    </xf>
    <xf numFmtId="0" fontId="0" fillId="25" borderId="2" xfId="0" applyFont="1" applyFill="1" applyBorder="1" applyAlignment="1">
      <alignment horizontal="center"/>
    </xf>
    <xf numFmtId="0" fontId="0" fillId="26" borderId="2" xfId="0" applyFont="1" applyFill="1" applyBorder="1" applyAlignment="1">
      <alignment horizontal="center"/>
    </xf>
    <xf numFmtId="0" fontId="0" fillId="30" borderId="2" xfId="0" applyFont="1" applyFill="1" applyBorder="1" applyAlignment="1">
      <alignment horizontal="center"/>
    </xf>
    <xf numFmtId="0" fontId="0" fillId="5" borderId="2" xfId="0" applyFont="1" applyFill="1" applyBorder="1" applyAlignment="1">
      <alignment horizontal="center"/>
    </xf>
    <xf numFmtId="0" fontId="0" fillId="32" borderId="2" xfId="0" applyFont="1" applyFill="1" applyBorder="1" applyAlignment="1">
      <alignment horizontal="center"/>
    </xf>
    <xf numFmtId="0" fontId="0" fillId="33" borderId="2" xfId="0" applyFont="1" applyFill="1" applyBorder="1" applyAlignment="1">
      <alignment horizontal="center"/>
    </xf>
    <xf numFmtId="0" fontId="0" fillId="4" borderId="3" xfId="0" applyFont="1" applyFill="1" applyBorder="1" applyAlignment="1">
      <alignment horizontal="center"/>
    </xf>
    <xf numFmtId="0" fontId="0" fillId="8" borderId="3" xfId="0" applyFont="1" applyFill="1" applyBorder="1" applyAlignment="1">
      <alignment horizontal="center"/>
    </xf>
    <xf numFmtId="0" fontId="0" fillId="7" borderId="3" xfId="0" applyFont="1" applyFill="1" applyBorder="1" applyAlignment="1">
      <alignment horizontal="center"/>
    </xf>
    <xf numFmtId="0" fontId="0" fillId="16" borderId="3" xfId="0" applyFont="1" applyFill="1" applyBorder="1" applyAlignment="1">
      <alignment horizontal="center"/>
    </xf>
    <xf numFmtId="0" fontId="0" fillId="15" borderId="3" xfId="0" applyFont="1" applyFill="1" applyBorder="1" applyAlignment="1">
      <alignment horizontal="center"/>
    </xf>
    <xf numFmtId="0" fontId="0" fillId="14" borderId="3" xfId="0" applyFont="1" applyFill="1" applyBorder="1" applyAlignment="1">
      <alignment horizontal="center"/>
    </xf>
    <xf numFmtId="0" fontId="0" fillId="10" borderId="3" xfId="0" applyFont="1" applyFill="1" applyBorder="1" applyAlignment="1">
      <alignment horizontal="center"/>
    </xf>
    <xf numFmtId="0" fontId="0" fillId="27" borderId="3" xfId="0" applyFont="1" applyFill="1" applyBorder="1" applyAlignment="1">
      <alignment horizontal="center"/>
    </xf>
    <xf numFmtId="0" fontId="0" fillId="2" borderId="3" xfId="0" applyFont="1" applyFill="1" applyBorder="1" applyAlignment="1">
      <alignment horizontal="center"/>
    </xf>
    <xf numFmtId="0" fontId="0" fillId="17" borderId="3" xfId="0" applyFont="1" applyFill="1" applyBorder="1" applyAlignment="1">
      <alignment horizontal="center"/>
    </xf>
    <xf numFmtId="0" fontId="0" fillId="18" borderId="3" xfId="0" applyFont="1" applyFill="1" applyBorder="1" applyAlignment="1">
      <alignment horizontal="center"/>
    </xf>
    <xf numFmtId="0" fontId="0" fillId="19" borderId="3" xfId="0" applyFont="1" applyFill="1" applyBorder="1" applyAlignment="1">
      <alignment horizontal="center"/>
    </xf>
    <xf numFmtId="0" fontId="0" fillId="20" borderId="3" xfId="0" applyFont="1" applyFill="1" applyBorder="1" applyAlignment="1">
      <alignment horizontal="center"/>
    </xf>
    <xf numFmtId="0" fontId="0" fillId="21" borderId="3" xfId="0" applyFont="1" applyFill="1" applyBorder="1" applyAlignment="1">
      <alignment horizontal="center"/>
    </xf>
    <xf numFmtId="0" fontId="0" fillId="28" borderId="3" xfId="0" applyFont="1" applyFill="1" applyBorder="1" applyAlignment="1">
      <alignment horizontal="center"/>
    </xf>
    <xf numFmtId="0" fontId="0" fillId="29" borderId="3" xfId="0" applyFont="1" applyFill="1" applyBorder="1" applyAlignment="1">
      <alignment horizontal="center"/>
    </xf>
    <xf numFmtId="0" fontId="0" fillId="9" borderId="3" xfId="0" applyFont="1" applyFill="1" applyBorder="1" applyAlignment="1">
      <alignment horizontal="center"/>
    </xf>
    <xf numFmtId="0" fontId="0" fillId="22" borderId="3" xfId="0" applyFont="1" applyFill="1" applyBorder="1" applyAlignment="1">
      <alignment horizontal="center"/>
    </xf>
    <xf numFmtId="0" fontId="0" fillId="23" borderId="3" xfId="0" applyFont="1" applyFill="1" applyBorder="1" applyAlignment="1">
      <alignment horizontal="center"/>
    </xf>
    <xf numFmtId="0" fontId="0" fillId="24" borderId="3" xfId="0" applyFont="1" applyFill="1" applyBorder="1" applyAlignment="1">
      <alignment horizontal="center"/>
    </xf>
    <xf numFmtId="0" fontId="0" fillId="25" borderId="3" xfId="0" applyFont="1" applyFill="1" applyBorder="1" applyAlignment="1">
      <alignment horizontal="center"/>
    </xf>
    <xf numFmtId="0" fontId="0" fillId="26" borderId="3" xfId="0" applyFont="1" applyFill="1" applyBorder="1" applyAlignment="1">
      <alignment horizontal="center"/>
    </xf>
    <xf numFmtId="0" fontId="0" fillId="30" borderId="3" xfId="0" applyFont="1" applyFill="1" applyBorder="1" applyAlignment="1">
      <alignment horizontal="center"/>
    </xf>
    <xf numFmtId="0" fontId="0" fillId="31" borderId="3" xfId="0" applyFont="1" applyFill="1" applyBorder="1" applyAlignment="1">
      <alignment horizontal="center"/>
    </xf>
    <xf numFmtId="0" fontId="0" fillId="0" borderId="0" xfId="0" applyFont="1" applyFill="1" applyAlignment="1">
      <alignment horizontal="left" vertical="center"/>
    </xf>
    <xf numFmtId="0" fontId="0" fillId="0" borderId="0" xfId="0" applyFont="1" applyFill="1" applyAlignment="1"/>
    <xf numFmtId="0" fontId="0" fillId="0" borderId="0" xfId="0" applyFont="1" applyFill="1" applyBorder="1" applyAlignment="1"/>
    <xf numFmtId="0" fontId="0" fillId="5" borderId="3" xfId="0" applyFill="1" applyBorder="1" applyAlignment="1">
      <alignment horizontal="left" vertical="center" wrapText="1"/>
    </xf>
    <xf numFmtId="0" fontId="0" fillId="4" borderId="3" xfId="0" applyFill="1" applyBorder="1" applyAlignment="1">
      <alignment horizontal="left" vertical="center" wrapText="1"/>
    </xf>
    <xf numFmtId="0" fontId="0" fillId="41" borderId="3" xfId="0" applyFont="1" applyFill="1" applyBorder="1" applyAlignment="1">
      <alignment horizontal="left" vertical="center"/>
    </xf>
    <xf numFmtId="0" fontId="0" fillId="0" borderId="3" xfId="0" applyBorder="1" applyAlignment="1">
      <alignment horizontal="left" vertical="center"/>
    </xf>
    <xf numFmtId="0" fontId="0" fillId="33" borderId="3" xfId="0" applyFill="1" applyBorder="1" applyAlignment="1">
      <alignment horizontal="left" vertical="center"/>
    </xf>
    <xf numFmtId="0" fontId="0" fillId="0" borderId="3" xfId="0" applyBorder="1" applyAlignment="1">
      <alignment horizontal="left" wrapText="1"/>
    </xf>
    <xf numFmtId="0" fontId="0" fillId="8" borderId="3" xfId="0" applyFill="1" applyBorder="1" applyAlignment="1">
      <alignment horizontal="left" vertical="center" wrapText="1"/>
    </xf>
    <xf numFmtId="0" fontId="0" fillId="7" borderId="3" xfId="0" applyFill="1" applyBorder="1" applyAlignment="1">
      <alignment horizontal="left" vertical="center" wrapText="1"/>
    </xf>
    <xf numFmtId="0" fontId="9" fillId="0" borderId="0" xfId="0" applyFont="1" applyBorder="1"/>
    <xf numFmtId="0" fontId="0" fillId="33" borderId="3" xfId="0" applyFill="1" applyBorder="1" applyAlignment="1">
      <alignment horizontal="left"/>
    </xf>
    <xf numFmtId="0" fontId="0" fillId="8" borderId="3" xfId="0" applyFill="1" applyBorder="1" applyAlignment="1">
      <alignment horizontal="left"/>
    </xf>
    <xf numFmtId="0" fontId="0" fillId="7" borderId="3" xfId="0" applyFill="1" applyBorder="1" applyAlignment="1">
      <alignment horizontal="left" vertical="center"/>
    </xf>
    <xf numFmtId="49" fontId="0" fillId="0" borderId="2" xfId="0" applyNumberFormat="1" applyFont="1" applyFill="1" applyBorder="1" applyAlignment="1">
      <alignment horizontal="left" vertical="center"/>
    </xf>
    <xf numFmtId="49" fontId="0" fillId="0" borderId="2" xfId="1771" applyNumberFormat="1" applyFont="1" applyFill="1" applyBorder="1" applyAlignment="1">
      <alignment horizontal="left" vertical="center"/>
    </xf>
    <xf numFmtId="1" fontId="7" fillId="0" borderId="0" xfId="0" applyNumberFormat="1" applyFont="1" applyBorder="1" applyAlignment="1">
      <alignment horizontal="left"/>
    </xf>
    <xf numFmtId="0" fontId="0" fillId="4" borderId="3" xfId="0" applyFont="1" applyFill="1" applyBorder="1" applyAlignment="1">
      <alignment horizontal="left"/>
    </xf>
    <xf numFmtId="0" fontId="0" fillId="5" borderId="3" xfId="0" applyFill="1" applyBorder="1" applyAlignment="1">
      <alignment horizontal="left" wrapText="1"/>
    </xf>
    <xf numFmtId="0" fontId="0" fillId="3" borderId="3" xfId="0" applyFill="1" applyBorder="1" applyAlignment="1">
      <alignment horizontal="left" wrapText="1"/>
    </xf>
    <xf numFmtId="0" fontId="0" fillId="8" borderId="3" xfId="0" applyFill="1" applyBorder="1" applyAlignment="1">
      <alignment horizontal="left" vertical="center"/>
    </xf>
    <xf numFmtId="0" fontId="0" fillId="11" borderId="3" xfId="0" applyFont="1" applyFill="1" applyBorder="1" applyAlignment="1">
      <alignment horizontal="left" vertical="center"/>
    </xf>
    <xf numFmtId="0" fontId="0" fillId="11" borderId="3" xfId="0" applyFont="1" applyFill="1" applyBorder="1" applyAlignment="1">
      <alignment horizontal="left"/>
    </xf>
    <xf numFmtId="0" fontId="0" fillId="9" borderId="3" xfId="0" applyFont="1" applyFill="1" applyBorder="1" applyAlignment="1">
      <alignment horizontal="left"/>
    </xf>
    <xf numFmtId="0" fontId="0" fillId="38" borderId="3" xfId="0" applyFont="1" applyFill="1" applyBorder="1" applyAlignment="1">
      <alignment horizontal="left" vertical="center"/>
    </xf>
    <xf numFmtId="0" fontId="0" fillId="39" borderId="3" xfId="0" applyFont="1" applyFill="1" applyBorder="1" applyAlignment="1">
      <alignment horizontal="left" vertical="center"/>
    </xf>
    <xf numFmtId="0" fontId="7" fillId="0" borderId="0" xfId="0" applyFont="1" applyFill="1" applyBorder="1" applyAlignment="1">
      <alignment horizontal="left" vertical="center"/>
    </xf>
    <xf numFmtId="0" fontId="0" fillId="0" borderId="3" xfId="0" applyFont="1" applyFill="1" applyBorder="1" applyAlignment="1">
      <alignment horizontal="left" vertical="center" wrapText="1"/>
    </xf>
    <xf numFmtId="0" fontId="0" fillId="13" borderId="3" xfId="0" applyFont="1" applyFill="1" applyBorder="1" applyAlignment="1">
      <alignment horizontal="left"/>
    </xf>
    <xf numFmtId="0" fontId="0" fillId="12" borderId="3" xfId="0" applyFont="1" applyFill="1" applyBorder="1" applyAlignment="1">
      <alignment horizontal="left" vertical="center"/>
    </xf>
    <xf numFmtId="0" fontId="0" fillId="8" borderId="0" xfId="0" applyFill="1" applyAlignment="1">
      <alignment horizontal="left" vertical="center" wrapText="1"/>
    </xf>
    <xf numFmtId="0" fontId="0" fillId="4" borderId="0" xfId="0" applyFill="1" applyAlignment="1">
      <alignment horizontal="left" vertical="center" wrapText="1"/>
    </xf>
    <xf numFmtId="0" fontId="0" fillId="9" borderId="2" xfId="0" applyFill="1" applyBorder="1" applyAlignment="1">
      <alignment horizontal="left" vertical="center"/>
    </xf>
    <xf numFmtId="0" fontId="0" fillId="9" borderId="2" xfId="0" applyFill="1" applyBorder="1" applyAlignment="1">
      <alignment horizontal="left"/>
    </xf>
    <xf numFmtId="0" fontId="0" fillId="9" borderId="2" xfId="0" applyFill="1" applyBorder="1" applyAlignment="1">
      <alignment horizontal="left" vertical="center" wrapText="1"/>
    </xf>
    <xf numFmtId="0" fontId="0" fillId="9" borderId="0" xfId="0" applyFill="1" applyAlignment="1">
      <alignment horizontal="left"/>
    </xf>
    <xf numFmtId="0" fontId="0" fillId="11" borderId="2" xfId="0" applyFill="1" applyBorder="1" applyAlignment="1">
      <alignment horizontal="left" vertical="center"/>
    </xf>
    <xf numFmtId="0" fontId="0" fillId="11" borderId="2" xfId="0" applyFill="1" applyBorder="1" applyAlignment="1">
      <alignment horizontal="left"/>
    </xf>
    <xf numFmtId="0" fontId="0" fillId="11" borderId="2" xfId="0" applyFill="1" applyBorder="1" applyAlignment="1">
      <alignment horizontal="left" vertical="center" wrapText="1"/>
    </xf>
    <xf numFmtId="0" fontId="0" fillId="11" borderId="0" xfId="0" applyFill="1" applyAlignment="1">
      <alignment horizontal="left"/>
    </xf>
    <xf numFmtId="20" fontId="0" fillId="4" borderId="2" xfId="0" applyNumberFormat="1" applyFont="1" applyFill="1" applyBorder="1" applyAlignment="1">
      <alignment horizontal="left" vertical="center" wrapText="1"/>
    </xf>
    <xf numFmtId="0" fontId="21" fillId="5" borderId="2" xfId="0" applyFont="1" applyFill="1" applyBorder="1" applyAlignment="1">
      <alignment horizontal="left" vertical="center" wrapText="1"/>
    </xf>
    <xf numFmtId="0" fontId="0" fillId="0" borderId="11" xfId="0" applyFont="1" applyFill="1" applyBorder="1" applyAlignment="1">
      <alignment horizontal="left"/>
    </xf>
    <xf numFmtId="0" fontId="0" fillId="0" borderId="15" xfId="0" applyFont="1" applyFill="1" applyBorder="1" applyAlignment="1">
      <alignment horizontal="left" vertical="center"/>
    </xf>
    <xf numFmtId="0" fontId="23" fillId="0" borderId="0" xfId="0" applyFont="1" applyAlignment="1">
      <alignment horizontal="center"/>
    </xf>
    <xf numFmtId="0" fontId="23" fillId="0" borderId="18" xfId="0" applyFont="1" applyBorder="1" applyAlignment="1">
      <alignment horizontal="center"/>
    </xf>
    <xf numFmtId="0" fontId="24" fillId="0" borderId="0" xfId="0" applyFont="1" applyAlignment="1">
      <alignment horizontal="center"/>
    </xf>
    <xf numFmtId="0" fontId="23" fillId="0" borderId="13" xfId="0" applyFont="1" applyBorder="1" applyAlignment="1">
      <alignment horizontal="center"/>
    </xf>
    <xf numFmtId="0" fontId="24" fillId="0" borderId="13" xfId="0" applyFont="1" applyBorder="1" applyAlignment="1">
      <alignment horizontal="center"/>
    </xf>
    <xf numFmtId="0" fontId="23" fillId="0" borderId="0" xfId="0" applyFont="1" applyAlignment="1">
      <alignment horizontal="left"/>
    </xf>
    <xf numFmtId="0" fontId="23" fillId="0" borderId="0" xfId="0" applyFont="1" applyAlignment="1">
      <alignment horizontal="left" vertical="center"/>
    </xf>
    <xf numFmtId="0" fontId="23" fillId="0" borderId="18" xfId="0" applyFont="1" applyBorder="1" applyAlignment="1">
      <alignment horizontal="left"/>
    </xf>
    <xf numFmtId="0" fontId="23" fillId="0" borderId="18" xfId="0" applyFont="1" applyBorder="1" applyAlignment="1">
      <alignment horizontal="left" vertical="center"/>
    </xf>
    <xf numFmtId="1" fontId="23" fillId="0" borderId="0" xfId="0" applyNumberFormat="1" applyFont="1" applyAlignment="1">
      <alignment horizontal="left"/>
    </xf>
    <xf numFmtId="1" fontId="23" fillId="0" borderId="18" xfId="0" applyNumberFormat="1" applyFont="1" applyBorder="1" applyAlignment="1">
      <alignment horizontal="center"/>
    </xf>
    <xf numFmtId="1" fontId="24" fillId="0" borderId="0" xfId="0" applyNumberFormat="1" applyFont="1" applyAlignment="1">
      <alignment horizontal="center"/>
    </xf>
    <xf numFmtId="1" fontId="25" fillId="0" borderId="0" xfId="0" applyNumberFormat="1" applyFont="1" applyAlignment="1">
      <alignment horizontal="center"/>
    </xf>
    <xf numFmtId="1" fontId="23" fillId="0" borderId="13" xfId="0" applyNumberFormat="1" applyFont="1" applyBorder="1" applyAlignment="1">
      <alignment horizontal="center"/>
    </xf>
    <xf numFmtId="1" fontId="23" fillId="0" borderId="0" xfId="0" applyNumberFormat="1" applyFont="1" applyAlignment="1">
      <alignment horizontal="center"/>
    </xf>
    <xf numFmtId="1" fontId="24" fillId="0" borderId="13" xfId="0" applyNumberFormat="1" applyFont="1" applyBorder="1" applyAlignment="1">
      <alignment horizontal="center"/>
    </xf>
    <xf numFmtId="0" fontId="26" fillId="0" borderId="0" xfId="0" applyFont="1" applyAlignment="1">
      <alignment horizontal="left" vertical="center"/>
    </xf>
    <xf numFmtId="0" fontId="27" fillId="0" borderId="18" xfId="0" applyFont="1" applyBorder="1" applyAlignment="1">
      <alignment horizontal="left"/>
    </xf>
    <xf numFmtId="0" fontId="27" fillId="0" borderId="0" xfId="0" applyFont="1" applyAlignment="1">
      <alignment horizontal="left"/>
    </xf>
    <xf numFmtId="49" fontId="4" fillId="0" borderId="0" xfId="0" applyNumberFormat="1" applyFont="1" applyAlignment="1">
      <alignment horizontal="center"/>
    </xf>
    <xf numFmtId="164" fontId="9" fillId="0" borderId="0" xfId="0" applyNumberFormat="1" applyFont="1" applyAlignment="1">
      <alignment horizontal="center"/>
    </xf>
    <xf numFmtId="2" fontId="13" fillId="0" borderId="0" xfId="0" applyNumberFormat="1" applyFont="1" applyAlignment="1">
      <alignment horizontal="center"/>
    </xf>
    <xf numFmtId="2" fontId="4" fillId="0" borderId="0" xfId="0" applyNumberFormat="1" applyFont="1" applyAlignment="1">
      <alignment horizontal="center"/>
    </xf>
    <xf numFmtId="0" fontId="26" fillId="0" borderId="0" xfId="0" applyFont="1" applyAlignment="1">
      <alignment horizontal="left"/>
    </xf>
    <xf numFmtId="1" fontId="25" fillId="0" borderId="18" xfId="0" applyNumberFormat="1" applyFont="1" applyBorder="1" applyAlignment="1">
      <alignment horizontal="center"/>
    </xf>
    <xf numFmtId="0" fontId="23" fillId="42" borderId="0" xfId="0" applyFont="1" applyFill="1" applyAlignment="1">
      <alignment horizontal="left"/>
    </xf>
    <xf numFmtId="1" fontId="23" fillId="42" borderId="0" xfId="0" applyNumberFormat="1" applyFont="1" applyFill="1" applyAlignment="1">
      <alignment horizontal="left"/>
    </xf>
    <xf numFmtId="1" fontId="25" fillId="42" borderId="0" xfId="0" applyNumberFormat="1" applyFont="1" applyFill="1" applyAlignment="1">
      <alignment horizontal="center"/>
    </xf>
    <xf numFmtId="1" fontId="0" fillId="0" borderId="18" xfId="0" applyNumberFormat="1" applyBorder="1" applyAlignment="1">
      <alignment horizontal="center"/>
    </xf>
    <xf numFmtId="1" fontId="3" fillId="0" borderId="0" xfId="0" applyNumberFormat="1" applyFont="1" applyAlignment="1">
      <alignment horizontal="center"/>
    </xf>
    <xf numFmtId="1" fontId="7" fillId="0" borderId="0" xfId="0" applyNumberFormat="1" applyFont="1" applyAlignment="1">
      <alignment horizontal="center"/>
    </xf>
    <xf numFmtId="1" fontId="0" fillId="0" borderId="13" xfId="0" applyNumberFormat="1" applyBorder="1" applyAlignment="1">
      <alignment horizontal="center"/>
    </xf>
    <xf numFmtId="1" fontId="3" fillId="0" borderId="13" xfId="0" applyNumberFormat="1" applyFont="1" applyBorder="1" applyAlignment="1">
      <alignment horizontal="center"/>
    </xf>
    <xf numFmtId="0" fontId="0" fillId="4" borderId="2" xfId="0" applyNumberFormat="1" applyFont="1" applyFill="1" applyBorder="1" applyAlignment="1">
      <alignment horizontal="left" vertical="center" wrapText="1"/>
    </xf>
    <xf numFmtId="0" fontId="0" fillId="0" borderId="14" xfId="0" applyFont="1" applyFill="1" applyBorder="1" applyAlignment="1">
      <alignment horizontal="left"/>
    </xf>
    <xf numFmtId="0" fontId="0" fillId="0" borderId="15" xfId="0" applyFont="1" applyFill="1" applyBorder="1" applyAlignment="1">
      <alignment horizontal="left"/>
    </xf>
    <xf numFmtId="0" fontId="0" fillId="0" borderId="17" xfId="0" applyFont="1" applyFill="1" applyBorder="1" applyAlignment="1">
      <alignment horizontal="left"/>
    </xf>
    <xf numFmtId="0" fontId="32" fillId="0" borderId="20" xfId="0" applyFont="1" applyBorder="1" applyAlignment="1">
      <alignment horizontal="center" vertical="center" wrapText="1"/>
    </xf>
    <xf numFmtId="0" fontId="30" fillId="0" borderId="20" xfId="0" applyFont="1" applyBorder="1" applyAlignment="1">
      <alignment vertical="center" wrapText="1"/>
    </xf>
    <xf numFmtId="0" fontId="31" fillId="0" borderId="20" xfId="0" applyFont="1" applyBorder="1" applyAlignment="1">
      <alignment vertical="center" wrapText="1"/>
    </xf>
    <xf numFmtId="0" fontId="34" fillId="0" borderId="0" xfId="0" applyFont="1" applyAlignment="1">
      <alignment vertical="center" wrapText="1"/>
    </xf>
    <xf numFmtId="0" fontId="30" fillId="0" borderId="21" xfId="0" applyFont="1" applyBorder="1" applyAlignment="1">
      <alignment vertical="center" wrapText="1"/>
    </xf>
    <xf numFmtId="0" fontId="31" fillId="0" borderId="21" xfId="0" applyFont="1" applyBorder="1" applyAlignment="1">
      <alignment vertical="center" wrapText="1"/>
    </xf>
    <xf numFmtId="0" fontId="35" fillId="0" borderId="21" xfId="0" applyFont="1" applyBorder="1" applyAlignment="1">
      <alignment vertical="center" wrapText="1"/>
    </xf>
    <xf numFmtId="0" fontId="30" fillId="0" borderId="0" xfId="0" applyFont="1" applyAlignment="1">
      <alignment vertical="center" wrapText="1"/>
    </xf>
    <xf numFmtId="0" fontId="31" fillId="0" borderId="0" xfId="0" applyFont="1" applyAlignment="1">
      <alignment vertical="center" wrapText="1"/>
    </xf>
    <xf numFmtId="0" fontId="35" fillId="0" borderId="0" xfId="0" applyFont="1" applyAlignment="1">
      <alignment vertical="center" wrapText="1"/>
    </xf>
    <xf numFmtId="0" fontId="34" fillId="0" borderId="21" xfId="0" applyFont="1" applyBorder="1" applyAlignment="1">
      <alignment vertical="center" wrapText="1"/>
    </xf>
    <xf numFmtId="0" fontId="23" fillId="0" borderId="0" xfId="0" applyFont="1" applyAlignment="1">
      <alignment vertical="center"/>
    </xf>
    <xf numFmtId="0" fontId="34" fillId="0" borderId="20" xfId="0" applyFont="1" applyBorder="1" applyAlignment="1">
      <alignment vertical="center" wrapText="1"/>
    </xf>
    <xf numFmtId="0" fontId="27" fillId="0" borderId="0" xfId="0" applyFont="1" applyAlignment="1">
      <alignment vertical="center"/>
    </xf>
    <xf numFmtId="0" fontId="30" fillId="0" borderId="0" xfId="0" applyFont="1" applyBorder="1" applyAlignment="1">
      <alignment vertical="center" wrapText="1"/>
    </xf>
    <xf numFmtId="0" fontId="31" fillId="0" borderId="0" xfId="0" applyFont="1" applyBorder="1" applyAlignment="1">
      <alignment vertical="center" wrapText="1"/>
    </xf>
    <xf numFmtId="0" fontId="30" fillId="0" borderId="20" xfId="0" applyFont="1" applyBorder="1" applyAlignment="1">
      <alignment horizontal="center" vertical="center" wrapText="1"/>
    </xf>
    <xf numFmtId="0" fontId="28" fillId="0" borderId="21" xfId="0" applyFont="1" applyBorder="1" applyAlignment="1">
      <alignment horizontal="center" vertical="center" wrapText="1"/>
    </xf>
    <xf numFmtId="0" fontId="29" fillId="0" borderId="0" xfId="0" applyFont="1" applyAlignment="1">
      <alignment vertical="center" wrapText="1"/>
    </xf>
    <xf numFmtId="0" fontId="29" fillId="0" borderId="21" xfId="0" applyFont="1" applyBorder="1" applyAlignment="1">
      <alignment vertical="center" wrapText="1"/>
    </xf>
    <xf numFmtId="0" fontId="29" fillId="0" borderId="19" xfId="0" applyFont="1" applyBorder="1" applyAlignment="1">
      <alignment vertical="center" wrapText="1"/>
    </xf>
    <xf numFmtId="0" fontId="29" fillId="0" borderId="20" xfId="0" applyFont="1" applyBorder="1" applyAlignment="1">
      <alignment vertical="center" wrapText="1"/>
    </xf>
    <xf numFmtId="0" fontId="37" fillId="0" borderId="0" xfId="0" applyFont="1" applyAlignment="1">
      <alignment vertical="center"/>
    </xf>
    <xf numFmtId="0" fontId="27" fillId="0" borderId="21" xfId="0" applyFont="1" applyBorder="1" applyAlignment="1">
      <alignment horizontal="center" vertical="center" wrapText="1"/>
    </xf>
    <xf numFmtId="0" fontId="23" fillId="0" borderId="20" xfId="0" applyFont="1" applyBorder="1" applyAlignment="1">
      <alignment vertical="center" wrapText="1"/>
    </xf>
    <xf numFmtId="0" fontId="23" fillId="0" borderId="0" xfId="0" applyFont="1" applyAlignment="1">
      <alignment vertical="center" wrapText="1"/>
    </xf>
    <xf numFmtId="0" fontId="23" fillId="0" borderId="21" xfId="0" applyFont="1" applyBorder="1" applyAlignment="1">
      <alignment vertical="center" wrapText="1"/>
    </xf>
    <xf numFmtId="0" fontId="26" fillId="0" borderId="21" xfId="0" applyFont="1" applyBorder="1" applyAlignment="1">
      <alignment vertical="center" wrapText="1"/>
    </xf>
    <xf numFmtId="0" fontId="30" fillId="0" borderId="19" xfId="0" applyFont="1" applyBorder="1" applyAlignment="1">
      <alignment horizontal="center" vertical="center" wrapText="1"/>
    </xf>
    <xf numFmtId="0" fontId="32" fillId="0" borderId="20" xfId="0" applyFont="1" applyBorder="1" applyAlignment="1">
      <alignment horizontal="center" vertical="center" wrapText="1"/>
    </xf>
    <xf numFmtId="0" fontId="29" fillId="0" borderId="20" xfId="0" applyFont="1" applyBorder="1" applyAlignment="1">
      <alignment horizontal="left" vertical="center" wrapText="1"/>
    </xf>
    <xf numFmtId="0" fontId="28" fillId="0" borderId="20" xfId="0" applyFont="1" applyBorder="1" applyAlignment="1">
      <alignment horizontal="left" vertical="center" wrapText="1"/>
    </xf>
    <xf numFmtId="0" fontId="30" fillId="0" borderId="22" xfId="0" applyFont="1" applyBorder="1" applyAlignment="1">
      <alignment horizontal="center" vertical="center" wrapText="1"/>
    </xf>
    <xf numFmtId="0" fontId="32" fillId="0" borderId="23" xfId="0" applyFont="1" applyBorder="1" applyAlignment="1">
      <alignment horizontal="center" vertical="center" wrapText="1"/>
    </xf>
    <xf numFmtId="0" fontId="30" fillId="0" borderId="20" xfId="0" applyFont="1" applyBorder="1" applyAlignment="1">
      <alignment horizontal="center" vertical="center" wrapText="1"/>
    </xf>
    <xf numFmtId="0" fontId="31" fillId="0" borderId="19" xfId="0" applyFont="1" applyBorder="1" applyAlignment="1">
      <alignment vertical="center" wrapText="1"/>
    </xf>
    <xf numFmtId="0" fontId="31" fillId="0" borderId="20" xfId="0" applyFont="1" applyBorder="1" applyAlignment="1">
      <alignment vertical="center" wrapText="1"/>
    </xf>
    <xf numFmtId="0" fontId="23" fillId="0" borderId="20" xfId="0" applyFont="1" applyBorder="1" applyAlignment="1">
      <alignment horizontal="left" vertical="center" wrapText="1"/>
    </xf>
    <xf numFmtId="0" fontId="27" fillId="0" borderId="20" xfId="0" applyFont="1" applyBorder="1" applyAlignment="1">
      <alignment horizontal="left" vertical="center" wrapText="1"/>
    </xf>
    <xf numFmtId="0" fontId="28" fillId="43" borderId="21" xfId="0" applyFont="1" applyFill="1" applyBorder="1" applyAlignment="1">
      <alignment horizontal="center" vertical="center" wrapText="1"/>
    </xf>
    <xf numFmtId="0" fontId="29" fillId="0" borderId="19" xfId="0" applyFont="1" applyBorder="1" applyAlignment="1">
      <alignment vertical="center" wrapText="1"/>
    </xf>
    <xf numFmtId="0" fontId="29" fillId="0" borderId="0" xfId="0" applyFont="1" applyAlignment="1">
      <alignment vertical="center" wrapText="1"/>
    </xf>
    <xf numFmtId="0" fontId="29" fillId="0" borderId="0" xfId="0" applyFont="1" applyBorder="1" applyAlignment="1">
      <alignment vertical="center" wrapText="1"/>
    </xf>
    <xf numFmtId="0" fontId="29" fillId="0" borderId="20" xfId="0" applyFont="1" applyBorder="1" applyAlignment="1">
      <alignment vertical="center" wrapText="1"/>
    </xf>
    <xf numFmtId="0" fontId="29" fillId="0" borderId="19" xfId="0" applyFont="1" applyBorder="1" applyAlignment="1">
      <alignment horizontal="left" vertical="center" wrapText="1"/>
    </xf>
    <xf numFmtId="0" fontId="29" fillId="0" borderId="0" xfId="0" applyFont="1" applyAlignment="1">
      <alignment horizontal="left" vertical="center" wrapText="1"/>
    </xf>
    <xf numFmtId="0" fontId="26" fillId="0" borderId="19" xfId="0" applyFont="1" applyBorder="1" applyAlignment="1">
      <alignment vertical="center" wrapText="1"/>
    </xf>
    <xf numFmtId="0" fontId="26" fillId="0" borderId="0" xfId="0" applyFont="1" applyAlignment="1">
      <alignment vertical="center" wrapText="1"/>
    </xf>
    <xf numFmtId="0" fontId="26" fillId="0" borderId="20" xfId="0" applyFont="1" applyBorder="1" applyAlignment="1">
      <alignment vertical="center" wrapText="1"/>
    </xf>
  </cellXfs>
  <cellStyles count="1773">
    <cellStyle name="Comma" xfId="1771" builtinId="3"/>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Followed Hyperlink" xfId="1031" builtinId="9" hidden="1"/>
    <cellStyle name="Followed Hyperlink" xfId="1032" builtinId="9" hidden="1"/>
    <cellStyle name="Followed Hyperlink" xfId="1033" builtinId="9" hidden="1"/>
    <cellStyle name="Followed Hyperlink" xfId="1034" builtinId="9" hidden="1"/>
    <cellStyle name="Followed Hyperlink" xfId="1035" builtinId="9" hidden="1"/>
    <cellStyle name="Followed Hyperlink" xfId="1036" builtinId="9" hidden="1"/>
    <cellStyle name="Followed Hyperlink" xfId="1037" builtinId="9" hidden="1"/>
    <cellStyle name="Followed Hyperlink" xfId="1038" builtinId="9" hidden="1"/>
    <cellStyle name="Followed Hyperlink" xfId="1039" builtinId="9" hidden="1"/>
    <cellStyle name="Followed Hyperlink" xfId="1040" builtinId="9" hidden="1"/>
    <cellStyle name="Followed Hyperlink" xfId="1041" builtinId="9" hidden="1"/>
    <cellStyle name="Followed Hyperlink" xfId="1042" builtinId="9" hidden="1"/>
    <cellStyle name="Followed Hyperlink" xfId="1043" builtinId="9" hidden="1"/>
    <cellStyle name="Followed Hyperlink" xfId="1044" builtinId="9" hidden="1"/>
    <cellStyle name="Followed Hyperlink" xfId="1045" builtinId="9" hidden="1"/>
    <cellStyle name="Followed Hyperlink" xfId="1046" builtinId="9" hidden="1"/>
    <cellStyle name="Followed Hyperlink" xfId="1047" builtinId="9" hidden="1"/>
    <cellStyle name="Followed Hyperlink" xfId="1048" builtinId="9" hidden="1"/>
    <cellStyle name="Followed Hyperlink" xfId="1049" builtinId="9" hidden="1"/>
    <cellStyle name="Followed Hyperlink" xfId="1050" builtinId="9" hidden="1"/>
    <cellStyle name="Followed Hyperlink" xfId="1051" builtinId="9" hidden="1"/>
    <cellStyle name="Followed Hyperlink" xfId="1052" builtinId="9" hidden="1"/>
    <cellStyle name="Followed Hyperlink" xfId="1053" builtinId="9" hidden="1"/>
    <cellStyle name="Followed Hyperlink" xfId="1054"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89"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Followed Hyperlink" xfId="1243" builtinId="9" hidden="1"/>
    <cellStyle name="Followed Hyperlink" xfId="1244" builtinId="9" hidden="1"/>
    <cellStyle name="Followed Hyperlink" xfId="1245" builtinId="9" hidden="1"/>
    <cellStyle name="Followed Hyperlink" xfId="1246" builtinId="9" hidden="1"/>
    <cellStyle name="Followed Hyperlink" xfId="1247" builtinId="9" hidden="1"/>
    <cellStyle name="Followed Hyperlink" xfId="1248" builtinId="9" hidden="1"/>
    <cellStyle name="Followed Hyperlink" xfId="1249" builtinId="9" hidden="1"/>
    <cellStyle name="Followed Hyperlink" xfId="1250" builtinId="9" hidden="1"/>
    <cellStyle name="Followed Hyperlink" xfId="1251" builtinId="9" hidden="1"/>
    <cellStyle name="Followed Hyperlink" xfId="1252" builtinId="9" hidden="1"/>
    <cellStyle name="Followed Hyperlink" xfId="1253" builtinId="9" hidden="1"/>
    <cellStyle name="Followed Hyperlink" xfId="1254" builtinId="9" hidden="1"/>
    <cellStyle name="Followed Hyperlink" xfId="1255" builtinId="9" hidden="1"/>
    <cellStyle name="Followed Hyperlink" xfId="1256" builtinId="9" hidden="1"/>
    <cellStyle name="Followed Hyperlink" xfId="1257" builtinId="9" hidden="1"/>
    <cellStyle name="Followed Hyperlink" xfId="1258" builtinId="9" hidden="1"/>
    <cellStyle name="Followed Hyperlink" xfId="1259" builtinId="9" hidden="1"/>
    <cellStyle name="Followed Hyperlink" xfId="1260" builtinId="9" hidden="1"/>
    <cellStyle name="Followed Hyperlink" xfId="1261" builtinId="9" hidden="1"/>
    <cellStyle name="Followed Hyperlink" xfId="1262" builtinId="9" hidden="1"/>
    <cellStyle name="Followed Hyperlink" xfId="1263" builtinId="9" hidden="1"/>
    <cellStyle name="Followed Hyperlink" xfId="1264" builtinId="9" hidden="1"/>
    <cellStyle name="Followed Hyperlink" xfId="1265" builtinId="9" hidden="1"/>
    <cellStyle name="Followed Hyperlink" xfId="1266" builtinId="9" hidden="1"/>
    <cellStyle name="Followed Hyperlink" xfId="1267" builtinId="9" hidden="1"/>
    <cellStyle name="Followed Hyperlink" xfId="1268" builtinId="9" hidden="1"/>
    <cellStyle name="Followed Hyperlink" xfId="1269" builtinId="9" hidden="1"/>
    <cellStyle name="Followed Hyperlink" xfId="1270" builtinId="9" hidden="1"/>
    <cellStyle name="Followed Hyperlink" xfId="1271" builtinId="9" hidden="1"/>
    <cellStyle name="Followed Hyperlink" xfId="1272" builtinId="9" hidden="1"/>
    <cellStyle name="Followed Hyperlink" xfId="1273" builtinId="9" hidden="1"/>
    <cellStyle name="Followed Hyperlink" xfId="1274" builtinId="9" hidden="1"/>
    <cellStyle name="Followed Hyperlink" xfId="1275" builtinId="9" hidden="1"/>
    <cellStyle name="Followed Hyperlink" xfId="1276" builtinId="9" hidden="1"/>
    <cellStyle name="Followed Hyperlink" xfId="1277" builtinId="9" hidden="1"/>
    <cellStyle name="Followed Hyperlink" xfId="1278" builtinId="9" hidden="1"/>
    <cellStyle name="Followed Hyperlink" xfId="1279" builtinId="9" hidden="1"/>
    <cellStyle name="Followed Hyperlink" xfId="1280" builtinId="9" hidden="1"/>
    <cellStyle name="Followed Hyperlink" xfId="1281" builtinId="9" hidden="1"/>
    <cellStyle name="Followed Hyperlink" xfId="1282" builtinId="9" hidden="1"/>
    <cellStyle name="Followed Hyperlink" xfId="1283" builtinId="9" hidden="1"/>
    <cellStyle name="Followed Hyperlink" xfId="1284" builtinId="9" hidden="1"/>
    <cellStyle name="Followed Hyperlink" xfId="1285" builtinId="9" hidden="1"/>
    <cellStyle name="Followed Hyperlink" xfId="1286" builtinId="9" hidden="1"/>
    <cellStyle name="Followed Hyperlink" xfId="1287" builtinId="9" hidden="1"/>
    <cellStyle name="Followed Hyperlink" xfId="1288" builtinId="9" hidden="1"/>
    <cellStyle name="Followed Hyperlink" xfId="1289" builtinId="9" hidden="1"/>
    <cellStyle name="Followed Hyperlink" xfId="1290" builtinId="9" hidden="1"/>
    <cellStyle name="Followed Hyperlink" xfId="1291" builtinId="9" hidden="1"/>
    <cellStyle name="Followed Hyperlink" xfId="1292" builtinId="9" hidden="1"/>
    <cellStyle name="Followed Hyperlink" xfId="1293" builtinId="9" hidden="1"/>
    <cellStyle name="Followed Hyperlink" xfId="1294" builtinId="9" hidden="1"/>
    <cellStyle name="Followed Hyperlink" xfId="1295" builtinId="9" hidden="1"/>
    <cellStyle name="Followed Hyperlink" xfId="1296" builtinId="9" hidden="1"/>
    <cellStyle name="Followed Hyperlink" xfId="1297" builtinId="9" hidden="1"/>
    <cellStyle name="Followed Hyperlink" xfId="1298" builtinId="9" hidden="1"/>
    <cellStyle name="Followed Hyperlink" xfId="1299" builtinId="9" hidden="1"/>
    <cellStyle name="Followed Hyperlink" xfId="1300" builtinId="9" hidden="1"/>
    <cellStyle name="Followed Hyperlink" xfId="1301" builtinId="9" hidden="1"/>
    <cellStyle name="Followed Hyperlink" xfId="1302" builtinId="9" hidden="1"/>
    <cellStyle name="Followed Hyperlink" xfId="1303" builtinId="9" hidden="1"/>
    <cellStyle name="Followed Hyperlink" xfId="1304" builtinId="9" hidden="1"/>
    <cellStyle name="Followed Hyperlink" xfId="1305" builtinId="9" hidden="1"/>
    <cellStyle name="Followed Hyperlink" xfId="1306" builtinId="9" hidden="1"/>
    <cellStyle name="Followed Hyperlink" xfId="1307" builtinId="9" hidden="1"/>
    <cellStyle name="Followed Hyperlink" xfId="1308" builtinId="9" hidden="1"/>
    <cellStyle name="Followed Hyperlink" xfId="1309" builtinId="9" hidden="1"/>
    <cellStyle name="Followed Hyperlink" xfId="1310" builtinId="9" hidden="1"/>
    <cellStyle name="Followed Hyperlink" xfId="1311" builtinId="9" hidden="1"/>
    <cellStyle name="Followed Hyperlink" xfId="1312" builtinId="9" hidden="1"/>
    <cellStyle name="Followed Hyperlink" xfId="1313" builtinId="9" hidden="1"/>
    <cellStyle name="Followed Hyperlink" xfId="1314" builtinId="9" hidden="1"/>
    <cellStyle name="Followed Hyperlink" xfId="1315" builtinId="9" hidden="1"/>
    <cellStyle name="Followed Hyperlink" xfId="1316" builtinId="9" hidden="1"/>
    <cellStyle name="Followed Hyperlink" xfId="1317" builtinId="9" hidden="1"/>
    <cellStyle name="Followed Hyperlink" xfId="1318" builtinId="9" hidden="1"/>
    <cellStyle name="Followed Hyperlink" xfId="1319" builtinId="9" hidden="1"/>
    <cellStyle name="Followed Hyperlink" xfId="1320" builtinId="9" hidden="1"/>
    <cellStyle name="Followed Hyperlink" xfId="1321" builtinId="9" hidden="1"/>
    <cellStyle name="Followed Hyperlink" xfId="1322" builtinId="9" hidden="1"/>
    <cellStyle name="Followed Hyperlink" xfId="1323" builtinId="9" hidden="1"/>
    <cellStyle name="Followed Hyperlink" xfId="1324" builtinId="9" hidden="1"/>
    <cellStyle name="Followed Hyperlink" xfId="1325" builtinId="9" hidden="1"/>
    <cellStyle name="Followed Hyperlink" xfId="1326" builtinId="9" hidden="1"/>
    <cellStyle name="Followed Hyperlink" xfId="1327" builtinId="9" hidden="1"/>
    <cellStyle name="Followed Hyperlink" xfId="1328" builtinId="9" hidden="1"/>
    <cellStyle name="Followed Hyperlink" xfId="1329" builtinId="9" hidden="1"/>
    <cellStyle name="Followed Hyperlink" xfId="1330" builtinId="9" hidden="1"/>
    <cellStyle name="Followed Hyperlink" xfId="1331" builtinId="9" hidden="1"/>
    <cellStyle name="Followed Hyperlink" xfId="1332" builtinId="9" hidden="1"/>
    <cellStyle name="Followed Hyperlink" xfId="1333" builtinId="9" hidden="1"/>
    <cellStyle name="Followed Hyperlink" xfId="1334" builtinId="9" hidden="1"/>
    <cellStyle name="Followed Hyperlink" xfId="1335" builtinId="9" hidden="1"/>
    <cellStyle name="Followed Hyperlink" xfId="1336" builtinId="9" hidden="1"/>
    <cellStyle name="Followed Hyperlink" xfId="1337" builtinId="9" hidden="1"/>
    <cellStyle name="Followed Hyperlink" xfId="1338" builtinId="9" hidden="1"/>
    <cellStyle name="Followed Hyperlink" xfId="1339" builtinId="9" hidden="1"/>
    <cellStyle name="Followed Hyperlink" xfId="1340" builtinId="9" hidden="1"/>
    <cellStyle name="Followed Hyperlink" xfId="1341" builtinId="9" hidden="1"/>
    <cellStyle name="Followed Hyperlink" xfId="1342" builtinId="9" hidden="1"/>
    <cellStyle name="Followed Hyperlink" xfId="1343" builtinId="9" hidden="1"/>
    <cellStyle name="Followed Hyperlink" xfId="1344" builtinId="9" hidden="1"/>
    <cellStyle name="Followed Hyperlink" xfId="1345" builtinId="9" hidden="1"/>
    <cellStyle name="Followed Hyperlink" xfId="1346" builtinId="9" hidden="1"/>
    <cellStyle name="Followed Hyperlink" xfId="1347" builtinId="9" hidden="1"/>
    <cellStyle name="Followed Hyperlink" xfId="1348" builtinId="9" hidden="1"/>
    <cellStyle name="Followed Hyperlink" xfId="1349" builtinId="9" hidden="1"/>
    <cellStyle name="Followed Hyperlink" xfId="1350" builtinId="9" hidden="1"/>
    <cellStyle name="Followed Hyperlink" xfId="1351"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1"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6" builtinId="9" hidden="1"/>
    <cellStyle name="Followed Hyperlink" xfId="1377" builtinId="9" hidden="1"/>
    <cellStyle name="Followed Hyperlink" xfId="1378" builtinId="9" hidden="1"/>
    <cellStyle name="Followed Hyperlink" xfId="1379" builtinId="9" hidden="1"/>
    <cellStyle name="Followed Hyperlink" xfId="1380" builtinId="9" hidden="1"/>
    <cellStyle name="Followed Hyperlink" xfId="1381" builtinId="9" hidden="1"/>
    <cellStyle name="Followed Hyperlink" xfId="1382" builtinId="9" hidden="1"/>
    <cellStyle name="Followed Hyperlink" xfId="1383" builtinId="9" hidden="1"/>
    <cellStyle name="Followed Hyperlink" xfId="1384" builtinId="9" hidden="1"/>
    <cellStyle name="Followed Hyperlink" xfId="1385" builtinId="9" hidden="1"/>
    <cellStyle name="Followed Hyperlink" xfId="1386" builtinId="9" hidden="1"/>
    <cellStyle name="Followed Hyperlink" xfId="1387" builtinId="9" hidden="1"/>
    <cellStyle name="Followed Hyperlink" xfId="1388" builtinId="9" hidden="1"/>
    <cellStyle name="Followed Hyperlink" xfId="1389" builtinId="9" hidden="1"/>
    <cellStyle name="Followed Hyperlink" xfId="1390" builtinId="9" hidden="1"/>
    <cellStyle name="Followed Hyperlink" xfId="1391" builtinId="9" hidden="1"/>
    <cellStyle name="Followed Hyperlink" xfId="1392" builtinId="9" hidden="1"/>
    <cellStyle name="Followed Hyperlink" xfId="1393" builtinId="9" hidden="1"/>
    <cellStyle name="Followed Hyperlink" xfId="1394" builtinId="9" hidden="1"/>
    <cellStyle name="Followed Hyperlink" xfId="1395" builtinId="9" hidden="1"/>
    <cellStyle name="Followed Hyperlink" xfId="1396" builtinId="9" hidden="1"/>
    <cellStyle name="Followed Hyperlink" xfId="1397" builtinId="9" hidden="1"/>
    <cellStyle name="Followed Hyperlink" xfId="1398" builtinId="9" hidden="1"/>
    <cellStyle name="Followed Hyperlink" xfId="1399" builtinId="9" hidden="1"/>
    <cellStyle name="Followed Hyperlink" xfId="1400" builtinId="9" hidden="1"/>
    <cellStyle name="Followed Hyperlink" xfId="1401" builtinId="9" hidden="1"/>
    <cellStyle name="Followed Hyperlink" xfId="1402" builtinId="9" hidden="1"/>
    <cellStyle name="Followed Hyperlink" xfId="1403" builtinId="9" hidden="1"/>
    <cellStyle name="Followed Hyperlink" xfId="1404" builtinId="9" hidden="1"/>
    <cellStyle name="Followed Hyperlink" xfId="1405" builtinId="9" hidden="1"/>
    <cellStyle name="Followed Hyperlink" xfId="1406" builtinId="9" hidden="1"/>
    <cellStyle name="Followed Hyperlink" xfId="1407" builtinId="9" hidden="1"/>
    <cellStyle name="Followed Hyperlink" xfId="1408" builtinId="9" hidden="1"/>
    <cellStyle name="Followed Hyperlink" xfId="1409" builtinId="9" hidden="1"/>
    <cellStyle name="Followed Hyperlink" xfId="1410" builtinId="9" hidden="1"/>
    <cellStyle name="Followed Hyperlink" xfId="1411" builtinId="9" hidden="1"/>
    <cellStyle name="Followed Hyperlink" xfId="1412" builtinId="9" hidden="1"/>
    <cellStyle name="Followed Hyperlink" xfId="1413" builtinId="9" hidden="1"/>
    <cellStyle name="Followed Hyperlink" xfId="1414" builtinId="9" hidden="1"/>
    <cellStyle name="Followed Hyperlink" xfId="1415" builtinId="9" hidden="1"/>
    <cellStyle name="Followed Hyperlink" xfId="1416" builtinId="9" hidden="1"/>
    <cellStyle name="Followed Hyperlink" xfId="1417" builtinId="9" hidden="1"/>
    <cellStyle name="Followed Hyperlink" xfId="1418" builtinId="9" hidden="1"/>
    <cellStyle name="Followed Hyperlink" xfId="1419" builtinId="9" hidden="1"/>
    <cellStyle name="Followed Hyperlink" xfId="1420" builtinId="9" hidden="1"/>
    <cellStyle name="Followed Hyperlink" xfId="1421" builtinId="9" hidden="1"/>
    <cellStyle name="Followed Hyperlink" xfId="1422" builtinId="9" hidden="1"/>
    <cellStyle name="Followed Hyperlink" xfId="1423" builtinId="9" hidden="1"/>
    <cellStyle name="Followed Hyperlink" xfId="1424" builtinId="9" hidden="1"/>
    <cellStyle name="Followed Hyperlink" xfId="1425" builtinId="9" hidden="1"/>
    <cellStyle name="Followed Hyperlink" xfId="1426" builtinId="9" hidden="1"/>
    <cellStyle name="Followed Hyperlink" xfId="1427" builtinId="9" hidden="1"/>
    <cellStyle name="Followed Hyperlink" xfId="1428" builtinId="9" hidden="1"/>
    <cellStyle name="Followed Hyperlink" xfId="1429" builtinId="9" hidden="1"/>
    <cellStyle name="Followed Hyperlink" xfId="1430" builtinId="9" hidden="1"/>
    <cellStyle name="Followed Hyperlink" xfId="1431" builtinId="9" hidden="1"/>
    <cellStyle name="Followed Hyperlink" xfId="1432" builtinId="9" hidden="1"/>
    <cellStyle name="Followed Hyperlink" xfId="1433" builtinId="9" hidden="1"/>
    <cellStyle name="Followed Hyperlink" xfId="1434" builtinId="9" hidden="1"/>
    <cellStyle name="Followed Hyperlink" xfId="1435" builtinId="9" hidden="1"/>
    <cellStyle name="Followed Hyperlink" xfId="1436" builtinId="9" hidden="1"/>
    <cellStyle name="Followed Hyperlink" xfId="1437" builtinId="9" hidden="1"/>
    <cellStyle name="Followed Hyperlink" xfId="1438" builtinId="9" hidden="1"/>
    <cellStyle name="Followed Hyperlink" xfId="1439" builtinId="9" hidden="1"/>
    <cellStyle name="Followed Hyperlink" xfId="1440" builtinId="9" hidden="1"/>
    <cellStyle name="Followed Hyperlink" xfId="1441" builtinId="9" hidden="1"/>
    <cellStyle name="Followed Hyperlink" xfId="1442" builtinId="9" hidden="1"/>
    <cellStyle name="Followed Hyperlink" xfId="1443" builtinId="9" hidden="1"/>
    <cellStyle name="Followed Hyperlink" xfId="1444" builtinId="9" hidden="1"/>
    <cellStyle name="Followed Hyperlink" xfId="1445" builtinId="9" hidden="1"/>
    <cellStyle name="Followed Hyperlink" xfId="1446" builtinId="9" hidden="1"/>
    <cellStyle name="Followed Hyperlink" xfId="1447"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2" builtinId="9" hidden="1"/>
    <cellStyle name="Followed Hyperlink" xfId="1473" builtinId="9" hidden="1"/>
    <cellStyle name="Followed Hyperlink" xfId="1474" builtinId="9" hidden="1"/>
    <cellStyle name="Followed Hyperlink" xfId="1475" builtinId="9" hidden="1"/>
    <cellStyle name="Followed Hyperlink" xfId="1476" builtinId="9" hidden="1"/>
    <cellStyle name="Followed Hyperlink" xfId="1477" builtinId="9" hidden="1"/>
    <cellStyle name="Followed Hyperlink" xfId="1478" builtinId="9" hidden="1"/>
    <cellStyle name="Followed Hyperlink" xfId="1479" builtinId="9" hidden="1"/>
    <cellStyle name="Followed Hyperlink" xfId="1480" builtinId="9" hidden="1"/>
    <cellStyle name="Followed Hyperlink" xfId="1481" builtinId="9" hidden="1"/>
    <cellStyle name="Followed Hyperlink" xfId="1482" builtinId="9" hidden="1"/>
    <cellStyle name="Followed Hyperlink" xfId="1483" builtinId="9" hidden="1"/>
    <cellStyle name="Followed Hyperlink" xfId="1484" builtinId="9" hidden="1"/>
    <cellStyle name="Followed Hyperlink" xfId="1485" builtinId="9" hidden="1"/>
    <cellStyle name="Followed Hyperlink" xfId="1486" builtinId="9" hidden="1"/>
    <cellStyle name="Followed Hyperlink" xfId="1487" builtinId="9" hidden="1"/>
    <cellStyle name="Followed Hyperlink" xfId="1488" builtinId="9" hidden="1"/>
    <cellStyle name="Followed Hyperlink" xfId="1489" builtinId="9" hidden="1"/>
    <cellStyle name="Followed Hyperlink" xfId="1490" builtinId="9" hidden="1"/>
    <cellStyle name="Followed Hyperlink" xfId="1491" builtinId="9" hidden="1"/>
    <cellStyle name="Followed Hyperlink" xfId="1492" builtinId="9" hidden="1"/>
    <cellStyle name="Followed Hyperlink" xfId="1493" builtinId="9" hidden="1"/>
    <cellStyle name="Followed Hyperlink" xfId="1494" builtinId="9" hidden="1"/>
    <cellStyle name="Followed Hyperlink" xfId="1495" builtinId="9" hidden="1"/>
    <cellStyle name="Followed Hyperlink" xfId="1496" builtinId="9" hidden="1"/>
    <cellStyle name="Followed Hyperlink" xfId="1497" builtinId="9" hidden="1"/>
    <cellStyle name="Followed Hyperlink" xfId="1498" builtinId="9" hidden="1"/>
    <cellStyle name="Followed Hyperlink" xfId="1499" builtinId="9" hidden="1"/>
    <cellStyle name="Followed Hyperlink" xfId="1500" builtinId="9" hidden="1"/>
    <cellStyle name="Followed Hyperlink" xfId="1501" builtinId="9" hidden="1"/>
    <cellStyle name="Followed Hyperlink" xfId="1502" builtinId="9" hidden="1"/>
    <cellStyle name="Followed Hyperlink" xfId="1503" builtinId="9" hidden="1"/>
    <cellStyle name="Followed Hyperlink" xfId="1504" builtinId="9" hidden="1"/>
    <cellStyle name="Followed Hyperlink" xfId="1505" builtinId="9" hidden="1"/>
    <cellStyle name="Followed Hyperlink" xfId="1506" builtinId="9" hidden="1"/>
    <cellStyle name="Followed Hyperlink" xfId="1507" builtinId="9" hidden="1"/>
    <cellStyle name="Followed Hyperlink" xfId="1508" builtinId="9" hidden="1"/>
    <cellStyle name="Followed Hyperlink" xfId="1509" builtinId="9" hidden="1"/>
    <cellStyle name="Followed Hyperlink" xfId="1510" builtinId="9" hidden="1"/>
    <cellStyle name="Followed Hyperlink" xfId="1511" builtinId="9" hidden="1"/>
    <cellStyle name="Followed Hyperlink" xfId="1512" builtinId="9" hidden="1"/>
    <cellStyle name="Followed Hyperlink" xfId="1513" builtinId="9" hidden="1"/>
    <cellStyle name="Followed Hyperlink" xfId="1514" builtinId="9" hidden="1"/>
    <cellStyle name="Followed Hyperlink" xfId="1515" builtinId="9" hidden="1"/>
    <cellStyle name="Followed Hyperlink" xfId="1516" builtinId="9" hidden="1"/>
    <cellStyle name="Followed Hyperlink" xfId="1517" builtinId="9" hidden="1"/>
    <cellStyle name="Followed Hyperlink" xfId="1518" builtinId="9" hidden="1"/>
    <cellStyle name="Followed Hyperlink" xfId="1519" builtinId="9" hidden="1"/>
    <cellStyle name="Followed Hyperlink" xfId="1520" builtinId="9" hidden="1"/>
    <cellStyle name="Followed Hyperlink" xfId="1521" builtinId="9" hidden="1"/>
    <cellStyle name="Followed Hyperlink" xfId="1522" builtinId="9" hidden="1"/>
    <cellStyle name="Followed Hyperlink" xfId="1523" builtinId="9" hidden="1"/>
    <cellStyle name="Followed Hyperlink" xfId="1524" builtinId="9" hidden="1"/>
    <cellStyle name="Followed Hyperlink" xfId="1525" builtinId="9" hidden="1"/>
    <cellStyle name="Followed Hyperlink" xfId="1526" builtinId="9" hidden="1"/>
    <cellStyle name="Followed Hyperlink" xfId="1527" builtinId="9" hidden="1"/>
    <cellStyle name="Followed Hyperlink" xfId="1528" builtinId="9" hidden="1"/>
    <cellStyle name="Followed Hyperlink" xfId="1529" builtinId="9" hidden="1"/>
    <cellStyle name="Followed Hyperlink" xfId="1530" builtinId="9" hidden="1"/>
    <cellStyle name="Followed Hyperlink" xfId="1531" builtinId="9" hidden="1"/>
    <cellStyle name="Followed Hyperlink" xfId="1532" builtinId="9" hidden="1"/>
    <cellStyle name="Followed Hyperlink" xfId="1533" builtinId="9" hidden="1"/>
    <cellStyle name="Followed Hyperlink" xfId="1534" builtinId="9" hidden="1"/>
    <cellStyle name="Followed Hyperlink" xfId="1535" builtinId="9" hidden="1"/>
    <cellStyle name="Followed Hyperlink" xfId="1536" builtinId="9" hidden="1"/>
    <cellStyle name="Followed Hyperlink" xfId="1537" builtinId="9" hidden="1"/>
    <cellStyle name="Followed Hyperlink" xfId="1538" builtinId="9" hidden="1"/>
    <cellStyle name="Followed Hyperlink" xfId="1539" builtinId="9" hidden="1"/>
    <cellStyle name="Followed Hyperlink" xfId="1540" builtinId="9" hidden="1"/>
    <cellStyle name="Followed Hyperlink" xfId="1541" builtinId="9" hidden="1"/>
    <cellStyle name="Followed Hyperlink" xfId="1542" builtinId="9" hidden="1"/>
    <cellStyle name="Followed Hyperlink" xfId="1543" builtinId="9" hidden="1"/>
    <cellStyle name="Followed Hyperlink" xfId="1544" builtinId="9" hidden="1"/>
    <cellStyle name="Followed Hyperlink" xfId="1545" builtinId="9" hidden="1"/>
    <cellStyle name="Followed Hyperlink" xfId="1546" builtinId="9" hidden="1"/>
    <cellStyle name="Followed Hyperlink" xfId="1547" builtinId="9" hidden="1"/>
    <cellStyle name="Followed Hyperlink" xfId="1548" builtinId="9" hidden="1"/>
    <cellStyle name="Followed Hyperlink" xfId="1549" builtinId="9" hidden="1"/>
    <cellStyle name="Followed Hyperlink" xfId="1550" builtinId="9" hidden="1"/>
    <cellStyle name="Followed Hyperlink" xfId="1551" builtinId="9" hidden="1"/>
    <cellStyle name="Followed Hyperlink" xfId="1552" builtinId="9" hidden="1"/>
    <cellStyle name="Followed Hyperlink" xfId="1553" builtinId="9" hidden="1"/>
    <cellStyle name="Followed Hyperlink" xfId="1554" builtinId="9" hidden="1"/>
    <cellStyle name="Followed Hyperlink" xfId="1555" builtinId="9" hidden="1"/>
    <cellStyle name="Followed Hyperlink" xfId="1556" builtinId="9" hidden="1"/>
    <cellStyle name="Followed Hyperlink" xfId="1557" builtinId="9" hidden="1"/>
    <cellStyle name="Followed Hyperlink" xfId="1558" builtinId="9" hidden="1"/>
    <cellStyle name="Followed Hyperlink" xfId="1559" builtinId="9" hidden="1"/>
    <cellStyle name="Followed Hyperlink" xfId="1560" builtinId="9" hidden="1"/>
    <cellStyle name="Followed Hyperlink" xfId="1561" builtinId="9" hidden="1"/>
    <cellStyle name="Followed Hyperlink" xfId="1562" builtinId="9" hidden="1"/>
    <cellStyle name="Followed Hyperlink" xfId="1563" builtinId="9" hidden="1"/>
    <cellStyle name="Followed Hyperlink" xfId="1564" builtinId="9" hidden="1"/>
    <cellStyle name="Followed Hyperlink" xfId="1565" builtinId="9" hidden="1"/>
    <cellStyle name="Followed Hyperlink" xfId="1566" builtinId="9" hidden="1"/>
    <cellStyle name="Followed Hyperlink" xfId="1567" builtinId="9" hidden="1"/>
    <cellStyle name="Followed Hyperlink" xfId="1568" builtinId="9" hidden="1"/>
    <cellStyle name="Followed Hyperlink" xfId="1569" builtinId="9" hidden="1"/>
    <cellStyle name="Followed Hyperlink" xfId="1570" builtinId="9" hidden="1"/>
    <cellStyle name="Followed Hyperlink" xfId="1571" builtinId="9" hidden="1"/>
    <cellStyle name="Followed Hyperlink" xfId="1572" builtinId="9" hidden="1"/>
    <cellStyle name="Followed Hyperlink" xfId="1573" builtinId="9" hidden="1"/>
    <cellStyle name="Followed Hyperlink" xfId="1574" builtinId="9" hidden="1"/>
    <cellStyle name="Followed Hyperlink" xfId="1575" builtinId="9" hidden="1"/>
    <cellStyle name="Followed Hyperlink" xfId="1576" builtinId="9" hidden="1"/>
    <cellStyle name="Followed Hyperlink" xfId="1577" builtinId="9" hidden="1"/>
    <cellStyle name="Followed Hyperlink" xfId="1578" builtinId="9" hidden="1"/>
    <cellStyle name="Followed Hyperlink" xfId="1579" builtinId="9" hidden="1"/>
    <cellStyle name="Followed Hyperlink" xfId="1580" builtinId="9" hidden="1"/>
    <cellStyle name="Followed Hyperlink" xfId="1581" builtinId="9" hidden="1"/>
    <cellStyle name="Followed Hyperlink" xfId="1582" builtinId="9" hidden="1"/>
    <cellStyle name="Followed Hyperlink" xfId="1583" builtinId="9" hidden="1"/>
    <cellStyle name="Followed Hyperlink" xfId="1584" builtinId="9" hidden="1"/>
    <cellStyle name="Followed Hyperlink" xfId="1585" builtinId="9" hidden="1"/>
    <cellStyle name="Followed Hyperlink" xfId="1586" builtinId="9" hidden="1"/>
    <cellStyle name="Followed Hyperlink" xfId="1587" builtinId="9" hidden="1"/>
    <cellStyle name="Followed Hyperlink" xfId="1588" builtinId="9" hidden="1"/>
    <cellStyle name="Followed Hyperlink" xfId="1589" builtinId="9" hidden="1"/>
    <cellStyle name="Followed Hyperlink" xfId="1590" builtinId="9" hidden="1"/>
    <cellStyle name="Followed Hyperlink" xfId="1591" builtinId="9" hidden="1"/>
    <cellStyle name="Followed Hyperlink" xfId="1592" builtinId="9" hidden="1"/>
    <cellStyle name="Followed Hyperlink" xfId="1593" builtinId="9" hidden="1"/>
    <cellStyle name="Followed Hyperlink" xfId="1594" builtinId="9" hidden="1"/>
    <cellStyle name="Followed Hyperlink" xfId="1595" builtinId="9" hidden="1"/>
    <cellStyle name="Followed Hyperlink" xfId="1596" builtinId="9" hidden="1"/>
    <cellStyle name="Followed Hyperlink" xfId="1597" builtinId="9" hidden="1"/>
    <cellStyle name="Followed Hyperlink" xfId="1598" builtinId="9" hidden="1"/>
    <cellStyle name="Followed Hyperlink" xfId="1599" builtinId="9" hidden="1"/>
    <cellStyle name="Followed Hyperlink" xfId="1600" builtinId="9" hidden="1"/>
    <cellStyle name="Followed Hyperlink" xfId="1601" builtinId="9" hidden="1"/>
    <cellStyle name="Followed Hyperlink" xfId="1602" builtinId="9" hidden="1"/>
    <cellStyle name="Followed Hyperlink" xfId="1603" builtinId="9" hidden="1"/>
    <cellStyle name="Followed Hyperlink" xfId="1604" builtinId="9" hidden="1"/>
    <cellStyle name="Followed Hyperlink" xfId="1605" builtinId="9" hidden="1"/>
    <cellStyle name="Followed Hyperlink" xfId="1606" builtinId="9" hidden="1"/>
    <cellStyle name="Followed Hyperlink" xfId="1607" builtinId="9" hidden="1"/>
    <cellStyle name="Followed Hyperlink" xfId="1608" builtinId="9" hidden="1"/>
    <cellStyle name="Followed Hyperlink" xfId="1609" builtinId="9" hidden="1"/>
    <cellStyle name="Followed Hyperlink" xfId="1610" builtinId="9" hidden="1"/>
    <cellStyle name="Followed Hyperlink" xfId="1611" builtinId="9" hidden="1"/>
    <cellStyle name="Followed Hyperlink" xfId="1612" builtinId="9" hidden="1"/>
    <cellStyle name="Followed Hyperlink" xfId="1613" builtinId="9" hidden="1"/>
    <cellStyle name="Followed Hyperlink" xfId="1614" builtinId="9" hidden="1"/>
    <cellStyle name="Followed Hyperlink" xfId="1615" builtinId="9" hidden="1"/>
    <cellStyle name="Followed Hyperlink" xfId="1616" builtinId="9" hidden="1"/>
    <cellStyle name="Followed Hyperlink" xfId="1617" builtinId="9" hidden="1"/>
    <cellStyle name="Followed Hyperlink" xfId="1618" builtinId="9" hidden="1"/>
    <cellStyle name="Followed Hyperlink" xfId="1619" builtinId="9" hidden="1"/>
    <cellStyle name="Followed Hyperlink" xfId="1620" builtinId="9" hidden="1"/>
    <cellStyle name="Followed Hyperlink" xfId="1621" builtinId="9" hidden="1"/>
    <cellStyle name="Followed Hyperlink" xfId="1622" builtinId="9" hidden="1"/>
    <cellStyle name="Followed Hyperlink" xfId="1623" builtinId="9" hidden="1"/>
    <cellStyle name="Followed Hyperlink" xfId="1624" builtinId="9" hidden="1"/>
    <cellStyle name="Followed Hyperlink" xfId="1625" builtinId="9" hidden="1"/>
    <cellStyle name="Followed Hyperlink" xfId="1626" builtinId="9" hidden="1"/>
    <cellStyle name="Followed Hyperlink" xfId="1627" builtinId="9" hidden="1"/>
    <cellStyle name="Followed Hyperlink" xfId="1628" builtinId="9" hidden="1"/>
    <cellStyle name="Followed Hyperlink" xfId="1629" builtinId="9" hidden="1"/>
    <cellStyle name="Followed Hyperlink" xfId="1630" builtinId="9" hidden="1"/>
    <cellStyle name="Followed Hyperlink" xfId="1631" builtinId="9" hidden="1"/>
    <cellStyle name="Followed Hyperlink" xfId="1632" builtinId="9" hidden="1"/>
    <cellStyle name="Followed Hyperlink" xfId="1633" builtinId="9" hidden="1"/>
    <cellStyle name="Followed Hyperlink" xfId="1634" builtinId="9" hidden="1"/>
    <cellStyle name="Followed Hyperlink" xfId="1635" builtinId="9" hidden="1"/>
    <cellStyle name="Followed Hyperlink" xfId="1636" builtinId="9" hidden="1"/>
    <cellStyle name="Followed Hyperlink" xfId="1637" builtinId="9" hidden="1"/>
    <cellStyle name="Followed Hyperlink" xfId="1638" builtinId="9" hidden="1"/>
    <cellStyle name="Followed Hyperlink" xfId="1639" builtinId="9" hidden="1"/>
    <cellStyle name="Followed Hyperlink" xfId="1640" builtinId="9" hidden="1"/>
    <cellStyle name="Followed Hyperlink" xfId="1641" builtinId="9" hidden="1"/>
    <cellStyle name="Followed Hyperlink" xfId="1642" builtinId="9" hidden="1"/>
    <cellStyle name="Followed Hyperlink" xfId="1643" builtinId="9" hidden="1"/>
    <cellStyle name="Followed Hyperlink" xfId="1644" builtinId="9" hidden="1"/>
    <cellStyle name="Followed Hyperlink" xfId="1645" builtinId="9" hidden="1"/>
    <cellStyle name="Followed Hyperlink" xfId="1646" builtinId="9" hidden="1"/>
    <cellStyle name="Followed Hyperlink" xfId="1647" builtinId="9" hidden="1"/>
    <cellStyle name="Followed Hyperlink" xfId="1648" builtinId="9" hidden="1"/>
    <cellStyle name="Followed Hyperlink" xfId="1649" builtinId="9" hidden="1"/>
    <cellStyle name="Followed Hyperlink" xfId="1650" builtinId="9" hidden="1"/>
    <cellStyle name="Followed Hyperlink" xfId="1651" builtinId="9" hidden="1"/>
    <cellStyle name="Followed Hyperlink" xfId="1652" builtinId="9" hidden="1"/>
    <cellStyle name="Followed Hyperlink" xfId="1653" builtinId="9" hidden="1"/>
    <cellStyle name="Followed Hyperlink" xfId="1654" builtinId="9" hidden="1"/>
    <cellStyle name="Followed Hyperlink" xfId="1655" builtinId="9" hidden="1"/>
    <cellStyle name="Followed Hyperlink" xfId="1656" builtinId="9" hidden="1"/>
    <cellStyle name="Followed Hyperlink" xfId="1657" builtinId="9" hidden="1"/>
    <cellStyle name="Followed Hyperlink" xfId="1658" builtinId="9" hidden="1"/>
    <cellStyle name="Followed Hyperlink" xfId="1659" builtinId="9" hidden="1"/>
    <cellStyle name="Followed Hyperlink" xfId="1660" builtinId="9" hidden="1"/>
    <cellStyle name="Followed Hyperlink" xfId="1661" builtinId="9" hidden="1"/>
    <cellStyle name="Followed Hyperlink" xfId="1662" builtinId="9" hidden="1"/>
    <cellStyle name="Followed Hyperlink" xfId="1663" builtinId="9" hidden="1"/>
    <cellStyle name="Followed Hyperlink" xfId="1664" builtinId="9" hidden="1"/>
    <cellStyle name="Followed Hyperlink" xfId="1665" builtinId="9" hidden="1"/>
    <cellStyle name="Followed Hyperlink" xfId="1666" builtinId="9" hidden="1"/>
    <cellStyle name="Followed Hyperlink" xfId="1667" builtinId="9" hidden="1"/>
    <cellStyle name="Followed Hyperlink" xfId="1668" builtinId="9" hidden="1"/>
    <cellStyle name="Followed Hyperlink" xfId="1669" builtinId="9" hidden="1"/>
    <cellStyle name="Followed Hyperlink" xfId="1670" builtinId="9" hidden="1"/>
    <cellStyle name="Followed Hyperlink" xfId="1671" builtinId="9" hidden="1"/>
    <cellStyle name="Followed Hyperlink" xfId="1672" builtinId="9" hidden="1"/>
    <cellStyle name="Followed Hyperlink" xfId="1673" builtinId="9" hidden="1"/>
    <cellStyle name="Followed Hyperlink" xfId="1674" builtinId="9" hidden="1"/>
    <cellStyle name="Followed Hyperlink" xfId="1675" builtinId="9" hidden="1"/>
    <cellStyle name="Followed Hyperlink" xfId="1676" builtinId="9" hidden="1"/>
    <cellStyle name="Followed Hyperlink" xfId="1677" builtinId="9" hidden="1"/>
    <cellStyle name="Followed Hyperlink" xfId="1678" builtinId="9" hidden="1"/>
    <cellStyle name="Followed Hyperlink" xfId="1679" builtinId="9" hidden="1"/>
    <cellStyle name="Followed Hyperlink" xfId="1680" builtinId="9" hidden="1"/>
    <cellStyle name="Followed Hyperlink" xfId="1681" builtinId="9" hidden="1"/>
    <cellStyle name="Followed Hyperlink" xfId="1682" builtinId="9" hidden="1"/>
    <cellStyle name="Followed Hyperlink" xfId="1683" builtinId="9" hidden="1"/>
    <cellStyle name="Followed Hyperlink" xfId="1684" builtinId="9" hidden="1"/>
    <cellStyle name="Followed Hyperlink" xfId="1685" builtinId="9" hidden="1"/>
    <cellStyle name="Followed Hyperlink" xfId="1686" builtinId="9" hidden="1"/>
    <cellStyle name="Followed Hyperlink" xfId="1687" builtinId="9" hidden="1"/>
    <cellStyle name="Followed Hyperlink" xfId="1688" builtinId="9" hidden="1"/>
    <cellStyle name="Followed Hyperlink" xfId="1689" builtinId="9" hidden="1"/>
    <cellStyle name="Followed Hyperlink" xfId="1690" builtinId="9" hidden="1"/>
    <cellStyle name="Followed Hyperlink" xfId="1691" builtinId="9" hidden="1"/>
    <cellStyle name="Followed Hyperlink" xfId="1692" builtinId="9" hidden="1"/>
    <cellStyle name="Followed Hyperlink" xfId="1693" builtinId="9" hidden="1"/>
    <cellStyle name="Followed Hyperlink" xfId="1694" builtinId="9" hidden="1"/>
    <cellStyle name="Followed Hyperlink" xfId="1695" builtinId="9" hidden="1"/>
    <cellStyle name="Followed Hyperlink" xfId="1696" builtinId="9" hidden="1"/>
    <cellStyle name="Followed Hyperlink" xfId="1697" builtinId="9" hidden="1"/>
    <cellStyle name="Followed Hyperlink" xfId="1698" builtinId="9" hidden="1"/>
    <cellStyle name="Followed Hyperlink" xfId="1699" builtinId="9" hidden="1"/>
    <cellStyle name="Followed Hyperlink" xfId="1700" builtinId="9" hidden="1"/>
    <cellStyle name="Followed Hyperlink" xfId="1701" builtinId="9" hidden="1"/>
    <cellStyle name="Followed Hyperlink" xfId="1702" builtinId="9" hidden="1"/>
    <cellStyle name="Followed Hyperlink" xfId="1703" builtinId="9" hidden="1"/>
    <cellStyle name="Followed Hyperlink" xfId="1704" builtinId="9" hidden="1"/>
    <cellStyle name="Followed Hyperlink" xfId="1705" builtinId="9" hidden="1"/>
    <cellStyle name="Followed Hyperlink" xfId="1706" builtinId="9" hidden="1"/>
    <cellStyle name="Followed Hyperlink" xfId="1707" builtinId="9" hidden="1"/>
    <cellStyle name="Followed Hyperlink" xfId="1708" builtinId="9" hidden="1"/>
    <cellStyle name="Followed Hyperlink" xfId="1709" builtinId="9" hidden="1"/>
    <cellStyle name="Followed Hyperlink" xfId="1710" builtinId="9" hidden="1"/>
    <cellStyle name="Followed Hyperlink" xfId="1711" builtinId="9" hidden="1"/>
    <cellStyle name="Followed Hyperlink" xfId="1712" builtinId="9" hidden="1"/>
    <cellStyle name="Followed Hyperlink" xfId="1713" builtinId="9" hidden="1"/>
    <cellStyle name="Followed Hyperlink" xfId="1714" builtinId="9" hidden="1"/>
    <cellStyle name="Followed Hyperlink" xfId="1715" builtinId="9" hidden="1"/>
    <cellStyle name="Followed Hyperlink" xfId="1716" builtinId="9" hidden="1"/>
    <cellStyle name="Followed Hyperlink" xfId="1717" builtinId="9" hidden="1"/>
    <cellStyle name="Followed Hyperlink" xfId="1718" builtinId="9" hidden="1"/>
    <cellStyle name="Followed Hyperlink" xfId="1719" builtinId="9" hidden="1"/>
    <cellStyle name="Followed Hyperlink" xfId="1720" builtinId="9" hidden="1"/>
    <cellStyle name="Followed Hyperlink" xfId="1721" builtinId="9" hidden="1"/>
    <cellStyle name="Followed Hyperlink" xfId="1722" builtinId="9" hidden="1"/>
    <cellStyle name="Followed Hyperlink" xfId="1723" builtinId="9" hidden="1"/>
    <cellStyle name="Followed Hyperlink" xfId="1724" builtinId="9" hidden="1"/>
    <cellStyle name="Followed Hyperlink" xfId="1725" builtinId="9" hidden="1"/>
    <cellStyle name="Followed Hyperlink" xfId="1726" builtinId="9" hidden="1"/>
    <cellStyle name="Followed Hyperlink" xfId="1727" builtinId="9" hidden="1"/>
    <cellStyle name="Followed Hyperlink" xfId="1728" builtinId="9" hidden="1"/>
    <cellStyle name="Followed Hyperlink" xfId="1729" builtinId="9" hidden="1"/>
    <cellStyle name="Followed Hyperlink" xfId="1730" builtinId="9" hidden="1"/>
    <cellStyle name="Followed Hyperlink" xfId="1731" builtinId="9" hidden="1"/>
    <cellStyle name="Followed Hyperlink" xfId="1732" builtinId="9" hidden="1"/>
    <cellStyle name="Followed Hyperlink" xfId="1733" builtinId="9" hidden="1"/>
    <cellStyle name="Followed Hyperlink" xfId="1734" builtinId="9" hidden="1"/>
    <cellStyle name="Followed Hyperlink" xfId="1735" builtinId="9" hidden="1"/>
    <cellStyle name="Followed Hyperlink" xfId="1736" builtinId="9" hidden="1"/>
    <cellStyle name="Followed Hyperlink" xfId="1737" builtinId="9" hidden="1"/>
    <cellStyle name="Followed Hyperlink" xfId="1738" builtinId="9" hidden="1"/>
    <cellStyle name="Followed Hyperlink" xfId="1739" builtinId="9" hidden="1"/>
    <cellStyle name="Followed Hyperlink" xfId="1740" builtinId="9" hidden="1"/>
    <cellStyle name="Followed Hyperlink" xfId="1741" builtinId="9" hidden="1"/>
    <cellStyle name="Followed Hyperlink" xfId="1742" builtinId="9" hidden="1"/>
    <cellStyle name="Followed Hyperlink" xfId="1743" builtinId="9" hidden="1"/>
    <cellStyle name="Followed Hyperlink" xfId="1744" builtinId="9" hidden="1"/>
    <cellStyle name="Followed Hyperlink" xfId="1745" builtinId="9" hidden="1"/>
    <cellStyle name="Followed Hyperlink" xfId="1746" builtinId="9" hidden="1"/>
    <cellStyle name="Followed Hyperlink" xfId="1747" builtinId="9" hidden="1"/>
    <cellStyle name="Followed Hyperlink" xfId="1748" builtinId="9" hidden="1"/>
    <cellStyle name="Followed Hyperlink" xfId="1749" builtinId="9" hidden="1"/>
    <cellStyle name="Followed Hyperlink" xfId="1750" builtinId="9" hidden="1"/>
    <cellStyle name="Followed Hyperlink" xfId="1751" builtinId="9" hidden="1"/>
    <cellStyle name="Followed Hyperlink" xfId="1752" builtinId="9" hidden="1"/>
    <cellStyle name="Followed Hyperlink" xfId="1753" builtinId="9" hidden="1"/>
    <cellStyle name="Followed Hyperlink" xfId="1754" builtinId="9" hidden="1"/>
    <cellStyle name="Followed Hyperlink" xfId="1755" builtinId="9" hidden="1"/>
    <cellStyle name="Followed Hyperlink" xfId="1756" builtinId="9" hidden="1"/>
    <cellStyle name="Followed Hyperlink" xfId="1757" builtinId="9" hidden="1"/>
    <cellStyle name="Followed Hyperlink" xfId="1758" builtinId="9" hidden="1"/>
    <cellStyle name="Followed Hyperlink" xfId="1759" builtinId="9" hidden="1"/>
    <cellStyle name="Followed Hyperlink" xfId="1760" builtinId="9" hidden="1"/>
    <cellStyle name="Followed Hyperlink" xfId="1761" builtinId="9" hidden="1"/>
    <cellStyle name="Followed Hyperlink" xfId="1762" builtinId="9" hidden="1"/>
    <cellStyle name="Followed Hyperlink" xfId="1763" builtinId="9" hidden="1"/>
    <cellStyle name="Followed Hyperlink" xfId="1764" builtinId="9" hidden="1"/>
    <cellStyle name="Followed Hyperlink" xfId="1765" builtinId="9" hidden="1"/>
    <cellStyle name="Followed Hyperlink" xfId="1766" builtinId="9" hidden="1"/>
    <cellStyle name="Followed Hyperlink" xfId="1767" builtinId="9" hidden="1"/>
    <cellStyle name="Followed Hyperlink" xfId="1768" builtinId="9" hidden="1"/>
    <cellStyle name="Followed Hyperlink" xfId="1769" builtinId="9" hidden="1"/>
    <cellStyle name="Hyperlink" xfId="1" builtinId="8"/>
    <cellStyle name="Normal" xfId="0" builtinId="0"/>
    <cellStyle name="Normal 2" xfId="391" xr:uid="{00000000-0005-0000-0000-0000E8060000}"/>
    <cellStyle name="Normal 2 2" xfId="455" xr:uid="{00000000-0005-0000-0000-0000E9060000}"/>
    <cellStyle name="Normal 3" xfId="456" xr:uid="{00000000-0005-0000-0000-0000EA060000}"/>
    <cellStyle name="Normal 4" xfId="1772" xr:uid="{00000000-0005-0000-0000-0000EB060000}"/>
    <cellStyle name="Percent" xfId="1770" builtinId="5"/>
  </cellStyles>
  <dxfs count="13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B1C1E5"/>
      <color rgb="FF3C63BA"/>
      <color rgb="FF5176C7"/>
      <color rgb="FF6B8ACF"/>
      <color rgb="FFCD5911"/>
      <color rgb="FFEC6E20"/>
      <color rgb="FFEE813E"/>
      <color rgb="FF859ED7"/>
      <color rgb="FF9DB1DF"/>
      <color rgb="FFC3C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58082add4de29d6b/Syngenta%20Project/ATZ%202015/Scoring%20sheets/Proposed%20Rubric%20LB%20-%20working%20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scdc01/Home%20Dirs/hmscdc01/Home%20Dirs/Volumes/NO%20NAME/ScoringRubricATZ_Recovery_latest%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5"/>
      <sheetName val="Test 10"/>
      <sheetName val="Test 9"/>
      <sheetName val="Test 8"/>
      <sheetName val="Test 7"/>
      <sheetName val="Template 4"/>
      <sheetName val="Test 6"/>
      <sheetName val="Test 5"/>
      <sheetName val="Template-3"/>
      <sheetName val="Test 4"/>
      <sheetName val="Template-2"/>
      <sheetName val="Test-3"/>
      <sheetName val="Test-2"/>
      <sheetName val="Test-1"/>
      <sheetName val="SUMMARY"/>
      <sheetName val="Template-1"/>
      <sheetName val="Drop-down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
          <cell r="I5" t="str">
            <v>Bacillariophyta</v>
          </cell>
          <cell r="L5" t="str">
            <v>Single</v>
          </cell>
          <cell r="N5" t="str">
            <v>Microplate</v>
          </cell>
          <cell r="P5" t="str">
            <v>OECD</v>
          </cell>
          <cell r="R5">
            <v>0</v>
          </cell>
          <cell r="U5" t="str">
            <v>Formulation</v>
          </cell>
          <cell r="W5" t="str">
            <v>Yes</v>
          </cell>
          <cell r="Y5" t="str">
            <v>Phytoplankton</v>
          </cell>
          <cell r="AA5" t="str">
            <v>24 h</v>
          </cell>
        </row>
        <row r="6">
          <cell r="I6" t="str">
            <v>Chlorophyta</v>
          </cell>
          <cell r="L6" t="str">
            <v>Community</v>
          </cell>
          <cell r="N6" t="str">
            <v>Flask</v>
          </cell>
          <cell r="P6" t="str">
            <v>ASTM</v>
          </cell>
          <cell r="R6">
            <v>1</v>
          </cell>
          <cell r="U6" t="str">
            <v>Technical Grade</v>
          </cell>
          <cell r="W6" t="str">
            <v>No</v>
          </cell>
          <cell r="Y6" t="str">
            <v>Periphyton</v>
          </cell>
          <cell r="AA6" t="str">
            <v>Cyclic</v>
          </cell>
        </row>
        <row r="7">
          <cell r="I7" t="str">
            <v>Ciliophora</v>
          </cell>
          <cell r="N7" t="str">
            <v>Outdoor cosm</v>
          </cell>
          <cell r="P7" t="str">
            <v>EPA</v>
          </cell>
          <cell r="R7">
            <v>2</v>
          </cell>
          <cell r="U7" t="str">
            <v>Unclear</v>
          </cell>
          <cell r="Y7" t="str">
            <v>Macrophyte</v>
          </cell>
        </row>
        <row r="8">
          <cell r="I8" t="str">
            <v>Cryptophyta</v>
          </cell>
          <cell r="N8" t="str">
            <v>Outdoor natural</v>
          </cell>
          <cell r="P8" t="str">
            <v>EC</v>
          </cell>
          <cell r="R8">
            <v>3</v>
          </cell>
        </row>
        <row r="9">
          <cell r="I9" t="str">
            <v>Crysophyta</v>
          </cell>
          <cell r="N9" t="str">
            <v>Aquarium</v>
          </cell>
          <cell r="P9" t="str">
            <v>None</v>
          </cell>
          <cell r="R9">
            <v>4</v>
          </cell>
        </row>
        <row r="10">
          <cell r="I10" t="str">
            <v>Cyanobacteria</v>
          </cell>
          <cell r="N10" t="str">
            <v>Bottle</v>
          </cell>
          <cell r="P10" t="str">
            <v>Other</v>
          </cell>
          <cell r="R10">
            <v>5</v>
          </cell>
        </row>
        <row r="11">
          <cell r="I11" t="str">
            <v>Dinoflagellata</v>
          </cell>
          <cell r="N11" t="str">
            <v>Other</v>
          </cell>
          <cell r="R11">
            <v>6</v>
          </cell>
        </row>
        <row r="12">
          <cell r="I12" t="str">
            <v>Embryophyta</v>
          </cell>
          <cell r="R12">
            <v>7</v>
          </cell>
        </row>
        <row r="13">
          <cell r="I13" t="str">
            <v>Euglenozoa</v>
          </cell>
          <cell r="R13">
            <v>8</v>
          </cell>
        </row>
        <row r="14">
          <cell r="I14" t="str">
            <v>Haptophyta</v>
          </cell>
          <cell r="R14">
            <v>9</v>
          </cell>
        </row>
        <row r="15">
          <cell r="I15" t="str">
            <v>Phaeophytes</v>
          </cell>
          <cell r="R15">
            <v>10</v>
          </cell>
        </row>
        <row r="16">
          <cell r="I16" t="str">
            <v>Prasinophycaea</v>
          </cell>
        </row>
        <row r="17">
          <cell r="I17" t="str">
            <v>Rhodophyta</v>
          </cell>
        </row>
        <row r="18">
          <cell r="I18" t="str">
            <v>Xanthophycaea</v>
          </cell>
        </row>
        <row r="19">
          <cell r="I19" t="str">
            <v>Raphidophyceae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 Lis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X1048501"/>
  <sheetViews>
    <sheetView tabSelected="1" zoomScale="70" zoomScaleNormal="70" zoomScalePageLayoutView="80" workbookViewId="0">
      <selection activeCell="G35" sqref="G3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54.664062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8"/>
  </cols>
  <sheetData>
    <row r="1" spans="1:24" ht="16" thickBot="1" x14ac:dyDescent="0.25">
      <c r="A1" s="1" t="s">
        <v>0</v>
      </c>
      <c r="B1" s="1"/>
      <c r="C1" s="43"/>
      <c r="D1" s="43"/>
      <c r="E1" s="43"/>
      <c r="F1" s="43"/>
      <c r="G1" s="43"/>
      <c r="H1" s="43"/>
      <c r="I1" s="43"/>
      <c r="J1" s="43"/>
      <c r="K1" s="43"/>
      <c r="L1" s="43"/>
      <c r="M1" s="43"/>
      <c r="N1" s="43"/>
      <c r="O1" s="43"/>
      <c r="P1" s="43"/>
      <c r="Q1" s="43"/>
      <c r="R1" s="43"/>
      <c r="S1" s="43"/>
      <c r="T1" s="43"/>
      <c r="U1" s="43"/>
      <c r="V1" s="43"/>
      <c r="W1" s="43"/>
      <c r="X1" s="43"/>
    </row>
    <row r="2" spans="1:24" x14ac:dyDescent="0.2">
      <c r="C2" s="19" t="s">
        <v>1</v>
      </c>
      <c r="D2" s="44"/>
      <c r="G2" s="19" t="s">
        <v>72</v>
      </c>
      <c r="H2" s="44"/>
    </row>
    <row r="3" spans="1:24" x14ac:dyDescent="0.2">
      <c r="C3" s="19" t="s">
        <v>2</v>
      </c>
      <c r="D3" s="209"/>
    </row>
    <row r="4" spans="1:24" x14ac:dyDescent="0.2">
      <c r="C4" s="8" t="s">
        <v>44</v>
      </c>
      <c r="D4" s="44"/>
    </row>
    <row r="5" spans="1:24" x14ac:dyDescent="0.2">
      <c r="C5" s="19" t="s">
        <v>3</v>
      </c>
      <c r="D5" s="44"/>
    </row>
    <row r="6" spans="1:24" x14ac:dyDescent="0.2">
      <c r="D6" s="18"/>
    </row>
    <row r="7" spans="1:24" ht="16" thickBot="1" x14ac:dyDescent="0.25">
      <c r="A7" s="1" t="s">
        <v>59</v>
      </c>
      <c r="B7" s="1"/>
      <c r="C7" s="43"/>
      <c r="D7" s="248"/>
      <c r="E7" s="43"/>
      <c r="F7" s="43"/>
      <c r="G7" s="43"/>
      <c r="H7" s="43"/>
      <c r="I7" s="43"/>
      <c r="J7" s="43"/>
      <c r="K7" s="43"/>
      <c r="L7" s="43"/>
      <c r="M7" s="43"/>
      <c r="N7" s="43"/>
      <c r="O7" s="43"/>
      <c r="P7" s="43"/>
      <c r="Q7" s="43"/>
      <c r="R7" s="43"/>
      <c r="S7" s="43"/>
      <c r="T7" s="43"/>
      <c r="U7" s="43"/>
      <c r="V7" s="43"/>
      <c r="W7" s="43"/>
      <c r="X7" s="43"/>
    </row>
    <row r="9" spans="1:24"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row>
    <row r="10" spans="1:24" x14ac:dyDescent="0.2">
      <c r="C10" s="19" t="s">
        <v>74</v>
      </c>
      <c r="D10" s="45"/>
      <c r="E10" s="46"/>
    </row>
    <row r="11" spans="1:24" x14ac:dyDescent="0.2">
      <c r="C11" s="19" t="s">
        <v>46</v>
      </c>
      <c r="D11" s="45"/>
      <c r="E11" s="47"/>
    </row>
    <row r="12" spans="1:24" x14ac:dyDescent="0.2">
      <c r="C12" s="19" t="s">
        <v>67</v>
      </c>
      <c r="D12" s="45"/>
      <c r="E12" s="47"/>
    </row>
    <row r="13" spans="1:24" x14ac:dyDescent="0.2">
      <c r="A13" s="2"/>
      <c r="B13" s="2"/>
    </row>
    <row r="14" spans="1:24" s="541"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100" customFormat="1" x14ac:dyDescent="0.2">
      <c r="A15" s="32"/>
      <c r="B15" s="32"/>
      <c r="C15" s="26"/>
      <c r="D15" s="32"/>
      <c r="E15" s="32"/>
      <c r="F15" s="32"/>
      <c r="G15" s="32"/>
      <c r="H15" s="32"/>
      <c r="I15" s="32"/>
      <c r="J15" s="32"/>
      <c r="K15" s="32"/>
      <c r="L15" s="32"/>
      <c r="M15" s="32"/>
      <c r="N15" s="32"/>
      <c r="O15" s="32"/>
      <c r="P15" s="32"/>
      <c r="Q15" s="14"/>
      <c r="R15" s="14"/>
      <c r="S15" s="14"/>
      <c r="T15" s="14"/>
      <c r="U15" s="32"/>
      <c r="V15" s="32"/>
      <c r="W15" s="32"/>
      <c r="X15" s="32"/>
    </row>
    <row r="16" spans="1:24" s="98" customFormat="1" x14ac:dyDescent="0.2">
      <c r="A16" s="49"/>
      <c r="B16" s="49"/>
      <c r="C16" s="49"/>
      <c r="D16" s="49"/>
      <c r="E16" s="49"/>
      <c r="F16" s="49"/>
      <c r="G16" s="49"/>
      <c r="H16" s="49"/>
      <c r="I16" s="49"/>
      <c r="J16" s="49"/>
      <c r="K16" s="49"/>
      <c r="L16" s="49"/>
      <c r="M16" s="49"/>
      <c r="N16" s="49"/>
      <c r="O16" s="49"/>
      <c r="P16" s="49"/>
      <c r="Q16" s="49"/>
      <c r="R16" s="49"/>
      <c r="S16" s="49"/>
      <c r="T16" s="49"/>
      <c r="U16" s="49"/>
      <c r="V16" s="49"/>
      <c r="W16" s="49"/>
      <c r="X16" s="49"/>
    </row>
    <row r="17" spans="1:24" s="98" customFormat="1" ht="16" thickBot="1" x14ac:dyDescent="0.25">
      <c r="A17" s="17" t="s">
        <v>2142</v>
      </c>
      <c r="B17" s="17"/>
      <c r="C17" s="17" t="s">
        <v>68</v>
      </c>
      <c r="D17" s="50"/>
      <c r="E17" s="50"/>
      <c r="F17" s="50"/>
      <c r="G17" s="50"/>
      <c r="H17" s="50"/>
      <c r="I17" s="50"/>
      <c r="J17" s="50"/>
      <c r="K17" s="50"/>
      <c r="L17" s="50"/>
      <c r="M17" s="50"/>
      <c r="N17" s="50"/>
      <c r="O17" s="50"/>
      <c r="P17" s="50"/>
      <c r="Q17" s="50"/>
      <c r="R17" s="50"/>
      <c r="S17" s="50"/>
      <c r="T17" s="50"/>
      <c r="U17" s="50"/>
      <c r="V17" s="50"/>
      <c r="W17" s="50"/>
      <c r="X17" s="50"/>
    </row>
    <row r="18" spans="1:24" s="98" customFormat="1" x14ac:dyDescent="0.2">
      <c r="A18" s="49"/>
      <c r="B18" s="49"/>
      <c r="C18" s="49"/>
      <c r="D18" s="49"/>
      <c r="E18" s="49"/>
      <c r="F18" s="49"/>
      <c r="G18" s="49"/>
      <c r="H18" s="49"/>
      <c r="I18" s="49"/>
      <c r="J18" s="49"/>
      <c r="K18" s="49"/>
      <c r="L18" s="49"/>
      <c r="M18" s="49"/>
      <c r="N18" s="49"/>
      <c r="O18" s="49"/>
      <c r="P18" s="49"/>
      <c r="Q18" s="49"/>
      <c r="R18" s="49"/>
      <c r="S18" s="49"/>
      <c r="T18" s="49"/>
      <c r="U18" s="49"/>
      <c r="V18" s="49"/>
      <c r="W18" s="49"/>
      <c r="X18" s="49"/>
    </row>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51" t="s">
        <v>16</v>
      </c>
    </row>
    <row r="20" spans="1:24" s="99" customFormat="1" x14ac:dyDescent="0.2">
      <c r="A20" s="52"/>
      <c r="B20" s="77"/>
      <c r="C20" s="27"/>
      <c r="D20" s="27"/>
      <c r="E20" s="52"/>
      <c r="F20" s="52"/>
      <c r="G20" s="52"/>
      <c r="H20" s="76"/>
      <c r="I20" s="76"/>
      <c r="J20" s="76"/>
      <c r="K20" s="77"/>
      <c r="L20" s="77"/>
      <c r="M20" s="77"/>
      <c r="N20" s="77"/>
      <c r="O20" s="77"/>
      <c r="P20" s="77"/>
      <c r="Q20" s="77"/>
      <c r="R20" s="77"/>
      <c r="S20" s="77"/>
      <c r="T20" s="77"/>
      <c r="U20" s="77"/>
      <c r="V20" s="77"/>
      <c r="X20" s="100"/>
    </row>
    <row r="21" spans="1:24" s="99" customFormat="1" x14ac:dyDescent="0.2">
      <c r="A21" s="52"/>
      <c r="B21" s="77"/>
      <c r="C21" s="27"/>
      <c r="D21" s="27"/>
      <c r="E21" s="52"/>
      <c r="F21" s="52"/>
      <c r="G21" s="52"/>
      <c r="H21" s="76"/>
      <c r="I21" s="76"/>
      <c r="J21" s="76"/>
      <c r="K21" s="77"/>
      <c r="L21" s="77"/>
      <c r="M21" s="77"/>
      <c r="N21" s="77"/>
      <c r="O21" s="77"/>
      <c r="P21" s="77"/>
      <c r="Q21" s="77"/>
      <c r="R21" s="77"/>
      <c r="S21" s="77"/>
      <c r="T21" s="77"/>
      <c r="U21" s="77"/>
      <c r="V21" s="52"/>
      <c r="X21" s="100"/>
    </row>
    <row r="22" spans="1:24" s="99" customFormat="1" x14ac:dyDescent="0.2">
      <c r="A22" s="52"/>
      <c r="B22" s="77"/>
      <c r="C22" s="27"/>
      <c r="D22" s="27"/>
      <c r="E22" s="52"/>
      <c r="F22" s="52"/>
      <c r="G22" s="52"/>
      <c r="H22" s="76"/>
      <c r="I22" s="76"/>
      <c r="J22" s="76"/>
      <c r="K22" s="77"/>
      <c r="L22" s="77"/>
      <c r="M22" s="77"/>
      <c r="N22" s="77"/>
      <c r="O22" s="77"/>
      <c r="P22" s="77"/>
      <c r="Q22" s="77"/>
      <c r="R22" s="77"/>
      <c r="S22" s="77"/>
      <c r="T22" s="77"/>
      <c r="U22" s="77"/>
      <c r="V22" s="52"/>
      <c r="X22" s="100"/>
    </row>
    <row r="23" spans="1:24" s="100" customFormat="1" x14ac:dyDescent="0.2">
      <c r="A23" s="77"/>
      <c r="B23" s="77"/>
      <c r="C23" s="27"/>
      <c r="D23" s="27"/>
      <c r="E23" s="77"/>
      <c r="F23" s="77"/>
      <c r="G23" s="52"/>
      <c r="H23" s="76"/>
      <c r="I23" s="76"/>
      <c r="J23" s="76"/>
      <c r="K23" s="77"/>
      <c r="L23" s="77"/>
      <c r="M23" s="77"/>
      <c r="N23" s="77"/>
      <c r="O23" s="77"/>
      <c r="P23" s="77"/>
      <c r="Q23" s="77"/>
      <c r="R23" s="77"/>
      <c r="S23" s="77"/>
      <c r="T23" s="77"/>
      <c r="U23" s="77"/>
      <c r="V23" s="77"/>
    </row>
    <row r="25" spans="1:24" ht="16" thickBot="1" x14ac:dyDescent="0.25">
      <c r="A25" s="1" t="s">
        <v>2142</v>
      </c>
      <c r="B25" s="1"/>
      <c r="C25" s="1" t="s">
        <v>69</v>
      </c>
      <c r="D25" s="16"/>
      <c r="E25" s="16" t="s">
        <v>105</v>
      </c>
      <c r="F25" s="43"/>
      <c r="G25" s="43"/>
      <c r="H25" s="43"/>
      <c r="I25" s="43"/>
      <c r="J25" s="43"/>
      <c r="K25" s="43"/>
      <c r="L25" s="43"/>
      <c r="M25" s="43"/>
      <c r="N25" s="43"/>
      <c r="O25" s="43"/>
      <c r="P25" s="43"/>
      <c r="Q25" s="43"/>
      <c r="R25" s="43"/>
      <c r="S25" s="43"/>
      <c r="T25" s="43"/>
      <c r="U25" s="43"/>
      <c r="V25" s="43"/>
      <c r="W25" s="43"/>
      <c r="X25" s="43"/>
    </row>
    <row r="27" spans="1:24" x14ac:dyDescent="0.2">
      <c r="A27" s="53" t="s">
        <v>5</v>
      </c>
      <c r="B27" s="54" t="s">
        <v>9</v>
      </c>
      <c r="C27" s="54" t="s">
        <v>45</v>
      </c>
      <c r="D27" s="55" t="s">
        <v>56</v>
      </c>
      <c r="E27" s="56" t="s">
        <v>488</v>
      </c>
      <c r="F27" s="56" t="s">
        <v>489</v>
      </c>
      <c r="G27" s="56" t="s">
        <v>490</v>
      </c>
      <c r="H27" s="56" t="s">
        <v>491</v>
      </c>
      <c r="I27" s="56" t="s">
        <v>492</v>
      </c>
      <c r="J27" s="56" t="s">
        <v>493</v>
      </c>
      <c r="K27" s="55" t="s">
        <v>1380</v>
      </c>
      <c r="L27" s="55" t="s">
        <v>1381</v>
      </c>
      <c r="M27" s="55" t="s">
        <v>42</v>
      </c>
      <c r="N27" s="55" t="s">
        <v>1382</v>
      </c>
      <c r="O27" s="55" t="s">
        <v>10</v>
      </c>
      <c r="P27" s="55" t="s">
        <v>1383</v>
      </c>
      <c r="Q27" s="55" t="s">
        <v>42</v>
      </c>
      <c r="R27" s="55" t="s">
        <v>1382</v>
      </c>
      <c r="S27" s="55" t="s">
        <v>10</v>
      </c>
      <c r="T27" s="55" t="s">
        <v>1383</v>
      </c>
      <c r="U27" s="55" t="s">
        <v>11</v>
      </c>
      <c r="V27" s="55" t="s">
        <v>16</v>
      </c>
    </row>
    <row r="28" spans="1:24" s="98" customFormat="1" x14ac:dyDescent="0.2">
      <c r="A28" s="83"/>
      <c r="B28" s="83"/>
      <c r="C28" s="85"/>
      <c r="D28" s="57"/>
      <c r="E28" s="84"/>
      <c r="F28" s="84"/>
      <c r="G28" s="84"/>
      <c r="H28" s="84"/>
      <c r="I28" s="84"/>
      <c r="J28" s="84"/>
      <c r="K28" s="57"/>
      <c r="L28" s="57"/>
      <c r="M28" s="57"/>
      <c r="N28" s="57"/>
      <c r="O28" s="57"/>
      <c r="P28" s="57"/>
      <c r="Q28" s="57"/>
      <c r="R28" s="57"/>
      <c r="S28" s="57"/>
      <c r="T28" s="57"/>
      <c r="U28" s="82"/>
      <c r="V28" s="57"/>
      <c r="W28" s="49"/>
      <c r="X28" s="49"/>
    </row>
    <row r="30" spans="1:24" ht="16" thickBot="1" x14ac:dyDescent="0.25">
      <c r="A30" s="1" t="s">
        <v>12</v>
      </c>
      <c r="B30" s="1"/>
      <c r="C30" s="43"/>
      <c r="D30" s="43"/>
      <c r="E30" s="43"/>
      <c r="F30" s="43"/>
      <c r="G30" s="43"/>
      <c r="H30" s="43"/>
      <c r="I30" s="43"/>
      <c r="J30" s="43"/>
      <c r="K30" s="43"/>
      <c r="L30" s="43"/>
      <c r="M30" s="43"/>
      <c r="N30" s="43"/>
      <c r="O30" s="43"/>
      <c r="P30" s="43"/>
      <c r="Q30" s="43"/>
      <c r="R30" s="43"/>
      <c r="S30" s="43"/>
      <c r="T30" s="43"/>
      <c r="U30" s="43"/>
      <c r="V30" s="43"/>
      <c r="W30" s="43"/>
      <c r="X30" s="43"/>
    </row>
    <row r="31" spans="1:24" x14ac:dyDescent="0.2">
      <c r="A31" s="3" t="s">
        <v>13</v>
      </c>
      <c r="B31" s="3"/>
      <c r="C31" s="31"/>
      <c r="D31" s="31"/>
      <c r="E31" s="58" t="s">
        <v>14</v>
      </c>
      <c r="F31" s="30" t="s">
        <v>54</v>
      </c>
      <c r="G31" s="31"/>
      <c r="H31" s="411" t="s">
        <v>16</v>
      </c>
      <c r="I31" s="31"/>
      <c r="J31" s="31"/>
      <c r="K31" s="31"/>
      <c r="L31" s="31"/>
      <c r="M31" s="31"/>
      <c r="N31" s="31"/>
      <c r="O31" s="31"/>
      <c r="P31" s="31"/>
      <c r="Q31" s="31"/>
      <c r="R31" s="31"/>
      <c r="S31" s="31"/>
      <c r="T31" s="31"/>
      <c r="U31" s="31"/>
      <c r="V31" s="31"/>
      <c r="W31" s="31"/>
      <c r="X31" s="31"/>
    </row>
    <row r="32" spans="1:24" s="538" customFormat="1" x14ac:dyDescent="0.2">
      <c r="A32" s="59">
        <v>1</v>
      </c>
      <c r="B32" s="59"/>
      <c r="C32" s="60" t="s">
        <v>37</v>
      </c>
      <c r="D32" s="60"/>
      <c r="E32" s="61"/>
      <c r="F32" s="60" t="s">
        <v>60</v>
      </c>
      <c r="G32" s="60"/>
      <c r="H32" s="412"/>
      <c r="I32" s="60"/>
      <c r="J32" s="60"/>
      <c r="K32" s="60"/>
      <c r="L32" s="60"/>
      <c r="M32" s="60"/>
      <c r="N32" s="60"/>
      <c r="O32" s="60"/>
      <c r="P32" s="60"/>
      <c r="Q32" s="60"/>
      <c r="R32" s="60"/>
      <c r="S32" s="60"/>
      <c r="T32" s="60"/>
      <c r="U32" s="60"/>
      <c r="V32" s="60"/>
      <c r="W32" s="60"/>
      <c r="X32" s="60"/>
    </row>
    <row r="33" spans="1:24" x14ac:dyDescent="0.2">
      <c r="A33" s="4">
        <v>2</v>
      </c>
      <c r="B33" s="4"/>
      <c r="C33" s="5" t="s">
        <v>17</v>
      </c>
      <c r="E33" s="6"/>
      <c r="F33" s="19" t="s">
        <v>61</v>
      </c>
      <c r="H33" s="41"/>
    </row>
    <row r="34" spans="1:24" s="539" customFormat="1" x14ac:dyDescent="0.2">
      <c r="A34" s="7">
        <v>3</v>
      </c>
      <c r="B34" s="7"/>
      <c r="C34" s="8" t="s">
        <v>18</v>
      </c>
      <c r="D34" s="8"/>
      <c r="E34" s="10"/>
      <c r="F34" s="8" t="s">
        <v>19</v>
      </c>
      <c r="G34" s="8"/>
      <c r="H34" s="41"/>
      <c r="I34" s="19"/>
      <c r="J34" s="8"/>
      <c r="K34" s="8"/>
      <c r="L34" s="8"/>
      <c r="M34" s="8"/>
      <c r="N34" s="8"/>
      <c r="O34" s="8"/>
      <c r="P34" s="8"/>
      <c r="Q34" s="8"/>
      <c r="R34" s="8"/>
      <c r="S34" s="8"/>
      <c r="T34" s="8"/>
      <c r="U34" s="8"/>
      <c r="V34" s="8"/>
      <c r="W34" s="8"/>
      <c r="X34" s="8"/>
    </row>
    <row r="35" spans="1:24" s="539" customFormat="1" x14ac:dyDescent="0.2">
      <c r="A35" s="7">
        <v>4</v>
      </c>
      <c r="B35" s="7"/>
      <c r="C35" s="8" t="s">
        <v>20</v>
      </c>
      <c r="D35" s="8"/>
      <c r="E35" s="10"/>
      <c r="F35" s="8" t="s">
        <v>21</v>
      </c>
      <c r="G35" s="8"/>
      <c r="H35" s="41"/>
      <c r="I35" s="19"/>
      <c r="J35" s="8"/>
      <c r="K35" s="8"/>
      <c r="L35" s="8"/>
      <c r="M35" s="8"/>
      <c r="N35" s="8"/>
      <c r="O35" s="8"/>
      <c r="P35" s="8"/>
      <c r="Q35" s="8"/>
      <c r="R35" s="8"/>
      <c r="S35" s="8"/>
      <c r="T35" s="8"/>
      <c r="U35" s="8"/>
      <c r="V35" s="8"/>
      <c r="W35" s="8"/>
      <c r="X35" s="8"/>
    </row>
    <row r="36" spans="1:24" x14ac:dyDescent="0.2">
      <c r="A36" s="4">
        <v>5</v>
      </c>
      <c r="B36" s="4"/>
      <c r="C36" s="5" t="s">
        <v>22</v>
      </c>
      <c r="E36" s="6"/>
      <c r="F36" s="19" t="s">
        <v>23</v>
      </c>
      <c r="H36" s="41"/>
    </row>
    <row r="37" spans="1:24" x14ac:dyDescent="0.2">
      <c r="A37" s="7">
        <v>6</v>
      </c>
      <c r="B37" s="7"/>
      <c r="C37" s="8" t="s">
        <v>24</v>
      </c>
      <c r="E37" s="10"/>
      <c r="F37" s="19" t="s">
        <v>128</v>
      </c>
      <c r="H37" s="41"/>
    </row>
    <row r="38" spans="1:24" x14ac:dyDescent="0.2">
      <c r="E38" s="62"/>
      <c r="H38" s="41"/>
    </row>
    <row r="39" spans="1:24" x14ac:dyDescent="0.2">
      <c r="A39" s="3" t="s">
        <v>25</v>
      </c>
      <c r="B39" s="3"/>
      <c r="C39" s="31"/>
      <c r="D39" s="31"/>
      <c r="E39" s="58" t="s">
        <v>14</v>
      </c>
      <c r="F39" s="30" t="s">
        <v>15</v>
      </c>
      <c r="G39" s="31"/>
      <c r="H39" s="40" t="s">
        <v>16</v>
      </c>
      <c r="I39" s="31"/>
      <c r="J39" s="31"/>
      <c r="K39" s="31"/>
      <c r="L39" s="31"/>
      <c r="M39" s="31"/>
      <c r="N39" s="31"/>
      <c r="O39" s="31"/>
      <c r="P39" s="31"/>
      <c r="Q39" s="31"/>
      <c r="R39" s="31"/>
      <c r="S39" s="31"/>
      <c r="T39" s="31"/>
      <c r="U39" s="31"/>
      <c r="V39" s="31"/>
      <c r="W39" s="31"/>
      <c r="X39" s="31"/>
    </row>
    <row r="40" spans="1:24" x14ac:dyDescent="0.2">
      <c r="A40" s="19">
        <v>7</v>
      </c>
      <c r="C40" s="19" t="s">
        <v>26</v>
      </c>
      <c r="E40" s="61"/>
      <c r="F40" s="19" t="s">
        <v>27</v>
      </c>
      <c r="H40" s="42"/>
    </row>
    <row r="41" spans="1:24" x14ac:dyDescent="0.2">
      <c r="A41" s="19">
        <v>8</v>
      </c>
      <c r="C41" s="19" t="s">
        <v>58</v>
      </c>
      <c r="E41" s="61"/>
      <c r="F41" s="19" t="s">
        <v>62</v>
      </c>
      <c r="H41" s="42"/>
    </row>
    <row r="42" spans="1:24" x14ac:dyDescent="0.2">
      <c r="A42" s="19">
        <v>9</v>
      </c>
      <c r="C42" s="19" t="s">
        <v>40</v>
      </c>
      <c r="E42" s="61"/>
      <c r="F42" s="19" t="s">
        <v>63</v>
      </c>
      <c r="H42" s="42"/>
    </row>
    <row r="43" spans="1:24" x14ac:dyDescent="0.2">
      <c r="A43" s="19">
        <v>10</v>
      </c>
      <c r="C43" s="19" t="s">
        <v>39</v>
      </c>
      <c r="E43" s="61"/>
      <c r="F43" s="19" t="s">
        <v>115</v>
      </c>
      <c r="H43" s="413"/>
    </row>
    <row r="44" spans="1:24" x14ac:dyDescent="0.2">
      <c r="E44" s="63"/>
      <c r="H44" s="41"/>
    </row>
    <row r="45" spans="1:24" x14ac:dyDescent="0.2">
      <c r="A45" s="3" t="s">
        <v>57</v>
      </c>
      <c r="B45" s="3"/>
      <c r="C45" s="31"/>
      <c r="D45" s="31"/>
      <c r="E45" s="64" t="s">
        <v>14</v>
      </c>
      <c r="F45" s="30" t="s">
        <v>15</v>
      </c>
      <c r="G45" s="31"/>
      <c r="H45" s="40" t="s">
        <v>16</v>
      </c>
      <c r="I45" s="31"/>
      <c r="J45" s="31"/>
      <c r="K45" s="31"/>
      <c r="L45" s="31"/>
      <c r="M45" s="31"/>
      <c r="N45" s="31"/>
      <c r="O45" s="31"/>
      <c r="P45" s="31"/>
      <c r="Q45" s="31"/>
      <c r="R45" s="31"/>
      <c r="S45" s="31"/>
      <c r="T45" s="31"/>
      <c r="U45" s="31"/>
      <c r="V45" s="31"/>
      <c r="W45" s="31"/>
      <c r="X45" s="31"/>
    </row>
    <row r="46" spans="1:24" s="540" customFormat="1" x14ac:dyDescent="0.2">
      <c r="A46" s="5">
        <v>11</v>
      </c>
      <c r="B46" s="5"/>
      <c r="C46" s="5" t="s">
        <v>28</v>
      </c>
      <c r="D46" s="5"/>
      <c r="E46" s="6"/>
      <c r="F46" s="19" t="s">
        <v>49</v>
      </c>
      <c r="G46" s="5"/>
      <c r="H46" s="42"/>
      <c r="I46" s="19"/>
      <c r="J46" s="5"/>
      <c r="K46" s="5"/>
      <c r="L46" s="5"/>
      <c r="M46" s="5"/>
      <c r="N46" s="5"/>
      <c r="O46" s="5"/>
      <c r="P46" s="5"/>
      <c r="Q46" s="5"/>
      <c r="R46" s="5"/>
      <c r="S46" s="5"/>
      <c r="T46" s="5"/>
      <c r="U46" s="5"/>
      <c r="V46" s="5"/>
      <c r="W46" s="5"/>
      <c r="X46" s="5"/>
    </row>
    <row r="47" spans="1:24" s="540" customFormat="1" x14ac:dyDescent="0.2">
      <c r="A47" s="11">
        <v>12</v>
      </c>
      <c r="B47" s="11"/>
      <c r="C47" s="5" t="s">
        <v>47</v>
      </c>
      <c r="D47" s="5"/>
      <c r="E47" s="6"/>
      <c r="F47" s="19" t="s">
        <v>109</v>
      </c>
      <c r="G47" s="5"/>
      <c r="H47" s="42"/>
      <c r="I47" s="19"/>
      <c r="J47" s="5"/>
      <c r="K47" s="5"/>
      <c r="L47" s="5"/>
      <c r="M47" s="5"/>
      <c r="N47" s="5"/>
      <c r="O47" s="5"/>
      <c r="P47" s="5"/>
      <c r="Q47" s="5"/>
      <c r="R47" s="5"/>
      <c r="S47" s="5"/>
      <c r="T47" s="5"/>
      <c r="U47" s="5"/>
      <c r="V47" s="5"/>
      <c r="W47" s="5"/>
      <c r="X47" s="5"/>
    </row>
    <row r="48" spans="1:24" x14ac:dyDescent="0.2">
      <c r="A48" s="47">
        <v>13</v>
      </c>
      <c r="B48" s="47"/>
      <c r="C48" s="19" t="s">
        <v>29</v>
      </c>
      <c r="E48" s="61"/>
      <c r="F48" s="19" t="s">
        <v>30</v>
      </c>
      <c r="H48" s="41"/>
    </row>
    <row r="49" spans="1:24" x14ac:dyDescent="0.2">
      <c r="A49" s="47">
        <v>14</v>
      </c>
      <c r="B49" s="47"/>
      <c r="C49" s="19" t="s">
        <v>31</v>
      </c>
      <c r="E49" s="61"/>
      <c r="F49" s="19" t="s">
        <v>1400</v>
      </c>
      <c r="H49" s="41"/>
    </row>
    <row r="50" spans="1:24" x14ac:dyDescent="0.2">
      <c r="A50" s="47">
        <v>15</v>
      </c>
      <c r="B50" s="47"/>
      <c r="C50" s="19" t="s">
        <v>38</v>
      </c>
      <c r="E50" s="61"/>
      <c r="F50" s="19" t="s">
        <v>64</v>
      </c>
      <c r="H50" s="42"/>
    </row>
    <row r="51" spans="1:24" x14ac:dyDescent="0.2">
      <c r="E51" s="63"/>
    </row>
    <row r="52" spans="1:24" ht="16" thickBot="1" x14ac:dyDescent="0.25">
      <c r="A52" s="43"/>
      <c r="B52" s="43"/>
      <c r="C52" s="43"/>
      <c r="D52" s="43"/>
      <c r="E52" s="65"/>
      <c r="F52" s="43"/>
      <c r="G52" s="43"/>
      <c r="H52" s="18"/>
      <c r="I52" s="18"/>
      <c r="J52" s="18"/>
      <c r="K52" s="18"/>
      <c r="L52" s="18"/>
      <c r="M52" s="18"/>
    </row>
    <row r="53" spans="1:24" x14ac:dyDescent="0.2">
      <c r="E53" s="63"/>
      <c r="H53" s="18"/>
      <c r="I53" s="18"/>
      <c r="J53" s="18"/>
      <c r="K53" s="18"/>
      <c r="L53" s="18"/>
      <c r="M53" s="18"/>
    </row>
    <row r="54" spans="1:24" ht="16" thickBot="1" x14ac:dyDescent="0.25">
      <c r="A54" s="2" t="s">
        <v>32</v>
      </c>
      <c r="B54" s="2"/>
      <c r="E54" s="66">
        <f>SUM(E32:E37,E40:E43,E46:E50)</f>
        <v>0</v>
      </c>
      <c r="F54" s="67" t="s">
        <v>48</v>
      </c>
      <c r="H54" s="18"/>
      <c r="I54" s="18"/>
      <c r="J54" s="18"/>
      <c r="K54" s="18"/>
      <c r="L54" s="18"/>
      <c r="M54" s="18"/>
    </row>
    <row r="55" spans="1:24" s="111" customFormat="1" ht="16" thickTop="1" x14ac:dyDescent="0.2">
      <c r="A55" s="201" t="s">
        <v>1367</v>
      </c>
      <c r="B55" s="201"/>
      <c r="C55" s="8"/>
      <c r="D55" s="193"/>
      <c r="E55" s="197"/>
      <c r="F55" s="19"/>
      <c r="G55" s="19"/>
      <c r="H55" s="18"/>
      <c r="I55" s="18"/>
      <c r="J55" s="18"/>
      <c r="K55" s="18"/>
      <c r="L55" s="18"/>
      <c r="M55" s="18"/>
      <c r="N55" s="19"/>
      <c r="O55" s="19"/>
      <c r="P55" s="19"/>
      <c r="Q55" s="19"/>
      <c r="R55" s="19"/>
      <c r="S55" s="19"/>
      <c r="T55" s="19"/>
      <c r="U55" s="19"/>
      <c r="V55" s="19"/>
      <c r="W55" s="19"/>
      <c r="X55" s="19"/>
    </row>
    <row r="56" spans="1:24" x14ac:dyDescent="0.2">
      <c r="A56" s="216" t="s">
        <v>118</v>
      </c>
      <c r="B56" s="2"/>
      <c r="E56" s="194">
        <f>0.5^E55</f>
        <v>1</v>
      </c>
      <c r="H56" s="18"/>
      <c r="I56" s="18"/>
      <c r="J56" s="18"/>
      <c r="K56" s="18"/>
      <c r="L56" s="18"/>
      <c r="M56" s="18"/>
    </row>
    <row r="57" spans="1:24" x14ac:dyDescent="0.2">
      <c r="A57" s="2"/>
      <c r="B57" s="2"/>
      <c r="C57" s="68"/>
      <c r="E57" s="81"/>
      <c r="H57" s="18"/>
      <c r="I57" s="18"/>
      <c r="J57" s="18"/>
      <c r="K57" s="18"/>
      <c r="L57" s="18"/>
      <c r="M57" s="18"/>
    </row>
    <row r="58" spans="1:24" ht="16" thickBot="1" x14ac:dyDescent="0.25">
      <c r="A58" s="1"/>
      <c r="B58" s="1"/>
      <c r="C58" s="43"/>
      <c r="D58" s="43"/>
      <c r="E58" s="87"/>
      <c r="F58" s="43"/>
      <c r="G58" s="43"/>
      <c r="H58" s="18"/>
      <c r="I58" s="18"/>
      <c r="J58" s="18"/>
      <c r="K58" s="18"/>
      <c r="L58" s="18"/>
      <c r="M58" s="18"/>
    </row>
    <row r="59" spans="1:24" s="111" customFormat="1" x14ac:dyDescent="0.2">
      <c r="A59" s="3" t="s">
        <v>33</v>
      </c>
      <c r="B59" s="3"/>
      <c r="C59" s="31"/>
      <c r="D59" s="31"/>
      <c r="E59" s="69" t="s">
        <v>34</v>
      </c>
      <c r="F59" s="31" t="s">
        <v>15</v>
      </c>
      <c r="G59" s="31"/>
      <c r="H59" s="18"/>
      <c r="I59" s="18"/>
      <c r="J59" s="18"/>
      <c r="K59" s="18"/>
      <c r="L59" s="18"/>
      <c r="M59" s="18"/>
      <c r="N59" s="19"/>
      <c r="O59" s="19"/>
      <c r="P59" s="19"/>
      <c r="Q59" s="19"/>
      <c r="R59" s="19"/>
      <c r="S59" s="19"/>
      <c r="T59" s="19"/>
      <c r="U59" s="19"/>
      <c r="V59" s="19"/>
      <c r="W59" s="19"/>
      <c r="X59" s="19"/>
    </row>
    <row r="60" spans="1:24" s="111" customFormat="1" x14ac:dyDescent="0.2">
      <c r="A60" s="198" t="s">
        <v>1368</v>
      </c>
      <c r="B60" s="24" t="s">
        <v>1370</v>
      </c>
      <c r="C60" s="19"/>
      <c r="D60" s="19"/>
      <c r="E60" s="200">
        <v>1</v>
      </c>
      <c r="F60" s="24" t="s">
        <v>1372</v>
      </c>
      <c r="G60" s="19"/>
      <c r="H60" s="18"/>
      <c r="I60" s="18"/>
      <c r="J60" s="18"/>
      <c r="K60" s="18"/>
      <c r="L60" s="18"/>
      <c r="M60" s="18"/>
      <c r="N60" s="19"/>
      <c r="O60" s="19"/>
      <c r="P60" s="19"/>
      <c r="Q60" s="19"/>
      <c r="R60" s="19"/>
      <c r="S60" s="19"/>
      <c r="T60" s="19"/>
      <c r="U60" s="19"/>
      <c r="V60" s="19"/>
      <c r="W60" s="19"/>
      <c r="X60" s="19"/>
    </row>
    <row r="61" spans="1:24" s="111" customFormat="1" x14ac:dyDescent="0.2">
      <c r="A61" s="198" t="s">
        <v>1369</v>
      </c>
      <c r="B61" s="193" t="s">
        <v>1371</v>
      </c>
      <c r="C61" s="24"/>
      <c r="D61" s="19"/>
      <c r="E61" s="200">
        <v>1</v>
      </c>
      <c r="F61" s="24" t="s">
        <v>1372</v>
      </c>
      <c r="G61" s="19"/>
      <c r="H61" s="18"/>
      <c r="I61" s="18"/>
      <c r="J61" s="18"/>
      <c r="K61" s="18"/>
      <c r="L61" s="18"/>
      <c r="M61" s="18"/>
      <c r="N61" s="19"/>
      <c r="O61" s="19"/>
      <c r="P61" s="19"/>
      <c r="Q61" s="19"/>
      <c r="R61" s="19"/>
      <c r="S61" s="19"/>
      <c r="T61" s="19"/>
      <c r="U61" s="19"/>
      <c r="V61" s="19"/>
      <c r="W61" s="19"/>
      <c r="X61" s="19"/>
    </row>
    <row r="62" spans="1:24" ht="16" thickBot="1" x14ac:dyDescent="0.25">
      <c r="A62" s="5"/>
      <c r="B62" s="5"/>
      <c r="C62" s="22"/>
      <c r="H62" s="18"/>
      <c r="I62" s="18"/>
      <c r="J62" s="18"/>
      <c r="K62" s="18"/>
      <c r="L62" s="18"/>
      <c r="M62" s="18"/>
    </row>
    <row r="63" spans="1:24" x14ac:dyDescent="0.2">
      <c r="A63" s="21"/>
      <c r="B63" s="21"/>
      <c r="C63" s="20"/>
      <c r="D63" s="70"/>
      <c r="E63" s="70"/>
      <c r="F63" s="70"/>
      <c r="G63" s="70"/>
      <c r="H63" s="18"/>
      <c r="I63" s="18"/>
      <c r="J63" s="18"/>
      <c r="K63" s="18"/>
      <c r="L63" s="18"/>
      <c r="M63" s="18"/>
    </row>
    <row r="64" spans="1:24" ht="16" thickBot="1" x14ac:dyDescent="0.25">
      <c r="A64" s="2" t="s">
        <v>35</v>
      </c>
      <c r="B64" s="2"/>
      <c r="E64" s="211">
        <f>E54*E56*E60*E61</f>
        <v>0</v>
      </c>
      <c r="F64" s="212" t="s">
        <v>48</v>
      </c>
      <c r="H64" s="18"/>
      <c r="I64" s="18"/>
      <c r="J64" s="18"/>
      <c r="K64" s="18"/>
      <c r="L64" s="18"/>
      <c r="M64" s="18"/>
    </row>
    <row r="65" spans="1:13" ht="16" thickTop="1" x14ac:dyDescent="0.2">
      <c r="C65" s="68"/>
      <c r="H65" s="18"/>
      <c r="I65" s="18"/>
      <c r="J65" s="18"/>
      <c r="K65" s="18"/>
      <c r="L65" s="18"/>
      <c r="M65" s="18"/>
    </row>
    <row r="66" spans="1:13" ht="16" thickBot="1" x14ac:dyDescent="0.25">
      <c r="A66" s="43"/>
      <c r="B66" s="43"/>
      <c r="C66" s="43"/>
      <c r="D66" s="43"/>
      <c r="E66" s="43"/>
      <c r="F66" s="43"/>
      <c r="G66" s="43"/>
      <c r="H66" s="18"/>
      <c r="I66" s="18"/>
      <c r="J66" s="18"/>
      <c r="K66" s="18"/>
      <c r="L66" s="18"/>
      <c r="M66" s="18"/>
    </row>
    <row r="67" spans="1:13" x14ac:dyDescent="0.2">
      <c r="H67" s="18"/>
      <c r="I67" s="18"/>
      <c r="J67" s="18"/>
      <c r="K67" s="18"/>
      <c r="L67" s="18"/>
      <c r="M67" s="18"/>
    </row>
    <row r="68" spans="1:13" x14ac:dyDescent="0.2">
      <c r="H68" s="18"/>
      <c r="I68" s="18"/>
      <c r="J68" s="18"/>
      <c r="K68" s="18"/>
      <c r="L68" s="18"/>
      <c r="M68" s="18"/>
    </row>
    <row r="69" spans="1:13" x14ac:dyDescent="0.2">
      <c r="H69" s="18"/>
      <c r="I69" s="18"/>
      <c r="J69" s="18"/>
      <c r="K69" s="18"/>
      <c r="L69" s="18"/>
      <c r="M69" s="18"/>
    </row>
    <row r="70" spans="1:13" x14ac:dyDescent="0.2">
      <c r="H70" s="18"/>
      <c r="I70" s="18"/>
      <c r="J70" s="18"/>
      <c r="K70" s="18"/>
      <c r="L70" s="18"/>
      <c r="M70" s="18"/>
    </row>
    <row r="71" spans="1:13" x14ac:dyDescent="0.2">
      <c r="H71" s="18"/>
      <c r="I71" s="18"/>
      <c r="J71" s="18"/>
      <c r="K71" s="18"/>
      <c r="L71" s="18"/>
      <c r="M71" s="18"/>
    </row>
    <row r="72" spans="1:13" x14ac:dyDescent="0.2">
      <c r="H72" s="18"/>
      <c r="I72" s="18"/>
      <c r="J72" s="18"/>
      <c r="K72" s="18"/>
      <c r="L72" s="18"/>
      <c r="M72" s="18"/>
    </row>
    <row r="73" spans="1:13" x14ac:dyDescent="0.2">
      <c r="H73" s="18"/>
      <c r="I73" s="18"/>
      <c r="J73" s="18"/>
      <c r="K73" s="18"/>
      <c r="L73" s="18"/>
      <c r="M73" s="18"/>
    </row>
    <row r="74" spans="1:13" x14ac:dyDescent="0.2">
      <c r="H74" s="18"/>
      <c r="I74" s="18"/>
      <c r="J74" s="18"/>
      <c r="K74" s="18"/>
      <c r="L74" s="18"/>
      <c r="M74" s="18"/>
    </row>
    <row r="75" spans="1:13" x14ac:dyDescent="0.2">
      <c r="H75" s="18"/>
      <c r="I75" s="18"/>
      <c r="J75" s="18"/>
      <c r="K75" s="18"/>
      <c r="L75" s="18"/>
      <c r="M75" s="18"/>
    </row>
    <row r="76" spans="1:13" x14ac:dyDescent="0.2">
      <c r="H76" s="18"/>
      <c r="I76" s="18"/>
      <c r="J76" s="18"/>
      <c r="K76" s="18"/>
      <c r="L76" s="18"/>
      <c r="M76" s="18"/>
    </row>
    <row r="77" spans="1:13" x14ac:dyDescent="0.2">
      <c r="H77" s="18"/>
      <c r="I77" s="18"/>
      <c r="J77" s="18"/>
      <c r="K77" s="18"/>
      <c r="L77" s="18"/>
      <c r="M77" s="18"/>
    </row>
    <row r="78" spans="1:13" x14ac:dyDescent="0.2">
      <c r="H78" s="18"/>
      <c r="I78" s="18"/>
      <c r="J78" s="18"/>
      <c r="K78" s="18"/>
      <c r="L78" s="18"/>
      <c r="M78" s="18"/>
    </row>
    <row r="79" spans="1:13" x14ac:dyDescent="0.2">
      <c r="H79" s="18"/>
      <c r="I79" s="18"/>
      <c r="J79" s="18"/>
      <c r="K79" s="18"/>
      <c r="L79" s="18"/>
      <c r="M79" s="18"/>
    </row>
    <row r="80" spans="1:13" x14ac:dyDescent="0.2">
      <c r="H80" s="18"/>
      <c r="I80" s="18"/>
      <c r="J80" s="18"/>
      <c r="K80" s="18"/>
      <c r="L80" s="18"/>
      <c r="M80" s="18"/>
    </row>
    <row r="1048501" spans="16:16" x14ac:dyDescent="0.2">
      <c r="P1048501" s="57"/>
    </row>
  </sheetData>
  <dataValidations count="3">
    <dataValidation type="list" showInputMessage="1" showErrorMessage="1" sqref="E12" xr:uid="{00000000-0002-0000-4A00-000000000000}">
      <formula1>#REF!</formula1>
    </dataValidation>
    <dataValidation type="list" allowBlank="1" showInputMessage="1" showErrorMessage="1" sqref="E10:E11" xr:uid="{00000000-0002-0000-4A00-000001000000}">
      <formula1>#REF!</formula1>
    </dataValidation>
    <dataValidation type="list" allowBlank="1" showInputMessage="1" showErrorMessage="1" sqref="D12" xr:uid="{00000000-0002-0000-4A00-000002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4A00-000003000000}">
          <x14:formula1>
            <xm:f>Lists!$C$1:$C$9</xm:f>
          </x14:formula1>
          <xm:sqref>D10</xm:sqref>
        </x14:dataValidation>
        <x14:dataValidation type="list" allowBlank="1" showInputMessage="1" showErrorMessage="1" xr:uid="{00000000-0002-0000-4A00-000004000000}">
          <x14:formula1>
            <xm:f>Lists!$F$1:$F$8</xm:f>
          </x14:formula1>
          <xm:sqref>D11</xm:sqref>
        </x14:dataValidation>
        <x14:dataValidation type="list" allowBlank="1" showInputMessage="1" showErrorMessage="1" xr:uid="{00000000-0002-0000-4A00-000005000000}">
          <x14:formula1>
            <xm:f>Lists!$E$1:$E$5</xm:f>
          </x14:formula1>
          <xm:sqref>V15</xm:sqref>
        </x14:dataValidation>
        <x14:dataValidation type="list" allowBlank="1" showInputMessage="1" showErrorMessage="1" xr:uid="{00000000-0002-0000-4A00-000006000000}">
          <x14:formula1>
            <xm:f>Lists!$G$1:$G$8</xm:f>
          </x14:formula1>
          <xm:sqref>D20:D23</xm:sqref>
        </x14:dataValidation>
        <x14:dataValidation type="list" allowBlank="1" showInputMessage="1" showErrorMessage="1" xr:uid="{00000000-0002-0000-4A00-000007000000}">
          <x14:formula1>
            <xm:f>Lists!$D$1:$D$8</xm:f>
          </x14:formula1>
          <xm:sqref>E15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X1048469"/>
  <sheetViews>
    <sheetView topLeftCell="A16"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7.5" style="19" customWidth="1"/>
    <col min="3" max="3" width="24.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1" width="30.5" style="19" customWidth="1"/>
    <col min="12" max="12" width="42" style="19"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855</v>
      </c>
      <c r="G2" s="19" t="s">
        <v>72</v>
      </c>
      <c r="H2" s="44" t="s">
        <v>1669</v>
      </c>
    </row>
    <row r="3" spans="1:24" x14ac:dyDescent="0.2">
      <c r="C3" s="19" t="s">
        <v>2</v>
      </c>
      <c r="D3" s="209">
        <v>1983</v>
      </c>
    </row>
    <row r="4" spans="1:24" x14ac:dyDescent="0.2">
      <c r="C4" s="8" t="s">
        <v>44</v>
      </c>
      <c r="D4" s="44" t="s">
        <v>856</v>
      </c>
    </row>
    <row r="5" spans="1:24" x14ac:dyDescent="0.2">
      <c r="C5" s="19" t="s">
        <v>3</v>
      </c>
      <c r="D5" s="44" t="s">
        <v>1316</v>
      </c>
    </row>
    <row r="6" spans="1:24" x14ac:dyDescent="0.2">
      <c r="D6" s="18"/>
    </row>
    <row r="7" spans="1:24" s="43" customFormat="1" ht="16" thickBot="1" x14ac:dyDescent="0.25">
      <c r="A7" s="1" t="s">
        <v>59</v>
      </c>
      <c r="B7" s="1"/>
      <c r="D7" s="248"/>
    </row>
    <row r="9" spans="1:24" s="43" customFormat="1" ht="16" thickBot="1" x14ac:dyDescent="0.25">
      <c r="A9" s="1" t="s">
        <v>4</v>
      </c>
      <c r="B9" s="1"/>
    </row>
    <row r="10" spans="1:24" x14ac:dyDescent="0.2">
      <c r="C10" s="19" t="s">
        <v>74</v>
      </c>
      <c r="D10" s="45" t="s">
        <v>504</v>
      </c>
      <c r="E10" s="46"/>
    </row>
    <row r="11" spans="1:24" x14ac:dyDescent="0.2">
      <c r="C11" s="19" t="s">
        <v>46</v>
      </c>
      <c r="D11" s="45" t="s">
        <v>43</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1669</v>
      </c>
      <c r="C15" s="206" t="s">
        <v>180</v>
      </c>
      <c r="D15" s="225" t="s">
        <v>90</v>
      </c>
      <c r="E15" s="225" t="s">
        <v>1582</v>
      </c>
      <c r="F15" s="225" t="s">
        <v>1632</v>
      </c>
      <c r="G15" s="225" t="s">
        <v>132</v>
      </c>
      <c r="H15" s="225" t="s">
        <v>71</v>
      </c>
      <c r="I15" s="225" t="s">
        <v>71</v>
      </c>
      <c r="J15" s="225" t="s">
        <v>888</v>
      </c>
      <c r="K15" s="225">
        <v>3.5</v>
      </c>
      <c r="L15" s="225" t="s">
        <v>71</v>
      </c>
      <c r="M15" s="225" t="s">
        <v>71</v>
      </c>
      <c r="N15" s="225" t="s">
        <v>71</v>
      </c>
      <c r="O15" s="225" t="s">
        <v>71</v>
      </c>
      <c r="P15" s="225" t="s">
        <v>71</v>
      </c>
      <c r="Q15" s="225" t="s">
        <v>135</v>
      </c>
      <c r="R15" s="15">
        <v>8</v>
      </c>
      <c r="S15" s="15" t="s">
        <v>126</v>
      </c>
      <c r="T15" s="15">
        <f>24*R15</f>
        <v>192</v>
      </c>
      <c r="U15" s="225" t="s">
        <v>71</v>
      </c>
      <c r="V15" s="225" t="s">
        <v>71</v>
      </c>
      <c r="W15" s="225" t="s">
        <v>71</v>
      </c>
      <c r="X15" s="225"/>
    </row>
    <row r="16" spans="1:24" s="550" customFormat="1" x14ac:dyDescent="0.2">
      <c r="A16" s="225">
        <v>2</v>
      </c>
      <c r="B16" s="225" t="s">
        <v>1669</v>
      </c>
      <c r="C16" s="206" t="s">
        <v>837</v>
      </c>
      <c r="D16" s="225" t="s">
        <v>90</v>
      </c>
      <c r="E16" s="225" t="s">
        <v>1582</v>
      </c>
      <c r="F16" s="225" t="s">
        <v>1632</v>
      </c>
      <c r="G16" s="225" t="s">
        <v>71</v>
      </c>
      <c r="H16" s="225" t="s">
        <v>71</v>
      </c>
      <c r="I16" s="225" t="s">
        <v>71</v>
      </c>
      <c r="J16" s="225" t="s">
        <v>888</v>
      </c>
      <c r="K16" s="225">
        <v>3.4</v>
      </c>
      <c r="L16" s="225" t="s">
        <v>71</v>
      </c>
      <c r="M16" s="225" t="s">
        <v>71</v>
      </c>
      <c r="N16" s="225" t="s">
        <v>71</v>
      </c>
      <c r="O16" s="225" t="s">
        <v>71</v>
      </c>
      <c r="P16" s="225" t="s">
        <v>71</v>
      </c>
      <c r="Q16" s="225" t="s">
        <v>135</v>
      </c>
      <c r="R16" s="15">
        <v>13</v>
      </c>
      <c r="S16" s="15" t="s">
        <v>126</v>
      </c>
      <c r="T16" s="15">
        <f t="shared" ref="T16:T21" si="0">24*R16</f>
        <v>312</v>
      </c>
      <c r="U16" s="225" t="s">
        <v>71</v>
      </c>
      <c r="V16" s="225" t="s">
        <v>71</v>
      </c>
      <c r="W16" s="225" t="s">
        <v>71</v>
      </c>
      <c r="X16" s="225"/>
    </row>
    <row r="17" spans="1:24" s="550" customFormat="1" x14ac:dyDescent="0.2">
      <c r="A17" s="225">
        <v>3</v>
      </c>
      <c r="B17" s="225" t="s">
        <v>1669</v>
      </c>
      <c r="C17" s="206" t="s">
        <v>837</v>
      </c>
      <c r="D17" s="225" t="s">
        <v>90</v>
      </c>
      <c r="E17" s="225" t="s">
        <v>1582</v>
      </c>
      <c r="F17" s="225" t="s">
        <v>1632</v>
      </c>
      <c r="G17" s="225" t="s">
        <v>71</v>
      </c>
      <c r="H17" s="225" t="s">
        <v>71</v>
      </c>
      <c r="I17" s="225" t="s">
        <v>71</v>
      </c>
      <c r="J17" s="225" t="s">
        <v>888</v>
      </c>
      <c r="K17" s="225">
        <v>7</v>
      </c>
      <c r="L17" s="225" t="s">
        <v>71</v>
      </c>
      <c r="M17" s="225" t="s">
        <v>71</v>
      </c>
      <c r="N17" s="225" t="s">
        <v>71</v>
      </c>
      <c r="O17" s="225" t="s">
        <v>71</v>
      </c>
      <c r="P17" s="225" t="s">
        <v>71</v>
      </c>
      <c r="Q17" s="225" t="s">
        <v>135</v>
      </c>
      <c r="R17" s="15">
        <v>27</v>
      </c>
      <c r="S17" s="15" t="s">
        <v>126</v>
      </c>
      <c r="T17" s="15">
        <f t="shared" si="0"/>
        <v>648</v>
      </c>
      <c r="U17" s="225" t="s">
        <v>71</v>
      </c>
      <c r="V17" s="225" t="s">
        <v>71</v>
      </c>
      <c r="W17" s="225" t="s">
        <v>71</v>
      </c>
      <c r="X17" s="225"/>
    </row>
    <row r="18" spans="1:24" s="550" customFormat="1" x14ac:dyDescent="0.2">
      <c r="A18" s="225">
        <v>4</v>
      </c>
      <c r="B18" s="225" t="s">
        <v>1669</v>
      </c>
      <c r="C18" s="206" t="s">
        <v>838</v>
      </c>
      <c r="D18" s="225" t="s">
        <v>90</v>
      </c>
      <c r="E18" s="225" t="s">
        <v>1582</v>
      </c>
      <c r="F18" s="225" t="s">
        <v>1632</v>
      </c>
      <c r="G18" s="225" t="s">
        <v>71</v>
      </c>
      <c r="H18" s="225" t="s">
        <v>71</v>
      </c>
      <c r="I18" s="225" t="s">
        <v>71</v>
      </c>
      <c r="J18" s="225" t="s">
        <v>888</v>
      </c>
      <c r="K18" s="225">
        <v>2</v>
      </c>
      <c r="L18" s="225" t="s">
        <v>71</v>
      </c>
      <c r="M18" s="225" t="s">
        <v>71</v>
      </c>
      <c r="N18" s="225" t="s">
        <v>71</v>
      </c>
      <c r="O18" s="225" t="s">
        <v>71</v>
      </c>
      <c r="P18" s="225" t="s">
        <v>71</v>
      </c>
      <c r="Q18" s="225" t="s">
        <v>135</v>
      </c>
      <c r="R18" s="15">
        <v>8</v>
      </c>
      <c r="S18" s="15" t="s">
        <v>126</v>
      </c>
      <c r="T18" s="15">
        <f t="shared" si="0"/>
        <v>192</v>
      </c>
      <c r="U18" s="225" t="s">
        <v>71</v>
      </c>
      <c r="V18" s="225" t="s">
        <v>71</v>
      </c>
      <c r="W18" s="225" t="s">
        <v>71</v>
      </c>
      <c r="X18" s="225"/>
    </row>
    <row r="19" spans="1:24" s="550" customFormat="1" x14ac:dyDescent="0.2">
      <c r="A19" s="225">
        <v>5</v>
      </c>
      <c r="B19" s="225" t="s">
        <v>1669</v>
      </c>
      <c r="C19" s="206" t="s">
        <v>839</v>
      </c>
      <c r="D19" s="225" t="s">
        <v>90</v>
      </c>
      <c r="E19" s="225" t="s">
        <v>1582</v>
      </c>
      <c r="F19" s="225" t="s">
        <v>1632</v>
      </c>
      <c r="G19" s="225" t="s">
        <v>71</v>
      </c>
      <c r="H19" s="225" t="s">
        <v>71</v>
      </c>
      <c r="I19" s="225" t="s">
        <v>71</v>
      </c>
      <c r="J19" s="225" t="s">
        <v>197</v>
      </c>
      <c r="K19" s="225">
        <v>4.4000000000000004</v>
      </c>
      <c r="L19" s="225" t="s">
        <v>71</v>
      </c>
      <c r="M19" s="225" t="s">
        <v>71</v>
      </c>
      <c r="N19" s="225" t="s">
        <v>71</v>
      </c>
      <c r="O19" s="225" t="s">
        <v>71</v>
      </c>
      <c r="P19" s="225" t="s">
        <v>71</v>
      </c>
      <c r="Q19" s="225" t="s">
        <v>135</v>
      </c>
      <c r="R19" s="15">
        <v>4</v>
      </c>
      <c r="S19" s="15" t="s">
        <v>126</v>
      </c>
      <c r="T19" s="15">
        <f t="shared" si="0"/>
        <v>96</v>
      </c>
      <c r="U19" s="225" t="s">
        <v>71</v>
      </c>
      <c r="V19" s="225" t="s">
        <v>71</v>
      </c>
      <c r="W19" s="225" t="s">
        <v>71</v>
      </c>
      <c r="X19" s="225"/>
    </row>
    <row r="20" spans="1:24" s="550" customFormat="1" x14ac:dyDescent="0.2">
      <c r="A20" s="225">
        <v>6</v>
      </c>
      <c r="B20" s="225" t="s">
        <v>1669</v>
      </c>
      <c r="C20" s="206" t="s">
        <v>182</v>
      </c>
      <c r="D20" s="225" t="s">
        <v>90</v>
      </c>
      <c r="E20" s="225" t="s">
        <v>268</v>
      </c>
      <c r="F20" s="225" t="s">
        <v>1632</v>
      </c>
      <c r="G20" s="225" t="s">
        <v>71</v>
      </c>
      <c r="H20" s="225" t="s">
        <v>71</v>
      </c>
      <c r="I20" s="225" t="s">
        <v>71</v>
      </c>
      <c r="J20" s="225" t="s">
        <v>888</v>
      </c>
      <c r="K20" s="225">
        <v>2</v>
      </c>
      <c r="L20" s="225" t="s">
        <v>71</v>
      </c>
      <c r="M20" s="225" t="s">
        <v>71</v>
      </c>
      <c r="N20" s="225" t="s">
        <v>71</v>
      </c>
      <c r="O20" s="225" t="s">
        <v>71</v>
      </c>
      <c r="P20" s="225" t="s">
        <v>71</v>
      </c>
      <c r="Q20" s="225" t="s">
        <v>135</v>
      </c>
      <c r="R20" s="15">
        <v>8</v>
      </c>
      <c r="S20" s="15" t="s">
        <v>126</v>
      </c>
      <c r="T20" s="15">
        <f t="shared" si="0"/>
        <v>192</v>
      </c>
      <c r="U20" s="225" t="s">
        <v>71</v>
      </c>
      <c r="V20" s="225" t="s">
        <v>71</v>
      </c>
      <c r="W20" s="225" t="s">
        <v>71</v>
      </c>
      <c r="X20" s="225"/>
    </row>
    <row r="21" spans="1:24" s="550" customFormat="1" x14ac:dyDescent="0.2">
      <c r="A21" s="225">
        <v>7</v>
      </c>
      <c r="B21" s="225" t="s">
        <v>1669</v>
      </c>
      <c r="C21" s="206" t="s">
        <v>840</v>
      </c>
      <c r="D21" s="225" t="s">
        <v>90</v>
      </c>
      <c r="E21" s="225" t="s">
        <v>268</v>
      </c>
      <c r="F21" s="225" t="s">
        <v>1632</v>
      </c>
      <c r="G21" s="225" t="s">
        <v>71</v>
      </c>
      <c r="H21" s="225" t="s">
        <v>71</v>
      </c>
      <c r="I21" s="225" t="s">
        <v>71</v>
      </c>
      <c r="J21" s="225" t="s">
        <v>888</v>
      </c>
      <c r="K21" s="225">
        <v>2</v>
      </c>
      <c r="L21" s="225" t="s">
        <v>71</v>
      </c>
      <c r="M21" s="225" t="s">
        <v>71</v>
      </c>
      <c r="N21" s="225" t="s">
        <v>71</v>
      </c>
      <c r="O21" s="225" t="s">
        <v>71</v>
      </c>
      <c r="P21" s="225" t="s">
        <v>71</v>
      </c>
      <c r="Q21" s="225" t="s">
        <v>135</v>
      </c>
      <c r="R21" s="15">
        <v>8</v>
      </c>
      <c r="S21" s="15" t="s">
        <v>126</v>
      </c>
      <c r="T21" s="15">
        <f t="shared" si="0"/>
        <v>192</v>
      </c>
      <c r="U21" s="225" t="s">
        <v>71</v>
      </c>
      <c r="V21" s="225" t="s">
        <v>71</v>
      </c>
      <c r="W21" s="225" t="s">
        <v>71</v>
      </c>
      <c r="X21" s="225"/>
    </row>
    <row r="22" spans="1:24" s="49" customFormat="1" x14ac:dyDescent="0.2"/>
    <row r="23" spans="1:24" s="50" customFormat="1" ht="16" thickBot="1" x14ac:dyDescent="0.25">
      <c r="A23" s="17" t="s">
        <v>2142</v>
      </c>
      <c r="B23" s="17"/>
      <c r="C23" s="17" t="s">
        <v>68</v>
      </c>
    </row>
    <row r="24" spans="1:24" s="49" customFormat="1" x14ac:dyDescent="0.2"/>
    <row r="25" spans="1:24" s="99" customFormat="1" x14ac:dyDescent="0.2">
      <c r="A25" s="51" t="s">
        <v>5</v>
      </c>
      <c r="B25" s="51" t="s">
        <v>36</v>
      </c>
      <c r="C25" s="51" t="s">
        <v>6</v>
      </c>
      <c r="D25" s="51" t="s">
        <v>45</v>
      </c>
      <c r="E25" s="51" t="s">
        <v>9</v>
      </c>
      <c r="F25" s="51" t="s">
        <v>119</v>
      </c>
      <c r="G25" s="51" t="s">
        <v>56</v>
      </c>
      <c r="H25" s="51" t="s">
        <v>136</v>
      </c>
      <c r="I25" s="51" t="s">
        <v>137</v>
      </c>
      <c r="J25" s="51" t="s">
        <v>138</v>
      </c>
      <c r="K25" s="51" t="s">
        <v>139</v>
      </c>
      <c r="L25" s="51" t="s">
        <v>122</v>
      </c>
      <c r="M25" s="51" t="s">
        <v>140</v>
      </c>
      <c r="N25" s="51" t="s">
        <v>122</v>
      </c>
      <c r="O25" s="51" t="s">
        <v>42</v>
      </c>
      <c r="P25" s="51" t="s">
        <v>141</v>
      </c>
      <c r="Q25" s="51" t="s">
        <v>142</v>
      </c>
      <c r="R25" s="51" t="s">
        <v>10</v>
      </c>
      <c r="S25" s="51" t="s">
        <v>146</v>
      </c>
      <c r="T25" s="51" t="s">
        <v>145</v>
      </c>
      <c r="U25" s="51" t="s">
        <v>11</v>
      </c>
      <c r="V25" s="85" t="s">
        <v>16</v>
      </c>
    </row>
    <row r="26" spans="1:24" s="99" customFormat="1" x14ac:dyDescent="0.2">
      <c r="A26" s="52">
        <v>1</v>
      </c>
      <c r="B26" s="52" t="s">
        <v>1669</v>
      </c>
      <c r="C26" s="207" t="s">
        <v>180</v>
      </c>
      <c r="D26" s="90" t="s">
        <v>90</v>
      </c>
      <c r="E26" s="52" t="s">
        <v>90</v>
      </c>
      <c r="F26" s="52">
        <v>6</v>
      </c>
      <c r="G26" s="52" t="s">
        <v>71</v>
      </c>
      <c r="H26" s="247">
        <v>8</v>
      </c>
      <c r="I26" s="247" t="s">
        <v>126</v>
      </c>
      <c r="J26" s="247">
        <f>24*H26</f>
        <v>192</v>
      </c>
      <c r="K26" s="90" t="s">
        <v>71</v>
      </c>
      <c r="L26" s="90" t="s">
        <v>71</v>
      </c>
      <c r="M26" s="90" t="s">
        <v>71</v>
      </c>
      <c r="N26" s="90" t="s">
        <v>71</v>
      </c>
      <c r="O26" s="90" t="s">
        <v>102</v>
      </c>
      <c r="P26" s="90">
        <v>2.2999999999999998</v>
      </c>
      <c r="Q26" s="90" t="s">
        <v>686</v>
      </c>
      <c r="R26" s="90" t="s">
        <v>199</v>
      </c>
      <c r="S26" s="90">
        <v>0.94</v>
      </c>
      <c r="T26" s="90" t="s">
        <v>686</v>
      </c>
      <c r="U26" s="90" t="s">
        <v>844</v>
      </c>
      <c r="V26" s="243"/>
      <c r="X26" s="100"/>
    </row>
    <row r="27" spans="1:24" s="99" customFormat="1" x14ac:dyDescent="0.2">
      <c r="A27" s="52">
        <v>2</v>
      </c>
      <c r="B27" s="52" t="s">
        <v>1669</v>
      </c>
      <c r="C27" s="207" t="s">
        <v>837</v>
      </c>
      <c r="D27" s="90" t="s">
        <v>90</v>
      </c>
      <c r="E27" s="52" t="s">
        <v>90</v>
      </c>
      <c r="F27" s="52">
        <v>6</v>
      </c>
      <c r="G27" s="52" t="s">
        <v>71</v>
      </c>
      <c r="H27" s="247">
        <v>13</v>
      </c>
      <c r="I27" s="247" t="s">
        <v>126</v>
      </c>
      <c r="J27" s="247">
        <f t="shared" ref="J27:J32" si="1">24*H27</f>
        <v>312</v>
      </c>
      <c r="K27" s="90" t="s">
        <v>71</v>
      </c>
      <c r="L27" s="90" t="s">
        <v>71</v>
      </c>
      <c r="M27" s="90" t="s">
        <v>71</v>
      </c>
      <c r="N27" s="90" t="s">
        <v>71</v>
      </c>
      <c r="O27" s="90" t="s">
        <v>102</v>
      </c>
      <c r="P27" s="90">
        <v>3.7</v>
      </c>
      <c r="Q27" s="90" t="s">
        <v>686</v>
      </c>
      <c r="R27" s="90" t="s">
        <v>199</v>
      </c>
      <c r="S27" s="90">
        <v>1.1599999999999999</v>
      </c>
      <c r="T27" s="90" t="s">
        <v>686</v>
      </c>
      <c r="U27" s="90" t="s">
        <v>844</v>
      </c>
      <c r="V27" s="228"/>
      <c r="X27" s="100"/>
    </row>
    <row r="28" spans="1:24" s="99" customFormat="1" x14ac:dyDescent="0.2">
      <c r="A28" s="52">
        <v>3</v>
      </c>
      <c r="B28" s="52" t="s">
        <v>1669</v>
      </c>
      <c r="C28" s="207" t="s">
        <v>837</v>
      </c>
      <c r="D28" s="90" t="s">
        <v>90</v>
      </c>
      <c r="E28" s="52" t="s">
        <v>90</v>
      </c>
      <c r="F28" s="52">
        <v>6</v>
      </c>
      <c r="G28" s="52" t="s">
        <v>71</v>
      </c>
      <c r="H28" s="247">
        <v>27</v>
      </c>
      <c r="I28" s="247" t="s">
        <v>126</v>
      </c>
      <c r="J28" s="247">
        <f t="shared" si="1"/>
        <v>648</v>
      </c>
      <c r="K28" s="90" t="s">
        <v>71</v>
      </c>
      <c r="L28" s="90" t="s">
        <v>71</v>
      </c>
      <c r="M28" s="90" t="s">
        <v>71</v>
      </c>
      <c r="N28" s="90" t="s">
        <v>71</v>
      </c>
      <c r="O28" s="90" t="s">
        <v>102</v>
      </c>
      <c r="P28" s="90">
        <v>3.8</v>
      </c>
      <c r="Q28" s="90" t="s">
        <v>686</v>
      </c>
      <c r="R28" s="90" t="s">
        <v>199</v>
      </c>
      <c r="S28" s="90">
        <v>1.66</v>
      </c>
      <c r="T28" s="90" t="s">
        <v>686</v>
      </c>
      <c r="U28" s="90" t="s">
        <v>844</v>
      </c>
      <c r="V28" s="228"/>
      <c r="X28" s="100"/>
    </row>
    <row r="29" spans="1:24" s="100" customFormat="1" x14ac:dyDescent="0.2">
      <c r="A29" s="52">
        <v>4</v>
      </c>
      <c r="B29" s="52" t="s">
        <v>1669</v>
      </c>
      <c r="C29" s="207" t="s">
        <v>838</v>
      </c>
      <c r="D29" s="90" t="s">
        <v>90</v>
      </c>
      <c r="E29" s="52" t="s">
        <v>90</v>
      </c>
      <c r="F29" s="90">
        <v>6</v>
      </c>
      <c r="G29" s="52" t="s">
        <v>71</v>
      </c>
      <c r="H29" s="247">
        <v>8</v>
      </c>
      <c r="I29" s="247" t="s">
        <v>126</v>
      </c>
      <c r="J29" s="247">
        <f t="shared" si="1"/>
        <v>192</v>
      </c>
      <c r="K29" s="90" t="s">
        <v>71</v>
      </c>
      <c r="L29" s="90" t="s">
        <v>71</v>
      </c>
      <c r="M29" s="90" t="s">
        <v>71</v>
      </c>
      <c r="N29" s="90" t="s">
        <v>71</v>
      </c>
      <c r="O29" s="90" t="s">
        <v>102</v>
      </c>
      <c r="P29" s="90" t="s">
        <v>847</v>
      </c>
      <c r="Q29" s="90" t="s">
        <v>686</v>
      </c>
      <c r="R29" s="90" t="s">
        <v>199</v>
      </c>
      <c r="S29" s="90" t="s">
        <v>1449</v>
      </c>
      <c r="T29" s="90" t="s">
        <v>686</v>
      </c>
      <c r="U29" s="90" t="s">
        <v>844</v>
      </c>
      <c r="V29" s="243"/>
    </row>
    <row r="30" spans="1:24" s="99" customFormat="1" x14ac:dyDescent="0.2">
      <c r="A30" s="52">
        <v>5</v>
      </c>
      <c r="B30" s="52" t="s">
        <v>1669</v>
      </c>
      <c r="C30" s="207" t="s">
        <v>839</v>
      </c>
      <c r="D30" s="90" t="s">
        <v>90</v>
      </c>
      <c r="E30" s="52" t="s">
        <v>90</v>
      </c>
      <c r="F30" s="52">
        <v>6</v>
      </c>
      <c r="G30" s="52" t="s">
        <v>71</v>
      </c>
      <c r="H30" s="247">
        <v>4</v>
      </c>
      <c r="I30" s="247" t="s">
        <v>126</v>
      </c>
      <c r="J30" s="247">
        <f t="shared" si="1"/>
        <v>96</v>
      </c>
      <c r="K30" s="90" t="s">
        <v>71</v>
      </c>
      <c r="L30" s="90" t="s">
        <v>71</v>
      </c>
      <c r="M30" s="90" t="s">
        <v>71</v>
      </c>
      <c r="N30" s="90" t="s">
        <v>71</v>
      </c>
      <c r="O30" s="90" t="s">
        <v>102</v>
      </c>
      <c r="P30" s="90">
        <v>2.7</v>
      </c>
      <c r="Q30" s="90" t="s">
        <v>686</v>
      </c>
      <c r="R30" s="90" t="s">
        <v>199</v>
      </c>
      <c r="S30" s="90">
        <v>0.7</v>
      </c>
      <c r="T30" s="90" t="s">
        <v>686</v>
      </c>
      <c r="U30" s="90" t="s">
        <v>844</v>
      </c>
      <c r="V30" s="243"/>
      <c r="X30" s="100"/>
    </row>
    <row r="31" spans="1:24" s="99" customFormat="1" x14ac:dyDescent="0.2">
      <c r="A31" s="52">
        <v>6</v>
      </c>
      <c r="B31" s="52" t="s">
        <v>1669</v>
      </c>
      <c r="C31" s="207" t="s">
        <v>182</v>
      </c>
      <c r="D31" s="90" t="s">
        <v>90</v>
      </c>
      <c r="E31" s="52" t="s">
        <v>90</v>
      </c>
      <c r="F31" s="52">
        <v>6</v>
      </c>
      <c r="G31" s="52" t="s">
        <v>71</v>
      </c>
      <c r="H31" s="247">
        <v>8</v>
      </c>
      <c r="I31" s="247" t="s">
        <v>126</v>
      </c>
      <c r="J31" s="247">
        <f t="shared" si="1"/>
        <v>192</v>
      </c>
      <c r="K31" s="90" t="s">
        <v>71</v>
      </c>
      <c r="L31" s="90" t="s">
        <v>71</v>
      </c>
      <c r="M31" s="90" t="s">
        <v>71</v>
      </c>
      <c r="N31" s="90" t="s">
        <v>71</v>
      </c>
      <c r="O31" s="90" t="s">
        <v>102</v>
      </c>
      <c r="P31" s="90">
        <v>1.6</v>
      </c>
      <c r="Q31" s="90" t="s">
        <v>686</v>
      </c>
      <c r="R31" s="90" t="s">
        <v>199</v>
      </c>
      <c r="S31" s="90">
        <v>0.12</v>
      </c>
      <c r="T31" s="90" t="s">
        <v>686</v>
      </c>
      <c r="U31" s="90" t="s">
        <v>844</v>
      </c>
      <c r="V31" s="228"/>
      <c r="X31" s="100"/>
    </row>
    <row r="32" spans="1:24" s="99" customFormat="1" x14ac:dyDescent="0.2">
      <c r="A32" s="52">
        <v>7</v>
      </c>
      <c r="B32" s="52" t="s">
        <v>1669</v>
      </c>
      <c r="C32" s="207" t="s">
        <v>840</v>
      </c>
      <c r="D32" s="90" t="s">
        <v>90</v>
      </c>
      <c r="E32" s="52" t="s">
        <v>90</v>
      </c>
      <c r="F32" s="52">
        <v>6</v>
      </c>
      <c r="G32" s="52" t="s">
        <v>71</v>
      </c>
      <c r="H32" s="247">
        <v>8</v>
      </c>
      <c r="I32" s="247" t="s">
        <v>126</v>
      </c>
      <c r="J32" s="247">
        <f t="shared" si="1"/>
        <v>192</v>
      </c>
      <c r="K32" s="90" t="s">
        <v>71</v>
      </c>
      <c r="L32" s="90" t="s">
        <v>71</v>
      </c>
      <c r="M32" s="90" t="s">
        <v>71</v>
      </c>
      <c r="N32" s="90" t="s">
        <v>71</v>
      </c>
      <c r="O32" s="90" t="s">
        <v>102</v>
      </c>
      <c r="P32" s="90" t="s">
        <v>847</v>
      </c>
      <c r="Q32" s="90" t="s">
        <v>686</v>
      </c>
      <c r="R32" s="90" t="s">
        <v>199</v>
      </c>
      <c r="S32" s="90" t="s">
        <v>1449</v>
      </c>
      <c r="T32" s="90" t="s">
        <v>686</v>
      </c>
      <c r="U32" s="90" t="s">
        <v>844</v>
      </c>
      <c r="V32" s="228"/>
      <c r="X32" s="100"/>
    </row>
    <row r="33" spans="1:22" s="29" customFormat="1" x14ac:dyDescent="0.2">
      <c r="A33" s="28"/>
      <c r="B33" s="28"/>
      <c r="C33" s="28"/>
      <c r="D33" s="28"/>
      <c r="E33" s="28"/>
      <c r="F33" s="28"/>
      <c r="G33" s="28"/>
      <c r="H33" s="28"/>
      <c r="I33" s="28"/>
      <c r="J33" s="28"/>
      <c r="K33" s="28"/>
      <c r="L33" s="28"/>
      <c r="M33" s="28"/>
      <c r="N33" s="28"/>
      <c r="O33" s="28"/>
      <c r="P33" s="28"/>
      <c r="Q33" s="28"/>
      <c r="R33" s="28"/>
      <c r="S33" s="28"/>
      <c r="T33" s="28"/>
      <c r="U33" s="28"/>
      <c r="V33" s="28"/>
    </row>
    <row r="34" spans="1:22" s="43" customFormat="1" ht="16" thickBot="1" x14ac:dyDescent="0.25">
      <c r="A34" s="1" t="s">
        <v>2142</v>
      </c>
      <c r="B34" s="1"/>
      <c r="C34" s="1" t="s">
        <v>69</v>
      </c>
      <c r="D34" s="16"/>
      <c r="E34" s="16" t="s">
        <v>105</v>
      </c>
    </row>
    <row r="36" spans="1:22" x14ac:dyDescent="0.2">
      <c r="A36" s="263" t="s">
        <v>5</v>
      </c>
      <c r="B36" s="54" t="s">
        <v>9</v>
      </c>
      <c r="C36" s="55" t="s">
        <v>56</v>
      </c>
      <c r="D36" s="56" t="s">
        <v>488</v>
      </c>
      <c r="E36" s="56" t="s">
        <v>489</v>
      </c>
      <c r="F36" s="56" t="s">
        <v>490</v>
      </c>
      <c r="G36" s="56" t="s">
        <v>491</v>
      </c>
      <c r="H36" s="56" t="s">
        <v>492</v>
      </c>
      <c r="I36" s="56" t="s">
        <v>493</v>
      </c>
      <c r="J36" s="55" t="s">
        <v>2139</v>
      </c>
      <c r="K36" s="55" t="s">
        <v>122</v>
      </c>
      <c r="L36" s="55" t="s">
        <v>2140</v>
      </c>
      <c r="M36" s="55" t="s">
        <v>122</v>
      </c>
      <c r="N36" s="530" t="s">
        <v>42</v>
      </c>
      <c r="O36" s="55" t="s">
        <v>2141</v>
      </c>
      <c r="P36" s="55" t="s">
        <v>122</v>
      </c>
      <c r="Q36" s="530" t="s">
        <v>10</v>
      </c>
      <c r="R36" s="55" t="s">
        <v>2566</v>
      </c>
      <c r="S36" s="55" t="s">
        <v>11</v>
      </c>
      <c r="T36" s="55" t="s">
        <v>16</v>
      </c>
    </row>
    <row r="37" spans="1:22" s="49" customFormat="1" x14ac:dyDescent="0.2">
      <c r="A37" s="83"/>
      <c r="B37" s="83"/>
      <c r="C37" s="57"/>
      <c r="D37" s="84"/>
      <c r="E37" s="84"/>
      <c r="F37" s="84"/>
      <c r="G37" s="84"/>
      <c r="H37" s="84"/>
      <c r="I37" s="84"/>
      <c r="J37" s="57"/>
      <c r="K37" s="57"/>
      <c r="L37" s="57"/>
      <c r="M37" s="57"/>
      <c r="N37" s="57"/>
      <c r="O37" s="57"/>
      <c r="P37" s="57"/>
      <c r="Q37" s="57"/>
      <c r="R37" s="57"/>
      <c r="S37" s="57"/>
      <c r="T37" s="82"/>
      <c r="U37" s="19"/>
    </row>
    <row r="39" spans="1:22" s="43" customFormat="1" ht="16" thickBot="1" x14ac:dyDescent="0.25">
      <c r="A39" s="1" t="s">
        <v>12</v>
      </c>
      <c r="B39" s="1"/>
    </row>
    <row r="40" spans="1:22" s="31" customFormat="1" x14ac:dyDescent="0.2">
      <c r="A40" s="3" t="s">
        <v>13</v>
      </c>
      <c r="B40" s="3"/>
      <c r="E40" s="58" t="s">
        <v>1550</v>
      </c>
      <c r="F40" s="58" t="s">
        <v>1566</v>
      </c>
      <c r="G40" s="58" t="s">
        <v>1567</v>
      </c>
      <c r="H40" s="58" t="s">
        <v>1568</v>
      </c>
      <c r="I40" s="58" t="s">
        <v>1569</v>
      </c>
      <c r="J40" s="58" t="s">
        <v>1570</v>
      </c>
      <c r="K40" s="30" t="s">
        <v>54</v>
      </c>
      <c r="M40" s="411" t="s">
        <v>16</v>
      </c>
    </row>
    <row r="41" spans="1:22" s="60" customFormat="1" x14ac:dyDescent="0.2">
      <c r="A41" s="59">
        <v>1</v>
      </c>
      <c r="B41" s="59"/>
      <c r="C41" s="60" t="s">
        <v>37</v>
      </c>
      <c r="E41" s="61">
        <v>1</v>
      </c>
      <c r="F41" s="61">
        <v>1</v>
      </c>
      <c r="G41" s="61">
        <v>1</v>
      </c>
      <c r="H41" s="61">
        <v>1</v>
      </c>
      <c r="I41" s="61">
        <v>1</v>
      </c>
      <c r="J41" s="61">
        <v>1</v>
      </c>
      <c r="K41" s="60" t="s">
        <v>60</v>
      </c>
      <c r="M41" s="412" t="s">
        <v>850</v>
      </c>
    </row>
    <row r="42" spans="1:22" x14ac:dyDescent="0.2">
      <c r="A42" s="4">
        <v>2</v>
      </c>
      <c r="B42" s="4"/>
      <c r="C42" s="5" t="s">
        <v>17</v>
      </c>
      <c r="E42" s="6">
        <v>1</v>
      </c>
      <c r="F42" s="6">
        <v>1</v>
      </c>
      <c r="G42" s="6">
        <v>1</v>
      </c>
      <c r="H42" s="6">
        <v>1</v>
      </c>
      <c r="I42" s="6">
        <v>1</v>
      </c>
      <c r="J42" s="6">
        <v>1</v>
      </c>
      <c r="K42" s="19" t="s">
        <v>61</v>
      </c>
      <c r="M42" s="41" t="s">
        <v>843</v>
      </c>
    </row>
    <row r="43" spans="1:22" s="8" customFormat="1" x14ac:dyDescent="0.2">
      <c r="A43" s="7">
        <v>3</v>
      </c>
      <c r="B43" s="7"/>
      <c r="C43" s="8" t="s">
        <v>18</v>
      </c>
      <c r="E43" s="10">
        <v>0</v>
      </c>
      <c r="F43" s="10">
        <v>0</v>
      </c>
      <c r="G43" s="10">
        <v>0</v>
      </c>
      <c r="H43" s="10">
        <v>0</v>
      </c>
      <c r="I43" s="10">
        <v>0</v>
      </c>
      <c r="J43" s="10">
        <v>0</v>
      </c>
      <c r="K43" s="8" t="s">
        <v>19</v>
      </c>
      <c r="M43" s="41"/>
      <c r="N43" s="19"/>
    </row>
    <row r="44" spans="1:22" s="8" customFormat="1" x14ac:dyDescent="0.2">
      <c r="A44" s="7">
        <v>4</v>
      </c>
      <c r="B44" s="7"/>
      <c r="C44" s="8" t="s">
        <v>20</v>
      </c>
      <c r="E44" s="10">
        <v>0</v>
      </c>
      <c r="F44" s="10">
        <v>0</v>
      </c>
      <c r="G44" s="10">
        <v>0</v>
      </c>
      <c r="H44" s="10">
        <v>0</v>
      </c>
      <c r="I44" s="10">
        <v>0</v>
      </c>
      <c r="J44" s="10">
        <v>0</v>
      </c>
      <c r="K44" s="8" t="s">
        <v>21</v>
      </c>
      <c r="M44" s="41"/>
      <c r="N44" s="19"/>
    </row>
    <row r="45" spans="1:22" x14ac:dyDescent="0.2">
      <c r="A45" s="4">
        <v>5</v>
      </c>
      <c r="B45" s="4"/>
      <c r="C45" s="5" t="s">
        <v>22</v>
      </c>
      <c r="E45" s="6">
        <v>0</v>
      </c>
      <c r="F45" s="6">
        <v>0</v>
      </c>
      <c r="G45" s="6">
        <v>0</v>
      </c>
      <c r="H45" s="6">
        <v>0</v>
      </c>
      <c r="I45" s="6">
        <v>0</v>
      </c>
      <c r="J45" s="6">
        <v>0</v>
      </c>
      <c r="K45" s="19" t="s">
        <v>23</v>
      </c>
      <c r="M45" s="41" t="s">
        <v>851</v>
      </c>
    </row>
    <row r="46" spans="1:22" x14ac:dyDescent="0.2">
      <c r="A46" s="7">
        <v>6</v>
      </c>
      <c r="B46" s="7"/>
      <c r="C46" s="8" t="s">
        <v>24</v>
      </c>
      <c r="E46" s="10">
        <v>1</v>
      </c>
      <c r="F46" s="10">
        <v>1</v>
      </c>
      <c r="G46" s="10">
        <v>1</v>
      </c>
      <c r="H46" s="10">
        <v>1</v>
      </c>
      <c r="I46" s="10">
        <v>1</v>
      </c>
      <c r="J46" s="10">
        <v>1</v>
      </c>
      <c r="K46" s="19" t="s">
        <v>128</v>
      </c>
      <c r="M46" s="41" t="s">
        <v>1651</v>
      </c>
    </row>
    <row r="47" spans="1:22" x14ac:dyDescent="0.2">
      <c r="E47" s="62"/>
      <c r="F47" s="62"/>
      <c r="G47" s="62"/>
      <c r="H47" s="62"/>
      <c r="I47" s="62"/>
      <c r="J47" s="62"/>
      <c r="M47" s="41"/>
    </row>
    <row r="48" spans="1:22" s="31" customFormat="1" x14ac:dyDescent="0.2">
      <c r="A48" s="3" t="s">
        <v>25</v>
      </c>
      <c r="B48" s="3"/>
      <c r="E48" s="58" t="s">
        <v>14</v>
      </c>
      <c r="F48" s="58" t="s">
        <v>14</v>
      </c>
      <c r="G48" s="58" t="s">
        <v>14</v>
      </c>
      <c r="H48" s="58" t="s">
        <v>14</v>
      </c>
      <c r="I48" s="58" t="s">
        <v>14</v>
      </c>
      <c r="J48" s="58" t="s">
        <v>14</v>
      </c>
      <c r="K48" s="30" t="s">
        <v>15</v>
      </c>
      <c r="M48" s="40" t="s">
        <v>16</v>
      </c>
    </row>
    <row r="49" spans="1:15" x14ac:dyDescent="0.2">
      <c r="A49" s="19">
        <v>7</v>
      </c>
      <c r="C49" s="19" t="s">
        <v>26</v>
      </c>
      <c r="E49" s="61">
        <v>1</v>
      </c>
      <c r="F49" s="61">
        <v>1</v>
      </c>
      <c r="G49" s="61">
        <v>1</v>
      </c>
      <c r="H49" s="61">
        <v>1</v>
      </c>
      <c r="I49" s="61">
        <v>1</v>
      </c>
      <c r="J49" s="61">
        <v>1</v>
      </c>
      <c r="K49" s="19" t="s">
        <v>27</v>
      </c>
      <c r="M49" s="42" t="s">
        <v>1571</v>
      </c>
    </row>
    <row r="50" spans="1:15" x14ac:dyDescent="0.2">
      <c r="A50" s="19">
        <v>8</v>
      </c>
      <c r="C50" s="19" t="s">
        <v>58</v>
      </c>
      <c r="E50" s="61">
        <v>0</v>
      </c>
      <c r="F50" s="61">
        <v>0</v>
      </c>
      <c r="G50" s="61">
        <v>0</v>
      </c>
      <c r="H50" s="61">
        <v>0</v>
      </c>
      <c r="I50" s="61">
        <v>0</v>
      </c>
      <c r="J50" s="61">
        <v>0</v>
      </c>
      <c r="K50" s="19" t="s">
        <v>62</v>
      </c>
      <c r="M50" s="42"/>
    </row>
    <row r="51" spans="1:15" x14ac:dyDescent="0.2">
      <c r="A51" s="19">
        <v>9</v>
      </c>
      <c r="C51" s="19" t="s">
        <v>40</v>
      </c>
      <c r="E51" s="61">
        <v>0</v>
      </c>
      <c r="F51" s="61">
        <v>0</v>
      </c>
      <c r="G51" s="61">
        <v>0</v>
      </c>
      <c r="H51" s="61">
        <v>0</v>
      </c>
      <c r="I51" s="61">
        <v>0</v>
      </c>
      <c r="J51" s="61">
        <v>0</v>
      </c>
      <c r="K51" s="19" t="s">
        <v>63</v>
      </c>
      <c r="M51" s="42"/>
    </row>
    <row r="52" spans="1:15" x14ac:dyDescent="0.2">
      <c r="A52" s="19">
        <v>10</v>
      </c>
      <c r="C52" s="19" t="s">
        <v>39</v>
      </c>
      <c r="E52" s="61">
        <v>0</v>
      </c>
      <c r="F52" s="61">
        <v>0</v>
      </c>
      <c r="G52" s="61">
        <v>0</v>
      </c>
      <c r="H52" s="61">
        <v>0</v>
      </c>
      <c r="I52" s="61">
        <v>0</v>
      </c>
      <c r="J52" s="61">
        <v>0</v>
      </c>
      <c r="K52" s="19" t="s">
        <v>115</v>
      </c>
      <c r="M52" s="413" t="s">
        <v>852</v>
      </c>
    </row>
    <row r="53" spans="1:15" x14ac:dyDescent="0.2">
      <c r="E53" s="63"/>
      <c r="F53" s="63"/>
      <c r="G53" s="63"/>
      <c r="H53" s="63"/>
      <c r="I53" s="63"/>
      <c r="J53" s="63"/>
      <c r="M53" s="41"/>
    </row>
    <row r="54" spans="1:15" s="31" customFormat="1" x14ac:dyDescent="0.2">
      <c r="A54" s="3" t="s">
        <v>57</v>
      </c>
      <c r="B54" s="3"/>
      <c r="E54" s="64" t="s">
        <v>14</v>
      </c>
      <c r="F54" s="64" t="s">
        <v>14</v>
      </c>
      <c r="G54" s="64" t="s">
        <v>14</v>
      </c>
      <c r="H54" s="64" t="s">
        <v>14</v>
      </c>
      <c r="I54" s="64" t="s">
        <v>14</v>
      </c>
      <c r="J54" s="64" t="s">
        <v>14</v>
      </c>
      <c r="K54" s="30" t="s">
        <v>15</v>
      </c>
      <c r="M54" s="40" t="s">
        <v>16</v>
      </c>
    </row>
    <row r="55" spans="1:15" s="5" customFormat="1" x14ac:dyDescent="0.2">
      <c r="A55" s="5">
        <v>11</v>
      </c>
      <c r="C55" s="5" t="s">
        <v>28</v>
      </c>
      <c r="E55" s="6">
        <v>0</v>
      </c>
      <c r="F55" s="6">
        <v>0</v>
      </c>
      <c r="G55" s="6">
        <v>0</v>
      </c>
      <c r="H55" s="6">
        <v>0</v>
      </c>
      <c r="I55" s="6">
        <v>0</v>
      </c>
      <c r="J55" s="6">
        <v>0</v>
      </c>
      <c r="K55" s="19" t="s">
        <v>49</v>
      </c>
      <c r="M55" s="42" t="s">
        <v>853</v>
      </c>
      <c r="N55" s="19"/>
    </row>
    <row r="56" spans="1:15" s="5" customFormat="1" x14ac:dyDescent="0.2">
      <c r="A56" s="11">
        <v>12</v>
      </c>
      <c r="B56" s="11"/>
      <c r="C56" s="5" t="s">
        <v>47</v>
      </c>
      <c r="E56" s="6">
        <v>1</v>
      </c>
      <c r="F56" s="6">
        <v>1</v>
      </c>
      <c r="G56" s="6">
        <v>1</v>
      </c>
      <c r="H56" s="6">
        <v>1</v>
      </c>
      <c r="I56" s="6">
        <v>1</v>
      </c>
      <c r="J56" s="6">
        <v>1</v>
      </c>
      <c r="K56" s="19" t="s">
        <v>109</v>
      </c>
      <c r="M56" s="42"/>
      <c r="N56" s="19"/>
    </row>
    <row r="57" spans="1:15" x14ac:dyDescent="0.2">
      <c r="A57" s="47">
        <v>13</v>
      </c>
      <c r="B57" s="47"/>
      <c r="C57" s="19" t="s">
        <v>29</v>
      </c>
      <c r="E57" s="61">
        <v>0</v>
      </c>
      <c r="F57" s="61">
        <v>0</v>
      </c>
      <c r="G57" s="61">
        <v>0</v>
      </c>
      <c r="H57" s="61">
        <v>0</v>
      </c>
      <c r="I57" s="61">
        <v>0</v>
      </c>
      <c r="J57" s="61">
        <v>0</v>
      </c>
      <c r="K57" s="19" t="s">
        <v>30</v>
      </c>
      <c r="M57" s="41" t="s">
        <v>854</v>
      </c>
    </row>
    <row r="58" spans="1:15" x14ac:dyDescent="0.2">
      <c r="A58" s="47">
        <v>14</v>
      </c>
      <c r="B58" s="47"/>
      <c r="C58" s="19" t="s">
        <v>31</v>
      </c>
      <c r="E58" s="61">
        <v>0</v>
      </c>
      <c r="F58" s="61">
        <v>0</v>
      </c>
      <c r="G58" s="61">
        <v>0</v>
      </c>
      <c r="H58" s="61">
        <v>0</v>
      </c>
      <c r="I58" s="61">
        <v>0</v>
      </c>
      <c r="J58" s="61">
        <v>0</v>
      </c>
      <c r="K58" s="19" t="s">
        <v>1400</v>
      </c>
      <c r="M58" s="41"/>
    </row>
    <row r="59" spans="1:15" x14ac:dyDescent="0.2">
      <c r="A59" s="47">
        <v>15</v>
      </c>
      <c r="B59" s="47"/>
      <c r="C59" s="19" t="s">
        <v>38</v>
      </c>
      <c r="E59" s="61">
        <v>0</v>
      </c>
      <c r="F59" s="61">
        <v>0</v>
      </c>
      <c r="G59" s="61">
        <v>0</v>
      </c>
      <c r="H59" s="61">
        <v>0</v>
      </c>
      <c r="I59" s="61">
        <v>0</v>
      </c>
      <c r="J59" s="61">
        <v>0</v>
      </c>
      <c r="K59" s="19" t="s">
        <v>64</v>
      </c>
      <c r="M59" s="42" t="s">
        <v>636</v>
      </c>
    </row>
    <row r="60" spans="1:15" x14ac:dyDescent="0.2">
      <c r="E60" s="63"/>
      <c r="F60" s="63"/>
      <c r="G60" s="63"/>
      <c r="H60" s="63"/>
      <c r="I60" s="63"/>
      <c r="J60" s="63"/>
    </row>
    <row r="61" spans="1:15" ht="16" thickBot="1" x14ac:dyDescent="0.25">
      <c r="A61" s="43"/>
      <c r="B61" s="43"/>
      <c r="C61" s="43"/>
      <c r="D61" s="43"/>
      <c r="E61" s="65"/>
      <c r="F61" s="65"/>
      <c r="G61" s="65"/>
      <c r="H61" s="65"/>
      <c r="I61" s="65"/>
      <c r="J61" s="65"/>
      <c r="K61" s="43"/>
      <c r="L61" s="43"/>
      <c r="M61" s="18"/>
      <c r="N61" s="18"/>
      <c r="O61" s="18"/>
    </row>
    <row r="62" spans="1:15" x14ac:dyDescent="0.2">
      <c r="E62" s="63"/>
      <c r="F62" s="63"/>
      <c r="G62" s="63"/>
      <c r="H62" s="63"/>
      <c r="I62" s="63"/>
      <c r="J62" s="63"/>
      <c r="M62" s="18"/>
      <c r="N62" s="18"/>
      <c r="O62" s="18"/>
    </row>
    <row r="63" spans="1:15" ht="16" thickBot="1" x14ac:dyDescent="0.25">
      <c r="A63" s="2" t="s">
        <v>32</v>
      </c>
      <c r="B63" s="2"/>
      <c r="E63" s="66">
        <f t="shared" ref="E63:J63" si="2">SUM(E41:E46,E49:E52,E55:E59)</f>
        <v>5</v>
      </c>
      <c r="F63" s="66">
        <f t="shared" si="2"/>
        <v>5</v>
      </c>
      <c r="G63" s="66">
        <f t="shared" si="2"/>
        <v>5</v>
      </c>
      <c r="H63" s="66">
        <f t="shared" si="2"/>
        <v>5</v>
      </c>
      <c r="I63" s="66">
        <f t="shared" si="2"/>
        <v>5</v>
      </c>
      <c r="J63" s="66">
        <f t="shared" si="2"/>
        <v>5</v>
      </c>
      <c r="K63" s="67" t="s">
        <v>48</v>
      </c>
      <c r="M63" s="18"/>
      <c r="N63" s="18"/>
      <c r="O63" s="18"/>
    </row>
    <row r="64" spans="1:15" ht="16" thickTop="1" x14ac:dyDescent="0.2">
      <c r="A64" s="201" t="s">
        <v>1367</v>
      </c>
      <c r="B64" s="2"/>
      <c r="E64" s="391">
        <v>2</v>
      </c>
      <c r="F64" s="391">
        <v>2</v>
      </c>
      <c r="G64" s="391">
        <v>2</v>
      </c>
      <c r="H64" s="391">
        <v>2</v>
      </c>
      <c r="I64" s="391">
        <v>2</v>
      </c>
      <c r="J64" s="391">
        <v>2</v>
      </c>
      <c r="M64" s="18"/>
      <c r="N64" s="18"/>
      <c r="O64" s="18"/>
    </row>
    <row r="65" spans="1:15" x14ac:dyDescent="0.2">
      <c r="A65" s="68" t="s">
        <v>118</v>
      </c>
      <c r="B65" s="2"/>
      <c r="C65" s="68"/>
      <c r="E65" s="392">
        <f>0.5^E64</f>
        <v>0.25</v>
      </c>
      <c r="F65" s="392">
        <f t="shared" ref="F65:J65" si="3">0.5^F64</f>
        <v>0.25</v>
      </c>
      <c r="G65" s="392">
        <f t="shared" si="3"/>
        <v>0.25</v>
      </c>
      <c r="H65" s="392">
        <f t="shared" si="3"/>
        <v>0.25</v>
      </c>
      <c r="I65" s="392">
        <f t="shared" si="3"/>
        <v>0.25</v>
      </c>
      <c r="J65" s="392">
        <f t="shared" si="3"/>
        <v>0.25</v>
      </c>
      <c r="M65" s="18"/>
      <c r="N65" s="18"/>
      <c r="O65" s="18"/>
    </row>
    <row r="66" spans="1:15" ht="16" thickBot="1" x14ac:dyDescent="0.25">
      <c r="A66" s="1"/>
      <c r="B66" s="1"/>
      <c r="C66" s="43"/>
      <c r="D66" s="43"/>
      <c r="E66" s="87"/>
      <c r="F66" s="87"/>
      <c r="G66" s="87"/>
      <c r="H66" s="87"/>
      <c r="I66" s="87"/>
      <c r="J66" s="87"/>
      <c r="K66" s="43"/>
      <c r="L66" s="43"/>
      <c r="M66" s="18"/>
      <c r="N66" s="18"/>
      <c r="O66" s="18"/>
    </row>
    <row r="67" spans="1:15" x14ac:dyDescent="0.2">
      <c r="A67" s="3" t="s">
        <v>33</v>
      </c>
      <c r="B67" s="3"/>
      <c r="C67" s="31"/>
      <c r="D67" s="31"/>
      <c r="E67" s="69" t="s">
        <v>34</v>
      </c>
      <c r="F67" s="69" t="s">
        <v>34</v>
      </c>
      <c r="G67" s="69" t="s">
        <v>34</v>
      </c>
      <c r="H67" s="69" t="s">
        <v>34</v>
      </c>
      <c r="I67" s="69" t="s">
        <v>34</v>
      </c>
      <c r="J67" s="69" t="s">
        <v>34</v>
      </c>
      <c r="K67" s="31" t="s">
        <v>15</v>
      </c>
      <c r="L67" s="31"/>
      <c r="M67" s="18"/>
      <c r="N67" s="18"/>
      <c r="O67" s="18"/>
    </row>
    <row r="68" spans="1:15" x14ac:dyDescent="0.2">
      <c r="A68" s="198" t="s">
        <v>1368</v>
      </c>
      <c r="B68" s="24" t="s">
        <v>1370</v>
      </c>
      <c r="E68" s="393">
        <v>1</v>
      </c>
      <c r="F68" s="393">
        <v>1</v>
      </c>
      <c r="G68" s="393">
        <v>1</v>
      </c>
      <c r="H68" s="393">
        <v>1</v>
      </c>
      <c r="I68" s="393">
        <v>1</v>
      </c>
      <c r="J68" s="393">
        <v>1</v>
      </c>
      <c r="K68" s="24" t="s">
        <v>1372</v>
      </c>
      <c r="M68" s="18"/>
      <c r="N68" s="18"/>
      <c r="O68" s="18"/>
    </row>
    <row r="69" spans="1:15" x14ac:dyDescent="0.2">
      <c r="A69" s="198" t="s">
        <v>1369</v>
      </c>
      <c r="B69" s="193" t="s">
        <v>1371</v>
      </c>
      <c r="C69" s="24"/>
      <c r="E69" s="393">
        <v>1</v>
      </c>
      <c r="F69" s="393">
        <v>1</v>
      </c>
      <c r="G69" s="393">
        <v>1</v>
      </c>
      <c r="H69" s="393">
        <v>1</v>
      </c>
      <c r="I69" s="393">
        <v>1</v>
      </c>
      <c r="J69" s="393">
        <v>1</v>
      </c>
      <c r="K69" s="24" t="s">
        <v>1372</v>
      </c>
      <c r="M69" s="18"/>
      <c r="N69" s="18"/>
      <c r="O69" s="18"/>
    </row>
    <row r="70" spans="1:15" x14ac:dyDescent="0.2">
      <c r="A70" s="5"/>
      <c r="B70" s="5"/>
      <c r="C70" s="24"/>
      <c r="E70" s="23"/>
      <c r="F70" s="23"/>
      <c r="G70" s="23"/>
      <c r="H70" s="23"/>
      <c r="I70" s="23"/>
      <c r="J70" s="23"/>
      <c r="M70" s="18"/>
      <c r="N70" s="18"/>
      <c r="O70" s="18"/>
    </row>
    <row r="71" spans="1:15" ht="16" thickBot="1" x14ac:dyDescent="0.25">
      <c r="A71" s="5"/>
      <c r="B71" s="5"/>
      <c r="C71" s="22"/>
      <c r="M71" s="18"/>
      <c r="N71" s="18"/>
      <c r="O71" s="18"/>
    </row>
    <row r="72" spans="1:15" x14ac:dyDescent="0.2">
      <c r="A72" s="21"/>
      <c r="B72" s="21"/>
      <c r="C72" s="20"/>
      <c r="D72" s="70"/>
      <c r="E72" s="70"/>
      <c r="F72" s="70"/>
      <c r="G72" s="70"/>
      <c r="H72" s="70"/>
      <c r="I72" s="70"/>
      <c r="J72" s="70"/>
      <c r="K72" s="70"/>
      <c r="L72" s="70"/>
      <c r="M72" s="18"/>
      <c r="N72" s="18"/>
      <c r="O72" s="18"/>
    </row>
    <row r="73" spans="1:15" ht="16" thickBot="1" x14ac:dyDescent="0.25">
      <c r="A73" s="2" t="s">
        <v>35</v>
      </c>
      <c r="B73" s="2"/>
      <c r="E73" s="211">
        <f>E63*E65*E68</f>
        <v>1.25</v>
      </c>
      <c r="F73" s="211">
        <f t="shared" ref="F73:J73" si="4">F63*F65*F68</f>
        <v>1.25</v>
      </c>
      <c r="G73" s="211">
        <f t="shared" si="4"/>
        <v>1.25</v>
      </c>
      <c r="H73" s="211">
        <f t="shared" si="4"/>
        <v>1.25</v>
      </c>
      <c r="I73" s="211">
        <f t="shared" si="4"/>
        <v>1.25</v>
      </c>
      <c r="J73" s="211">
        <f t="shared" si="4"/>
        <v>1.25</v>
      </c>
      <c r="K73" s="212" t="s">
        <v>48</v>
      </c>
      <c r="M73" s="18"/>
      <c r="N73" s="18"/>
      <c r="O73" s="18"/>
    </row>
    <row r="74" spans="1:15" ht="16" thickTop="1" x14ac:dyDescent="0.2">
      <c r="C74" s="68"/>
      <c r="M74" s="18"/>
      <c r="N74" s="18"/>
      <c r="O74" s="18"/>
    </row>
    <row r="75" spans="1:15" ht="16" thickBot="1" x14ac:dyDescent="0.25">
      <c r="A75" s="43"/>
      <c r="B75" s="43"/>
      <c r="C75" s="43"/>
      <c r="D75" s="43"/>
      <c r="E75" s="43"/>
      <c r="F75" s="43"/>
      <c r="G75" s="43"/>
      <c r="H75" s="43"/>
      <c r="I75" s="43"/>
      <c r="J75" s="43"/>
      <c r="K75" s="43"/>
      <c r="L75" s="43"/>
      <c r="M75" s="18"/>
      <c r="N75" s="18"/>
      <c r="O75" s="18"/>
    </row>
    <row r="76" spans="1:15" x14ac:dyDescent="0.2">
      <c r="M76" s="18"/>
      <c r="N76" s="18"/>
      <c r="O76" s="18"/>
    </row>
    <row r="77" spans="1:15" x14ac:dyDescent="0.2">
      <c r="A77" s="2" t="s">
        <v>1394</v>
      </c>
      <c r="M77" s="18"/>
      <c r="N77" s="18"/>
      <c r="O77" s="18"/>
    </row>
    <row r="78" spans="1:15" x14ac:dyDescent="0.2">
      <c r="A78" s="221">
        <v>44123</v>
      </c>
      <c r="B78" s="19" t="s">
        <v>1395</v>
      </c>
      <c r="M78" s="18"/>
      <c r="N78" s="18"/>
      <c r="O78" s="18"/>
    </row>
    <row r="79" spans="1:15" x14ac:dyDescent="0.2">
      <c r="M79" s="18"/>
      <c r="N79" s="18"/>
      <c r="O79" s="18"/>
    </row>
    <row r="80" spans="1:15" x14ac:dyDescent="0.2">
      <c r="M80" s="18"/>
      <c r="N80" s="18"/>
      <c r="O80" s="18"/>
    </row>
    <row r="81" spans="13:15" x14ac:dyDescent="0.2">
      <c r="M81" s="18"/>
      <c r="N81" s="18"/>
      <c r="O81" s="18"/>
    </row>
    <row r="82" spans="13:15" x14ac:dyDescent="0.2">
      <c r="M82" s="18"/>
      <c r="N82" s="18"/>
      <c r="O82" s="18"/>
    </row>
    <row r="1048469" spans="16:16" x14ac:dyDescent="0.2">
      <c r="P1048469" s="57"/>
    </row>
  </sheetData>
  <phoneticPr fontId="12" type="noConversion"/>
  <conditionalFormatting sqref="E73:J73">
    <cfRule type="cellIs" dxfId="121" priority="1" operator="lessThan">
      <formula>7.5</formula>
    </cfRule>
    <cfRule type="cellIs" dxfId="120" priority="2" operator="greaterThan">
      <formula>7.5</formula>
    </cfRule>
  </conditionalFormatting>
  <dataValidations count="4">
    <dataValidation type="list" allowBlank="1" showInputMessage="1" showErrorMessage="1" sqref="E10" xr:uid="{00000000-0002-0000-0800-000000000000}">
      <formula1>#REF!</formula1>
    </dataValidation>
    <dataValidation type="list" showInputMessage="1" showErrorMessage="1" sqref="E12" xr:uid="{00000000-0002-0000-0800-000001000000}">
      <formula1>#REF!</formula1>
    </dataValidation>
    <dataValidation type="list" allowBlank="1" showInputMessage="1" showErrorMessage="1" sqref="E11" xr:uid="{00000000-0002-0000-0800-000002000000}">
      <formula1>#REF!</formula1>
    </dataValidation>
    <dataValidation type="list" allowBlank="1" showInputMessage="1" showErrorMessage="1" sqref="D12" xr:uid="{00000000-0002-0000-08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800-000004000000}">
          <x14:formula1>
            <xm:f>Lists!$C$1:$C$9</xm:f>
          </x14:formula1>
          <xm:sqref>D10</xm:sqref>
        </x14:dataValidation>
        <x14:dataValidation type="list" allowBlank="1" showInputMessage="1" showErrorMessage="1" xr:uid="{00000000-0002-0000-0800-000005000000}">
          <x14:formula1>
            <xm:f>Lists!$F$1:$F$8</xm:f>
          </x14:formula1>
          <xm:sqref>D11</xm:sqref>
        </x14:dataValidation>
        <x14:dataValidation type="list" allowBlank="1" showInputMessage="1" showErrorMessage="1" xr:uid="{00000000-0002-0000-0800-000006000000}">
          <x14:formula1>
            <xm:f>Lists!$E$1:$E$4</xm:f>
          </x14:formula1>
          <xm:sqref>V15:V21</xm:sqref>
        </x14:dataValidation>
        <x14:dataValidation type="list" allowBlank="1" showInputMessage="1" showErrorMessage="1" xr:uid="{00000000-0002-0000-0800-000007000000}">
          <x14:formula1>
            <xm:f>Lists!$D$1:$D$8</xm:f>
          </x14:formula1>
          <xm:sqref>E15:E21</xm:sqref>
        </x14:dataValidation>
        <x14:dataValidation type="list" allowBlank="1" showInputMessage="1" showErrorMessage="1" xr:uid="{00000000-0002-0000-0800-000008000000}">
          <x14:formula1>
            <xm:f>Lists!$G$1:$G$8</xm:f>
          </x14:formula1>
          <xm:sqref>D26:D32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X1048473"/>
  <sheetViews>
    <sheetView topLeftCell="D3" zoomScale="60" zoomScaleNormal="6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1" width="30.5" style="19" customWidth="1"/>
    <col min="12" max="12" width="42" style="19"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855</v>
      </c>
      <c r="G2" s="19" t="s">
        <v>72</v>
      </c>
      <c r="H2" s="44" t="s">
        <v>841</v>
      </c>
    </row>
    <row r="3" spans="1:24" x14ac:dyDescent="0.2">
      <c r="C3" s="19" t="s">
        <v>2</v>
      </c>
      <c r="D3" s="209">
        <v>1983</v>
      </c>
    </row>
    <row r="4" spans="1:24" x14ac:dyDescent="0.2">
      <c r="C4" s="8" t="s">
        <v>44</v>
      </c>
      <c r="D4" s="44" t="s">
        <v>856</v>
      </c>
    </row>
    <row r="5" spans="1:24" x14ac:dyDescent="0.2">
      <c r="C5" s="19" t="s">
        <v>3</v>
      </c>
      <c r="D5" s="44" t="s">
        <v>1316</v>
      </c>
    </row>
    <row r="6" spans="1:24" x14ac:dyDescent="0.2">
      <c r="D6" s="18"/>
    </row>
    <row r="7" spans="1:24" s="43" customFormat="1" ht="16" thickBot="1" x14ac:dyDescent="0.25">
      <c r="A7" s="1" t="s">
        <v>59</v>
      </c>
      <c r="B7" s="1"/>
      <c r="D7" s="248"/>
    </row>
    <row r="9" spans="1:24" s="43" customFormat="1" ht="16" thickBot="1" x14ac:dyDescent="0.25">
      <c r="A9" s="1" t="s">
        <v>4</v>
      </c>
      <c r="B9" s="1"/>
    </row>
    <row r="10" spans="1:24" x14ac:dyDescent="0.2">
      <c r="C10" s="19" t="s">
        <v>74</v>
      </c>
      <c r="D10" s="45" t="s">
        <v>1587</v>
      </c>
      <c r="E10" s="46"/>
    </row>
    <row r="11" spans="1:24" x14ac:dyDescent="0.2">
      <c r="C11" s="19" t="s">
        <v>46</v>
      </c>
      <c r="D11" s="45" t="s">
        <v>43</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841</v>
      </c>
      <c r="C15" s="206" t="s">
        <v>180</v>
      </c>
      <c r="D15" s="225" t="s">
        <v>90</v>
      </c>
      <c r="E15" s="225" t="s">
        <v>1582</v>
      </c>
      <c r="F15" s="225" t="s">
        <v>1632</v>
      </c>
      <c r="G15" s="225" t="s">
        <v>71</v>
      </c>
      <c r="H15" s="225" t="s">
        <v>71</v>
      </c>
      <c r="I15" s="225" t="s">
        <v>71</v>
      </c>
      <c r="J15" s="225" t="s">
        <v>888</v>
      </c>
      <c r="K15" s="225" t="s">
        <v>845</v>
      </c>
      <c r="L15" s="225" t="s">
        <v>845</v>
      </c>
      <c r="M15" s="225" t="s">
        <v>845</v>
      </c>
      <c r="N15" s="225" t="s">
        <v>71</v>
      </c>
      <c r="O15" s="225" t="s">
        <v>71</v>
      </c>
      <c r="P15" s="225" t="s">
        <v>71</v>
      </c>
      <c r="Q15" s="225" t="s">
        <v>135</v>
      </c>
      <c r="R15" s="15" t="s">
        <v>848</v>
      </c>
      <c r="S15" s="15" t="s">
        <v>125</v>
      </c>
      <c r="T15" s="15" t="s">
        <v>848</v>
      </c>
      <c r="U15" s="225" t="s">
        <v>71</v>
      </c>
      <c r="V15" s="225" t="s">
        <v>71</v>
      </c>
      <c r="W15" s="225" t="s">
        <v>71</v>
      </c>
      <c r="X15" s="225"/>
    </row>
    <row r="16" spans="1:24" s="550" customFormat="1" x14ac:dyDescent="0.2">
      <c r="A16" s="225">
        <v>2</v>
      </c>
      <c r="B16" s="225" t="s">
        <v>841</v>
      </c>
      <c r="C16" s="206" t="s">
        <v>837</v>
      </c>
      <c r="D16" s="225" t="s">
        <v>90</v>
      </c>
      <c r="E16" s="225" t="s">
        <v>1582</v>
      </c>
      <c r="F16" s="225" t="s">
        <v>1632</v>
      </c>
      <c r="G16" s="225" t="s">
        <v>71</v>
      </c>
      <c r="H16" s="225" t="s">
        <v>71</v>
      </c>
      <c r="I16" s="225" t="s">
        <v>71</v>
      </c>
      <c r="J16" s="225" t="s">
        <v>888</v>
      </c>
      <c r="K16" s="225" t="s">
        <v>845</v>
      </c>
      <c r="L16" s="225" t="s">
        <v>845</v>
      </c>
      <c r="M16" s="225" t="s">
        <v>845</v>
      </c>
      <c r="N16" s="225" t="s">
        <v>71</v>
      </c>
      <c r="O16" s="225" t="s">
        <v>71</v>
      </c>
      <c r="P16" s="225" t="s">
        <v>71</v>
      </c>
      <c r="Q16" s="225" t="s">
        <v>135</v>
      </c>
      <c r="R16" s="15" t="s">
        <v>848</v>
      </c>
      <c r="S16" s="15" t="s">
        <v>125</v>
      </c>
      <c r="T16" s="15" t="s">
        <v>848</v>
      </c>
      <c r="U16" s="225" t="s">
        <v>71</v>
      </c>
      <c r="V16" s="225" t="s">
        <v>71</v>
      </c>
      <c r="W16" s="225" t="s">
        <v>71</v>
      </c>
      <c r="X16" s="225"/>
    </row>
    <row r="17" spans="1:24" s="550" customFormat="1" x14ac:dyDescent="0.2">
      <c r="A17" s="225">
        <v>3</v>
      </c>
      <c r="B17" s="225" t="s">
        <v>841</v>
      </c>
      <c r="C17" s="206" t="s">
        <v>838</v>
      </c>
      <c r="D17" s="225" t="s">
        <v>90</v>
      </c>
      <c r="E17" s="225" t="s">
        <v>1582</v>
      </c>
      <c r="F17" s="225" t="s">
        <v>1632</v>
      </c>
      <c r="G17" s="225" t="s">
        <v>71</v>
      </c>
      <c r="H17" s="225" t="s">
        <v>71</v>
      </c>
      <c r="I17" s="225" t="s">
        <v>71</v>
      </c>
      <c r="J17" s="225" t="s">
        <v>888</v>
      </c>
      <c r="K17" s="225" t="s">
        <v>845</v>
      </c>
      <c r="L17" s="225" t="s">
        <v>845</v>
      </c>
      <c r="M17" s="225" t="s">
        <v>845</v>
      </c>
      <c r="N17" s="225" t="s">
        <v>71</v>
      </c>
      <c r="O17" s="225" t="s">
        <v>71</v>
      </c>
      <c r="P17" s="225" t="s">
        <v>71</v>
      </c>
      <c r="Q17" s="225" t="s">
        <v>135</v>
      </c>
      <c r="R17" s="15" t="s">
        <v>848</v>
      </c>
      <c r="S17" s="15" t="s">
        <v>125</v>
      </c>
      <c r="T17" s="15" t="s">
        <v>848</v>
      </c>
      <c r="U17" s="225" t="s">
        <v>71</v>
      </c>
      <c r="V17" s="225" t="s">
        <v>71</v>
      </c>
      <c r="W17" s="225" t="s">
        <v>71</v>
      </c>
      <c r="X17" s="225"/>
    </row>
    <row r="18" spans="1:24" s="550" customFormat="1" x14ac:dyDescent="0.2">
      <c r="A18" s="225">
        <v>4</v>
      </c>
      <c r="B18" s="225" t="s">
        <v>841</v>
      </c>
      <c r="C18" s="206" t="s">
        <v>839</v>
      </c>
      <c r="D18" s="225" t="s">
        <v>90</v>
      </c>
      <c r="E18" s="225" t="s">
        <v>1582</v>
      </c>
      <c r="F18" s="225" t="s">
        <v>1632</v>
      </c>
      <c r="G18" s="225" t="s">
        <v>71</v>
      </c>
      <c r="H18" s="225" t="s">
        <v>71</v>
      </c>
      <c r="I18" s="225" t="s">
        <v>71</v>
      </c>
      <c r="J18" s="225" t="s">
        <v>197</v>
      </c>
      <c r="K18" s="225" t="s">
        <v>845</v>
      </c>
      <c r="L18" s="225" t="s">
        <v>845</v>
      </c>
      <c r="M18" s="225" t="s">
        <v>845</v>
      </c>
      <c r="N18" s="225" t="s">
        <v>71</v>
      </c>
      <c r="O18" s="225" t="s">
        <v>71</v>
      </c>
      <c r="P18" s="225" t="s">
        <v>71</v>
      </c>
      <c r="Q18" s="225" t="s">
        <v>135</v>
      </c>
      <c r="R18" s="15" t="s">
        <v>848</v>
      </c>
      <c r="S18" s="15" t="s">
        <v>125</v>
      </c>
      <c r="T18" s="15" t="s">
        <v>848</v>
      </c>
      <c r="U18" s="225" t="s">
        <v>71</v>
      </c>
      <c r="V18" s="225" t="s">
        <v>71</v>
      </c>
      <c r="W18" s="225" t="s">
        <v>71</v>
      </c>
      <c r="X18" s="225"/>
    </row>
    <row r="19" spans="1:24" s="550" customFormat="1" ht="20" customHeight="1" x14ac:dyDescent="0.2">
      <c r="A19" s="225">
        <v>5</v>
      </c>
      <c r="B19" s="225" t="s">
        <v>841</v>
      </c>
      <c r="C19" s="206" t="s">
        <v>182</v>
      </c>
      <c r="D19" s="225" t="s">
        <v>90</v>
      </c>
      <c r="E19" s="225" t="s">
        <v>268</v>
      </c>
      <c r="F19" s="225" t="s">
        <v>1632</v>
      </c>
      <c r="G19" s="225" t="s">
        <v>71</v>
      </c>
      <c r="H19" s="225" t="s">
        <v>71</v>
      </c>
      <c r="I19" s="225" t="s">
        <v>71</v>
      </c>
      <c r="J19" s="225" t="s">
        <v>888</v>
      </c>
      <c r="K19" s="225" t="s">
        <v>845</v>
      </c>
      <c r="L19" s="225" t="s">
        <v>845</v>
      </c>
      <c r="M19" s="225" t="s">
        <v>845</v>
      </c>
      <c r="N19" s="225" t="s">
        <v>71</v>
      </c>
      <c r="O19" s="225" t="s">
        <v>71</v>
      </c>
      <c r="P19" s="225" t="s">
        <v>71</v>
      </c>
      <c r="Q19" s="225" t="s">
        <v>135</v>
      </c>
      <c r="R19" s="15" t="s">
        <v>848</v>
      </c>
      <c r="S19" s="15" t="s">
        <v>125</v>
      </c>
      <c r="T19" s="15" t="s">
        <v>848</v>
      </c>
      <c r="U19" s="225" t="s">
        <v>71</v>
      </c>
      <c r="V19" s="225" t="s">
        <v>71</v>
      </c>
      <c r="W19" s="225" t="s">
        <v>71</v>
      </c>
      <c r="X19" s="225"/>
    </row>
    <row r="20" spans="1:24" s="550" customFormat="1" x14ac:dyDescent="0.2">
      <c r="A20" s="225">
        <v>6</v>
      </c>
      <c r="B20" s="225" t="s">
        <v>841</v>
      </c>
      <c r="C20" s="206" t="s">
        <v>840</v>
      </c>
      <c r="D20" s="225" t="s">
        <v>90</v>
      </c>
      <c r="E20" s="225" t="s">
        <v>268</v>
      </c>
      <c r="F20" s="225" t="s">
        <v>1632</v>
      </c>
      <c r="G20" s="225" t="s">
        <v>71</v>
      </c>
      <c r="H20" s="225" t="s">
        <v>71</v>
      </c>
      <c r="I20" s="225" t="s">
        <v>71</v>
      </c>
      <c r="J20" s="225" t="s">
        <v>888</v>
      </c>
      <c r="K20" s="225" t="s">
        <v>845</v>
      </c>
      <c r="L20" s="225" t="s">
        <v>845</v>
      </c>
      <c r="M20" s="225" t="s">
        <v>845</v>
      </c>
      <c r="N20" s="225" t="s">
        <v>71</v>
      </c>
      <c r="O20" s="225" t="s">
        <v>71</v>
      </c>
      <c r="P20" s="225" t="s">
        <v>71</v>
      </c>
      <c r="Q20" s="225" t="s">
        <v>135</v>
      </c>
      <c r="R20" s="15" t="s">
        <v>848</v>
      </c>
      <c r="S20" s="15" t="s">
        <v>125</v>
      </c>
      <c r="T20" s="15" t="s">
        <v>848</v>
      </c>
      <c r="U20" s="225" t="s">
        <v>71</v>
      </c>
      <c r="V20" s="225" t="s">
        <v>71</v>
      </c>
      <c r="W20" s="225" t="s">
        <v>71</v>
      </c>
      <c r="X20" s="225"/>
    </row>
    <row r="21" spans="1:24" s="474" customFormat="1" x14ac:dyDescent="0.2">
      <c r="A21" s="49"/>
      <c r="B21" s="49"/>
      <c r="C21" s="49"/>
      <c r="D21" s="49"/>
      <c r="E21" s="49"/>
      <c r="F21" s="49"/>
      <c r="G21" s="49"/>
      <c r="H21" s="49"/>
      <c r="I21" s="49"/>
      <c r="J21" s="49"/>
      <c r="K21" s="49"/>
      <c r="L21" s="49"/>
      <c r="M21" s="49"/>
      <c r="N21" s="49"/>
      <c r="O21" s="49"/>
      <c r="P21" s="49"/>
      <c r="Q21" s="49"/>
      <c r="R21" s="49"/>
      <c r="S21" s="49"/>
      <c r="T21" s="49"/>
      <c r="U21" s="49"/>
      <c r="V21" s="49"/>
      <c r="W21" s="49"/>
      <c r="X21" s="49"/>
    </row>
    <row r="22" spans="1:24" s="50" customFormat="1" ht="16" thickBot="1" x14ac:dyDescent="0.25">
      <c r="A22" s="17" t="s">
        <v>2142</v>
      </c>
      <c r="B22" s="17"/>
      <c r="C22" s="17" t="s">
        <v>68</v>
      </c>
    </row>
    <row r="23" spans="1:24" s="49" customFormat="1" x14ac:dyDescent="0.2"/>
    <row r="24" spans="1:24" s="99" customFormat="1" x14ac:dyDescent="0.2">
      <c r="A24" s="51" t="s">
        <v>5</v>
      </c>
      <c r="B24" s="51" t="s">
        <v>36</v>
      </c>
      <c r="C24" s="51" t="s">
        <v>6</v>
      </c>
      <c r="D24" s="51" t="s">
        <v>45</v>
      </c>
      <c r="E24" s="51" t="s">
        <v>9</v>
      </c>
      <c r="F24" s="51" t="s">
        <v>119</v>
      </c>
      <c r="G24" s="51" t="s">
        <v>56</v>
      </c>
      <c r="H24" s="51" t="s">
        <v>136</v>
      </c>
      <c r="I24" s="51" t="s">
        <v>137</v>
      </c>
      <c r="J24" s="51" t="s">
        <v>138</v>
      </c>
      <c r="K24" s="51" t="s">
        <v>139</v>
      </c>
      <c r="L24" s="51" t="s">
        <v>122</v>
      </c>
      <c r="M24" s="51" t="s">
        <v>140</v>
      </c>
      <c r="N24" s="51" t="s">
        <v>122</v>
      </c>
      <c r="O24" s="51" t="s">
        <v>42</v>
      </c>
      <c r="P24" s="51" t="s">
        <v>141</v>
      </c>
      <c r="Q24" s="51" t="s">
        <v>142</v>
      </c>
      <c r="R24" s="51" t="s">
        <v>10</v>
      </c>
      <c r="S24" s="51" t="s">
        <v>146</v>
      </c>
      <c r="T24" s="51" t="s">
        <v>145</v>
      </c>
      <c r="U24" s="51" t="s">
        <v>11</v>
      </c>
      <c r="V24" s="85" t="s">
        <v>16</v>
      </c>
    </row>
    <row r="25" spans="1:24" s="100" customFormat="1" x14ac:dyDescent="0.2">
      <c r="A25" s="90">
        <v>1</v>
      </c>
      <c r="B25" s="90" t="s">
        <v>841</v>
      </c>
      <c r="C25" s="207" t="s">
        <v>180</v>
      </c>
      <c r="D25" s="90" t="s">
        <v>90</v>
      </c>
      <c r="E25" s="90" t="s">
        <v>90</v>
      </c>
      <c r="F25" s="90">
        <v>6</v>
      </c>
      <c r="G25" s="52" t="s">
        <v>71</v>
      </c>
      <c r="H25" s="247">
        <v>96</v>
      </c>
      <c r="I25" s="247" t="s">
        <v>125</v>
      </c>
      <c r="J25" s="247">
        <v>96</v>
      </c>
      <c r="K25" s="90" t="s">
        <v>71</v>
      </c>
      <c r="L25" s="90" t="s">
        <v>71</v>
      </c>
      <c r="M25" s="90" t="s">
        <v>71</v>
      </c>
      <c r="N25" s="90" t="s">
        <v>71</v>
      </c>
      <c r="O25" s="90" t="s">
        <v>102</v>
      </c>
      <c r="P25" s="90">
        <v>2.2000000000000002</v>
      </c>
      <c r="Q25" s="90" t="s">
        <v>686</v>
      </c>
      <c r="R25" s="90" t="s">
        <v>199</v>
      </c>
      <c r="S25" s="90">
        <v>1.1499999999999999</v>
      </c>
      <c r="T25" s="90" t="s">
        <v>686</v>
      </c>
      <c r="U25" s="90" t="s">
        <v>846</v>
      </c>
      <c r="V25" s="243"/>
    </row>
    <row r="26" spans="1:24" s="99" customFormat="1" x14ac:dyDescent="0.2">
      <c r="A26" s="52">
        <v>2</v>
      </c>
      <c r="B26" s="90" t="s">
        <v>841</v>
      </c>
      <c r="C26" s="207" t="s">
        <v>837</v>
      </c>
      <c r="D26" s="90" t="s">
        <v>90</v>
      </c>
      <c r="E26" s="52" t="s">
        <v>90</v>
      </c>
      <c r="F26" s="52">
        <v>6</v>
      </c>
      <c r="G26" s="52" t="s">
        <v>71</v>
      </c>
      <c r="H26" s="247">
        <v>96</v>
      </c>
      <c r="I26" s="247" t="s">
        <v>125</v>
      </c>
      <c r="J26" s="247">
        <v>96</v>
      </c>
      <c r="K26" s="90" t="s">
        <v>71</v>
      </c>
      <c r="L26" s="90" t="s">
        <v>71</v>
      </c>
      <c r="M26" s="90" t="s">
        <v>71</v>
      </c>
      <c r="N26" s="90" t="s">
        <v>71</v>
      </c>
      <c r="O26" s="90" t="s">
        <v>102</v>
      </c>
      <c r="P26" s="90">
        <v>3.5</v>
      </c>
      <c r="Q26" s="90" t="s">
        <v>686</v>
      </c>
      <c r="R26" s="90" t="s">
        <v>199</v>
      </c>
      <c r="S26" s="90">
        <v>7.24</v>
      </c>
      <c r="T26" s="90" t="s">
        <v>686</v>
      </c>
      <c r="U26" s="90" t="s">
        <v>846</v>
      </c>
      <c r="V26" s="243"/>
      <c r="X26" s="100"/>
    </row>
    <row r="27" spans="1:24" s="99" customFormat="1" x14ac:dyDescent="0.2">
      <c r="A27" s="90">
        <v>3</v>
      </c>
      <c r="B27" s="90" t="s">
        <v>841</v>
      </c>
      <c r="C27" s="207" t="s">
        <v>838</v>
      </c>
      <c r="D27" s="90" t="s">
        <v>90</v>
      </c>
      <c r="E27" s="52" t="s">
        <v>90</v>
      </c>
      <c r="F27" s="52">
        <v>6</v>
      </c>
      <c r="G27" s="52" t="s">
        <v>71</v>
      </c>
      <c r="H27" s="247">
        <v>96</v>
      </c>
      <c r="I27" s="247" t="s">
        <v>125</v>
      </c>
      <c r="J27" s="247">
        <v>96</v>
      </c>
      <c r="K27" s="90" t="s">
        <v>71</v>
      </c>
      <c r="L27" s="90" t="s">
        <v>71</v>
      </c>
      <c r="M27" s="90" t="s">
        <v>71</v>
      </c>
      <c r="N27" s="90" t="s">
        <v>71</v>
      </c>
      <c r="O27" s="90" t="s">
        <v>102</v>
      </c>
      <c r="P27" s="90">
        <v>2.2999999999999998</v>
      </c>
      <c r="Q27" s="90" t="s">
        <v>686</v>
      </c>
      <c r="R27" s="90" t="s">
        <v>199</v>
      </c>
      <c r="S27" s="90" t="s">
        <v>71</v>
      </c>
      <c r="T27" s="90" t="s">
        <v>686</v>
      </c>
      <c r="U27" s="90" t="s">
        <v>846</v>
      </c>
      <c r="V27" s="228"/>
      <c r="X27" s="100"/>
    </row>
    <row r="28" spans="1:24" s="99" customFormat="1" x14ac:dyDescent="0.2">
      <c r="A28" s="52">
        <v>4</v>
      </c>
      <c r="B28" s="90" t="s">
        <v>841</v>
      </c>
      <c r="C28" s="207" t="s">
        <v>839</v>
      </c>
      <c r="D28" s="90" t="s">
        <v>90</v>
      </c>
      <c r="E28" s="52" t="s">
        <v>90</v>
      </c>
      <c r="F28" s="52">
        <v>6</v>
      </c>
      <c r="G28" s="52" t="s">
        <v>71</v>
      </c>
      <c r="H28" s="247">
        <v>96</v>
      </c>
      <c r="I28" s="247" t="s">
        <v>125</v>
      </c>
      <c r="J28" s="247">
        <v>96</v>
      </c>
      <c r="K28" s="90" t="s">
        <v>71</v>
      </c>
      <c r="L28" s="90" t="s">
        <v>71</v>
      </c>
      <c r="M28" s="90" t="s">
        <v>71</v>
      </c>
      <c r="N28" s="90" t="s">
        <v>71</v>
      </c>
      <c r="O28" s="90" t="s">
        <v>102</v>
      </c>
      <c r="P28" s="90">
        <v>1.9</v>
      </c>
      <c r="Q28" s="90" t="s">
        <v>686</v>
      </c>
      <c r="R28" s="90" t="s">
        <v>199</v>
      </c>
      <c r="S28" s="90">
        <v>0.4</v>
      </c>
      <c r="T28" s="90" t="s">
        <v>686</v>
      </c>
      <c r="U28" s="90" t="s">
        <v>846</v>
      </c>
      <c r="V28" s="228"/>
      <c r="X28" s="100"/>
    </row>
    <row r="29" spans="1:24" s="100" customFormat="1" x14ac:dyDescent="0.2">
      <c r="A29" s="90">
        <v>5</v>
      </c>
      <c r="B29" s="90" t="s">
        <v>841</v>
      </c>
      <c r="C29" s="207" t="s">
        <v>182</v>
      </c>
      <c r="D29" s="90" t="s">
        <v>90</v>
      </c>
      <c r="E29" s="90" t="s">
        <v>90</v>
      </c>
      <c r="F29" s="90">
        <v>6</v>
      </c>
      <c r="G29" s="52" t="s">
        <v>71</v>
      </c>
      <c r="H29" s="247">
        <v>96</v>
      </c>
      <c r="I29" s="247" t="s">
        <v>125</v>
      </c>
      <c r="J29" s="247">
        <v>96</v>
      </c>
      <c r="K29" s="90" t="s">
        <v>71</v>
      </c>
      <c r="L29" s="90" t="s">
        <v>71</v>
      </c>
      <c r="M29" s="90" t="s">
        <v>71</v>
      </c>
      <c r="N29" s="90" t="s">
        <v>71</v>
      </c>
      <c r="O29" s="90" t="s">
        <v>102</v>
      </c>
      <c r="P29" s="90">
        <v>1.4</v>
      </c>
      <c r="Q29" s="90" t="s">
        <v>686</v>
      </c>
      <c r="R29" s="90" t="s">
        <v>199</v>
      </c>
      <c r="S29" s="90">
        <v>0.28000000000000003</v>
      </c>
      <c r="T29" s="90" t="s">
        <v>686</v>
      </c>
      <c r="U29" s="90" t="s">
        <v>846</v>
      </c>
      <c r="V29" s="243"/>
    </row>
    <row r="30" spans="1:24" s="99" customFormat="1" x14ac:dyDescent="0.2">
      <c r="A30" s="52">
        <v>6</v>
      </c>
      <c r="B30" s="90" t="s">
        <v>841</v>
      </c>
      <c r="C30" s="207" t="s">
        <v>840</v>
      </c>
      <c r="D30" s="90" t="s">
        <v>90</v>
      </c>
      <c r="E30" s="52" t="s">
        <v>90</v>
      </c>
      <c r="F30" s="52">
        <v>6</v>
      </c>
      <c r="G30" s="52" t="s">
        <v>71</v>
      </c>
      <c r="H30" s="247">
        <v>96</v>
      </c>
      <c r="I30" s="247" t="s">
        <v>125</v>
      </c>
      <c r="J30" s="247">
        <v>96</v>
      </c>
      <c r="K30" s="90" t="s">
        <v>71</v>
      </c>
      <c r="L30" s="90" t="s">
        <v>71</v>
      </c>
      <c r="M30" s="90" t="s">
        <v>71</v>
      </c>
      <c r="N30" s="90" t="s">
        <v>71</v>
      </c>
      <c r="O30" s="90" t="s">
        <v>102</v>
      </c>
      <c r="P30" s="90">
        <v>1.4</v>
      </c>
      <c r="Q30" s="90" t="s">
        <v>686</v>
      </c>
      <c r="R30" s="90" t="s">
        <v>199</v>
      </c>
      <c r="S30" s="90">
        <v>0.62</v>
      </c>
      <c r="T30" s="90" t="s">
        <v>686</v>
      </c>
      <c r="U30" s="90" t="s">
        <v>846</v>
      </c>
      <c r="V30" s="243"/>
      <c r="X30" s="100"/>
    </row>
    <row r="31" spans="1:24" s="100" customFormat="1" x14ac:dyDescent="0.2">
      <c r="A31" s="90">
        <v>7</v>
      </c>
      <c r="B31" s="90" t="s">
        <v>841</v>
      </c>
      <c r="C31" s="207" t="s">
        <v>180</v>
      </c>
      <c r="D31" s="90" t="s">
        <v>90</v>
      </c>
      <c r="E31" s="90" t="s">
        <v>90</v>
      </c>
      <c r="F31" s="90">
        <v>6</v>
      </c>
      <c r="G31" s="52" t="s">
        <v>71</v>
      </c>
      <c r="H31" s="247">
        <v>8</v>
      </c>
      <c r="I31" s="247" t="s">
        <v>126</v>
      </c>
      <c r="J31" s="247">
        <f>24*H31</f>
        <v>192</v>
      </c>
      <c r="K31" s="90" t="s">
        <v>71</v>
      </c>
      <c r="L31" s="90" t="s">
        <v>71</v>
      </c>
      <c r="M31" s="90" t="s">
        <v>71</v>
      </c>
      <c r="N31" s="90" t="s">
        <v>71</v>
      </c>
      <c r="O31" s="90" t="s">
        <v>102</v>
      </c>
      <c r="P31" s="90">
        <v>1.6</v>
      </c>
      <c r="Q31" s="90" t="s">
        <v>686</v>
      </c>
      <c r="R31" s="90" t="s">
        <v>199</v>
      </c>
      <c r="S31" s="90">
        <v>0.94</v>
      </c>
      <c r="T31" s="90" t="s">
        <v>686</v>
      </c>
      <c r="U31" s="90" t="s">
        <v>846</v>
      </c>
      <c r="V31" s="243"/>
    </row>
    <row r="32" spans="1:24" s="99" customFormat="1" x14ac:dyDescent="0.2">
      <c r="A32" s="52">
        <v>8</v>
      </c>
      <c r="B32" s="90" t="s">
        <v>841</v>
      </c>
      <c r="C32" s="207" t="s">
        <v>837</v>
      </c>
      <c r="D32" s="90" t="s">
        <v>90</v>
      </c>
      <c r="E32" s="52" t="s">
        <v>90</v>
      </c>
      <c r="F32" s="52">
        <v>6</v>
      </c>
      <c r="G32" s="52" t="s">
        <v>71</v>
      </c>
      <c r="H32" s="247">
        <v>8</v>
      </c>
      <c r="I32" s="247" t="s">
        <v>126</v>
      </c>
      <c r="J32" s="247">
        <f>24*H32</f>
        <v>192</v>
      </c>
      <c r="K32" s="90" t="s">
        <v>71</v>
      </c>
      <c r="L32" s="90" t="s">
        <v>71</v>
      </c>
      <c r="M32" s="90" t="s">
        <v>71</v>
      </c>
      <c r="N32" s="90" t="s">
        <v>71</v>
      </c>
      <c r="O32" s="90" t="s">
        <v>102</v>
      </c>
      <c r="P32" s="90">
        <v>3.4</v>
      </c>
      <c r="Q32" s="90" t="s">
        <v>686</v>
      </c>
      <c r="R32" s="90" t="s">
        <v>199</v>
      </c>
      <c r="S32" s="90">
        <v>2.16</v>
      </c>
      <c r="T32" s="90" t="s">
        <v>686</v>
      </c>
      <c r="U32" s="90" t="s">
        <v>846</v>
      </c>
      <c r="V32" s="243"/>
      <c r="X32" s="100"/>
    </row>
    <row r="33" spans="1:24" s="99" customFormat="1" x14ac:dyDescent="0.2">
      <c r="A33" s="90">
        <v>9</v>
      </c>
      <c r="B33" s="90" t="s">
        <v>841</v>
      </c>
      <c r="C33" s="207" t="s">
        <v>838</v>
      </c>
      <c r="D33" s="90" t="s">
        <v>90</v>
      </c>
      <c r="E33" s="52" t="s">
        <v>90</v>
      </c>
      <c r="F33" s="52">
        <v>6</v>
      </c>
      <c r="G33" s="52" t="s">
        <v>71</v>
      </c>
      <c r="H33" s="247">
        <v>8</v>
      </c>
      <c r="I33" s="247" t="s">
        <v>126</v>
      </c>
      <c r="J33" s="247">
        <f t="shared" ref="J33:J36" si="0">24*H33</f>
        <v>192</v>
      </c>
      <c r="K33" s="90" t="s">
        <v>71</v>
      </c>
      <c r="L33" s="90" t="s">
        <v>71</v>
      </c>
      <c r="M33" s="90" t="s">
        <v>71</v>
      </c>
      <c r="N33" s="90" t="s">
        <v>71</v>
      </c>
      <c r="O33" s="90" t="s">
        <v>102</v>
      </c>
      <c r="P33" s="90">
        <v>2.1</v>
      </c>
      <c r="Q33" s="90" t="s">
        <v>686</v>
      </c>
      <c r="R33" s="90" t="s">
        <v>199</v>
      </c>
      <c r="S33" s="90" t="s">
        <v>71</v>
      </c>
      <c r="T33" s="90" t="s">
        <v>686</v>
      </c>
      <c r="U33" s="90" t="s">
        <v>846</v>
      </c>
      <c r="V33" s="228"/>
      <c r="X33" s="100"/>
    </row>
    <row r="34" spans="1:24" s="99" customFormat="1" x14ac:dyDescent="0.2">
      <c r="A34" s="52">
        <v>10</v>
      </c>
      <c r="B34" s="90" t="s">
        <v>841</v>
      </c>
      <c r="C34" s="207" t="s">
        <v>839</v>
      </c>
      <c r="D34" s="90" t="s">
        <v>90</v>
      </c>
      <c r="E34" s="52" t="s">
        <v>90</v>
      </c>
      <c r="F34" s="52">
        <v>6</v>
      </c>
      <c r="G34" s="52" t="s">
        <v>71</v>
      </c>
      <c r="H34" s="247">
        <v>8</v>
      </c>
      <c r="I34" s="247" t="s">
        <v>126</v>
      </c>
      <c r="J34" s="247">
        <f t="shared" si="0"/>
        <v>192</v>
      </c>
      <c r="K34" s="90" t="s">
        <v>71</v>
      </c>
      <c r="L34" s="90" t="s">
        <v>71</v>
      </c>
      <c r="M34" s="90" t="s">
        <v>71</v>
      </c>
      <c r="N34" s="90" t="s">
        <v>71</v>
      </c>
      <c r="O34" s="90" t="s">
        <v>102</v>
      </c>
      <c r="P34" s="90" t="s">
        <v>71</v>
      </c>
      <c r="Q34" s="90" t="s">
        <v>686</v>
      </c>
      <c r="R34" s="90" t="s">
        <v>199</v>
      </c>
      <c r="S34" s="90" t="s">
        <v>71</v>
      </c>
      <c r="T34" s="90" t="s">
        <v>686</v>
      </c>
      <c r="U34" s="90" t="s">
        <v>846</v>
      </c>
      <c r="V34" s="228"/>
      <c r="X34" s="100"/>
    </row>
    <row r="35" spans="1:24" s="100" customFormat="1" x14ac:dyDescent="0.2">
      <c r="A35" s="90">
        <v>11</v>
      </c>
      <c r="B35" s="90" t="s">
        <v>841</v>
      </c>
      <c r="C35" s="207" t="s">
        <v>182</v>
      </c>
      <c r="D35" s="90" t="s">
        <v>90</v>
      </c>
      <c r="E35" s="90" t="s">
        <v>90</v>
      </c>
      <c r="F35" s="90">
        <v>6</v>
      </c>
      <c r="G35" s="52" t="s">
        <v>71</v>
      </c>
      <c r="H35" s="247">
        <v>8</v>
      </c>
      <c r="I35" s="247" t="s">
        <v>126</v>
      </c>
      <c r="J35" s="247">
        <f t="shared" si="0"/>
        <v>192</v>
      </c>
      <c r="K35" s="90" t="s">
        <v>71</v>
      </c>
      <c r="L35" s="90" t="s">
        <v>71</v>
      </c>
      <c r="M35" s="90" t="s">
        <v>71</v>
      </c>
      <c r="N35" s="90" t="s">
        <v>71</v>
      </c>
      <c r="O35" s="90" t="s">
        <v>102</v>
      </c>
      <c r="P35" s="90">
        <v>1.4</v>
      </c>
      <c r="Q35" s="90" t="s">
        <v>686</v>
      </c>
      <c r="R35" s="90" t="s">
        <v>199</v>
      </c>
      <c r="S35" s="90">
        <v>0.23</v>
      </c>
      <c r="T35" s="90" t="s">
        <v>686</v>
      </c>
      <c r="U35" s="90" t="s">
        <v>846</v>
      </c>
      <c r="V35" s="243"/>
    </row>
    <row r="36" spans="1:24" s="99" customFormat="1" x14ac:dyDescent="0.2">
      <c r="A36" s="52">
        <v>12</v>
      </c>
      <c r="B36" s="90" t="s">
        <v>841</v>
      </c>
      <c r="C36" s="207" t="s">
        <v>840</v>
      </c>
      <c r="D36" s="90" t="s">
        <v>90</v>
      </c>
      <c r="E36" s="52" t="s">
        <v>90</v>
      </c>
      <c r="F36" s="52">
        <v>6</v>
      </c>
      <c r="G36" s="52" t="s">
        <v>71</v>
      </c>
      <c r="H36" s="247">
        <v>8</v>
      </c>
      <c r="I36" s="247" t="s">
        <v>126</v>
      </c>
      <c r="J36" s="247">
        <f t="shared" si="0"/>
        <v>192</v>
      </c>
      <c r="K36" s="90" t="s">
        <v>71</v>
      </c>
      <c r="L36" s="90" t="s">
        <v>71</v>
      </c>
      <c r="M36" s="90" t="s">
        <v>71</v>
      </c>
      <c r="N36" s="90" t="s">
        <v>71</v>
      </c>
      <c r="O36" s="90" t="s">
        <v>102</v>
      </c>
      <c r="P36" s="90">
        <v>1.4</v>
      </c>
      <c r="Q36" s="90" t="s">
        <v>686</v>
      </c>
      <c r="R36" s="90" t="s">
        <v>199</v>
      </c>
      <c r="S36" s="90">
        <v>0.56999999999999995</v>
      </c>
      <c r="T36" s="90" t="s">
        <v>686</v>
      </c>
      <c r="U36" s="90" t="s">
        <v>846</v>
      </c>
      <c r="V36" s="243"/>
      <c r="X36" s="100"/>
    </row>
    <row r="37" spans="1:24" s="99" customFormat="1" x14ac:dyDescent="0.2">
      <c r="B37" s="529"/>
      <c r="C37" s="519"/>
      <c r="D37" s="529"/>
      <c r="H37" s="643"/>
      <c r="I37" s="643"/>
      <c r="J37" s="643"/>
      <c r="K37" s="529"/>
      <c r="L37" s="529"/>
      <c r="M37" s="529"/>
      <c r="N37" s="529"/>
      <c r="O37" s="529"/>
      <c r="P37" s="529"/>
      <c r="Q37" s="529"/>
      <c r="R37" s="529"/>
      <c r="S37" s="529"/>
      <c r="T37" s="529"/>
      <c r="U37" s="529"/>
      <c r="V37" s="529"/>
      <c r="X37" s="100"/>
    </row>
    <row r="38" spans="1:24" s="43" customFormat="1" ht="16" thickBot="1" x14ac:dyDescent="0.25">
      <c r="A38" s="1" t="s">
        <v>2142</v>
      </c>
      <c r="B38" s="1"/>
      <c r="C38" s="1" t="s">
        <v>69</v>
      </c>
      <c r="D38" s="16"/>
      <c r="E38" s="16" t="s">
        <v>105</v>
      </c>
    </row>
    <row r="40" spans="1:24" x14ac:dyDescent="0.2">
      <c r="A40" s="263" t="s">
        <v>5</v>
      </c>
      <c r="B40" s="54" t="s">
        <v>9</v>
      </c>
      <c r="C40" s="55" t="s">
        <v>56</v>
      </c>
      <c r="D40" s="56" t="s">
        <v>488</v>
      </c>
      <c r="E40" s="56" t="s">
        <v>489</v>
      </c>
      <c r="F40" s="56" t="s">
        <v>490</v>
      </c>
      <c r="G40" s="56" t="s">
        <v>491</v>
      </c>
      <c r="H40" s="56" t="s">
        <v>492</v>
      </c>
      <c r="I40" s="56" t="s">
        <v>493</v>
      </c>
      <c r="J40" s="55" t="s">
        <v>2139</v>
      </c>
      <c r="K40" s="55" t="s">
        <v>122</v>
      </c>
      <c r="L40" s="55" t="s">
        <v>2140</v>
      </c>
      <c r="M40" s="55" t="s">
        <v>122</v>
      </c>
      <c r="N40" s="530" t="s">
        <v>42</v>
      </c>
      <c r="O40" s="55" t="s">
        <v>2141</v>
      </c>
      <c r="P40" s="55" t="s">
        <v>122</v>
      </c>
      <c r="Q40" s="530" t="s">
        <v>10</v>
      </c>
      <c r="R40" s="55" t="s">
        <v>2566</v>
      </c>
      <c r="S40" s="55" t="s">
        <v>11</v>
      </c>
      <c r="T40" s="55" t="s">
        <v>16</v>
      </c>
    </row>
    <row r="41" spans="1:24" s="49" customFormat="1" x14ac:dyDescent="0.2">
      <c r="A41" s="83"/>
      <c r="B41" s="83"/>
      <c r="C41" s="57"/>
      <c r="D41" s="84"/>
      <c r="E41" s="84"/>
      <c r="F41" s="84"/>
      <c r="G41" s="84"/>
      <c r="H41" s="84"/>
      <c r="I41" s="84"/>
      <c r="J41" s="57"/>
      <c r="K41" s="57"/>
      <c r="L41" s="57"/>
      <c r="M41" s="57"/>
      <c r="N41" s="57"/>
      <c r="O41" s="57"/>
      <c r="P41" s="57"/>
      <c r="Q41" s="57"/>
      <c r="R41" s="57"/>
      <c r="S41" s="57"/>
      <c r="T41" s="644"/>
      <c r="U41" s="98"/>
    </row>
    <row r="42" spans="1:24" ht="14.5" customHeight="1" x14ac:dyDescent="0.2">
      <c r="A42" s="237"/>
      <c r="B42" s="237"/>
      <c r="C42" s="237"/>
      <c r="D42" s="237"/>
      <c r="E42" s="237"/>
      <c r="F42" s="237"/>
      <c r="G42" s="237"/>
      <c r="H42" s="237"/>
    </row>
    <row r="43" spans="1:24" s="43" customFormat="1" ht="16" thickBot="1" x14ac:dyDescent="0.25">
      <c r="A43" s="1" t="s">
        <v>12</v>
      </c>
      <c r="B43" s="1"/>
    </row>
    <row r="44" spans="1:24" s="31" customFormat="1" x14ac:dyDescent="0.2">
      <c r="A44" s="3" t="s">
        <v>13</v>
      </c>
      <c r="B44" s="3"/>
      <c r="E44" s="58" t="s">
        <v>1550</v>
      </c>
      <c r="F44" s="58" t="s">
        <v>1566</v>
      </c>
      <c r="G44" s="58" t="s">
        <v>1567</v>
      </c>
      <c r="H44" s="58" t="s">
        <v>1568</v>
      </c>
      <c r="I44" s="58" t="s">
        <v>1569</v>
      </c>
      <c r="J44" s="58" t="s">
        <v>1570</v>
      </c>
      <c r="K44" s="30" t="s">
        <v>54</v>
      </c>
      <c r="M44" s="411" t="s">
        <v>16</v>
      </c>
    </row>
    <row r="45" spans="1:24" s="60" customFormat="1" x14ac:dyDescent="0.2">
      <c r="A45" s="59">
        <v>1</v>
      </c>
      <c r="B45" s="59"/>
      <c r="C45" s="60" t="s">
        <v>37</v>
      </c>
      <c r="E45" s="61">
        <v>0</v>
      </c>
      <c r="F45" s="61">
        <v>0</v>
      </c>
      <c r="G45" s="61">
        <v>0</v>
      </c>
      <c r="H45" s="61">
        <v>0</v>
      </c>
      <c r="I45" s="61">
        <v>0</v>
      </c>
      <c r="J45" s="61">
        <v>0</v>
      </c>
      <c r="K45" s="60" t="s">
        <v>60</v>
      </c>
      <c r="M45" s="412" t="s">
        <v>849</v>
      </c>
    </row>
    <row r="46" spans="1:24" x14ac:dyDescent="0.2">
      <c r="A46" s="4">
        <v>2</v>
      </c>
      <c r="B46" s="4"/>
      <c r="C46" s="5" t="s">
        <v>17</v>
      </c>
      <c r="E46" s="6">
        <v>1</v>
      </c>
      <c r="F46" s="6">
        <v>1</v>
      </c>
      <c r="G46" s="6">
        <v>1</v>
      </c>
      <c r="H46" s="6">
        <v>1</v>
      </c>
      <c r="I46" s="6">
        <v>1</v>
      </c>
      <c r="J46" s="6">
        <v>1</v>
      </c>
      <c r="K46" s="19" t="s">
        <v>61</v>
      </c>
      <c r="M46" s="41" t="s">
        <v>843</v>
      </c>
    </row>
    <row r="47" spans="1:24" s="8" customFormat="1" x14ac:dyDescent="0.2">
      <c r="A47" s="7">
        <v>3</v>
      </c>
      <c r="B47" s="7"/>
      <c r="C47" s="8" t="s">
        <v>18</v>
      </c>
      <c r="E47" s="10">
        <v>0</v>
      </c>
      <c r="F47" s="10">
        <v>0</v>
      </c>
      <c r="G47" s="10">
        <v>0</v>
      </c>
      <c r="H47" s="10">
        <v>0</v>
      </c>
      <c r="I47" s="10">
        <v>0</v>
      </c>
      <c r="J47" s="10">
        <v>0</v>
      </c>
      <c r="K47" s="8" t="s">
        <v>19</v>
      </c>
      <c r="M47" s="41"/>
      <c r="N47" s="19"/>
    </row>
    <row r="48" spans="1:24" s="8" customFormat="1" x14ac:dyDescent="0.2">
      <c r="A48" s="7">
        <v>4</v>
      </c>
      <c r="B48" s="7"/>
      <c r="C48" s="8" t="s">
        <v>20</v>
      </c>
      <c r="E48" s="10">
        <v>0</v>
      </c>
      <c r="F48" s="10">
        <v>0</v>
      </c>
      <c r="G48" s="10">
        <v>0</v>
      </c>
      <c r="H48" s="10">
        <v>0</v>
      </c>
      <c r="I48" s="10">
        <v>0</v>
      </c>
      <c r="J48" s="10">
        <v>0</v>
      </c>
      <c r="K48" s="8" t="s">
        <v>21</v>
      </c>
      <c r="M48" s="41"/>
      <c r="N48" s="19"/>
    </row>
    <row r="49" spans="1:14" x14ac:dyDescent="0.2">
      <c r="A49" s="4">
        <v>5</v>
      </c>
      <c r="B49" s="4"/>
      <c r="C49" s="5" t="s">
        <v>22</v>
      </c>
      <c r="E49" s="6">
        <v>0</v>
      </c>
      <c r="F49" s="6">
        <v>0</v>
      </c>
      <c r="G49" s="6">
        <v>0</v>
      </c>
      <c r="H49" s="6">
        <v>0</v>
      </c>
      <c r="I49" s="6">
        <v>0</v>
      </c>
      <c r="J49" s="6">
        <v>0</v>
      </c>
      <c r="K49" s="19" t="s">
        <v>23</v>
      </c>
      <c r="M49" s="41"/>
    </row>
    <row r="50" spans="1:14" x14ac:dyDescent="0.2">
      <c r="A50" s="7">
        <v>6</v>
      </c>
      <c r="B50" s="7"/>
      <c r="C50" s="8" t="s">
        <v>24</v>
      </c>
      <c r="E50" s="10">
        <v>1</v>
      </c>
      <c r="F50" s="10">
        <v>1</v>
      </c>
      <c r="G50" s="10">
        <v>1</v>
      </c>
      <c r="H50" s="10">
        <v>1</v>
      </c>
      <c r="I50" s="10">
        <v>1</v>
      </c>
      <c r="J50" s="10">
        <v>1</v>
      </c>
      <c r="K50" s="19" t="s">
        <v>128</v>
      </c>
      <c r="M50" s="41" t="s">
        <v>1387</v>
      </c>
    </row>
    <row r="51" spans="1:14" x14ac:dyDescent="0.2">
      <c r="E51" s="62"/>
      <c r="F51" s="62"/>
      <c r="G51" s="62"/>
      <c r="H51" s="62"/>
      <c r="I51" s="62"/>
      <c r="J51" s="62"/>
      <c r="M51" s="41"/>
    </row>
    <row r="52" spans="1:14" s="31" customFormat="1" x14ac:dyDescent="0.2">
      <c r="A52" s="3" t="s">
        <v>25</v>
      </c>
      <c r="B52" s="3"/>
      <c r="E52" s="58" t="s">
        <v>14</v>
      </c>
      <c r="F52" s="58" t="s">
        <v>14</v>
      </c>
      <c r="G52" s="58" t="s">
        <v>14</v>
      </c>
      <c r="H52" s="58" t="s">
        <v>14</v>
      </c>
      <c r="I52" s="58" t="s">
        <v>14</v>
      </c>
      <c r="J52" s="58" t="s">
        <v>14</v>
      </c>
      <c r="K52" s="30" t="s">
        <v>15</v>
      </c>
      <c r="M52" s="40" t="s">
        <v>16</v>
      </c>
    </row>
    <row r="53" spans="1:14" x14ac:dyDescent="0.2">
      <c r="A53" s="19">
        <v>7</v>
      </c>
      <c r="C53" s="19" t="s">
        <v>26</v>
      </c>
      <c r="E53" s="61">
        <v>1</v>
      </c>
      <c r="F53" s="61">
        <v>1</v>
      </c>
      <c r="G53" s="61">
        <v>1</v>
      </c>
      <c r="H53" s="61">
        <v>1</v>
      </c>
      <c r="I53" s="61">
        <v>1</v>
      </c>
      <c r="J53" s="61">
        <v>1</v>
      </c>
      <c r="K53" s="19" t="s">
        <v>27</v>
      </c>
      <c r="M53" s="42" t="s">
        <v>842</v>
      </c>
    </row>
    <row r="54" spans="1:14" x14ac:dyDescent="0.2">
      <c r="A54" s="19">
        <v>8</v>
      </c>
      <c r="C54" s="19" t="s">
        <v>58</v>
      </c>
      <c r="E54" s="61">
        <v>0</v>
      </c>
      <c r="F54" s="61">
        <v>0</v>
      </c>
      <c r="G54" s="61">
        <v>0</v>
      </c>
      <c r="H54" s="61">
        <v>0</v>
      </c>
      <c r="I54" s="61">
        <v>0</v>
      </c>
      <c r="J54" s="61">
        <v>0</v>
      </c>
      <c r="K54" s="19" t="s">
        <v>62</v>
      </c>
      <c r="M54" s="42"/>
    </row>
    <row r="55" spans="1:14" x14ac:dyDescent="0.2">
      <c r="A55" s="19">
        <v>9</v>
      </c>
      <c r="C55" s="19" t="s">
        <v>40</v>
      </c>
      <c r="E55" s="61">
        <v>0</v>
      </c>
      <c r="F55" s="61">
        <v>0</v>
      </c>
      <c r="G55" s="61">
        <v>0</v>
      </c>
      <c r="H55" s="61">
        <v>0</v>
      </c>
      <c r="I55" s="61">
        <v>0</v>
      </c>
      <c r="J55" s="61">
        <v>0</v>
      </c>
      <c r="K55" s="19" t="s">
        <v>63</v>
      </c>
      <c r="M55" s="42"/>
    </row>
    <row r="56" spans="1:14" x14ac:dyDescent="0.2">
      <c r="A56" s="19">
        <v>10</v>
      </c>
      <c r="C56" s="19" t="s">
        <v>39</v>
      </c>
      <c r="E56" s="61">
        <v>0</v>
      </c>
      <c r="F56" s="61">
        <v>0</v>
      </c>
      <c r="G56" s="61">
        <v>0</v>
      </c>
      <c r="H56" s="61">
        <v>0</v>
      </c>
      <c r="I56" s="61">
        <v>0</v>
      </c>
      <c r="J56" s="61">
        <v>0</v>
      </c>
      <c r="K56" s="19" t="s">
        <v>115</v>
      </c>
      <c r="M56" s="413"/>
    </row>
    <row r="57" spans="1:14" x14ac:dyDescent="0.2">
      <c r="E57" s="63"/>
      <c r="F57" s="63"/>
      <c r="G57" s="63"/>
      <c r="H57" s="63"/>
      <c r="I57" s="63"/>
      <c r="J57" s="63"/>
      <c r="M57" s="41"/>
    </row>
    <row r="58" spans="1:14" s="31" customFormat="1" x14ac:dyDescent="0.2">
      <c r="A58" s="3" t="s">
        <v>57</v>
      </c>
      <c r="B58" s="3"/>
      <c r="E58" s="64" t="s">
        <v>14</v>
      </c>
      <c r="F58" s="64" t="s">
        <v>14</v>
      </c>
      <c r="G58" s="64" t="s">
        <v>14</v>
      </c>
      <c r="H58" s="64" t="s">
        <v>14</v>
      </c>
      <c r="I58" s="64" t="s">
        <v>14</v>
      </c>
      <c r="J58" s="64" t="s">
        <v>14</v>
      </c>
      <c r="K58" s="30" t="s">
        <v>15</v>
      </c>
      <c r="M58" s="40" t="s">
        <v>16</v>
      </c>
    </row>
    <row r="59" spans="1:14" s="5" customFormat="1" x14ac:dyDescent="0.2">
      <c r="A59" s="5">
        <v>11</v>
      </c>
      <c r="C59" s="5" t="s">
        <v>28</v>
      </c>
      <c r="E59" s="6">
        <v>0</v>
      </c>
      <c r="F59" s="6">
        <v>0</v>
      </c>
      <c r="G59" s="6">
        <v>0</v>
      </c>
      <c r="H59" s="6">
        <v>0</v>
      </c>
      <c r="I59" s="6">
        <v>0</v>
      </c>
      <c r="J59" s="6">
        <v>0</v>
      </c>
      <c r="K59" s="19" t="s">
        <v>49</v>
      </c>
      <c r="M59" s="42" t="s">
        <v>853</v>
      </c>
      <c r="N59" s="19"/>
    </row>
    <row r="60" spans="1:14" s="5" customFormat="1" x14ac:dyDescent="0.2">
      <c r="A60" s="11">
        <v>12</v>
      </c>
      <c r="B60" s="11"/>
      <c r="C60" s="5" t="s">
        <v>47</v>
      </c>
      <c r="E60" s="6">
        <v>1</v>
      </c>
      <c r="F60" s="6">
        <v>1</v>
      </c>
      <c r="G60" s="6">
        <v>1</v>
      </c>
      <c r="H60" s="6">
        <v>1</v>
      </c>
      <c r="I60" s="6">
        <v>1</v>
      </c>
      <c r="J60" s="6">
        <v>1</v>
      </c>
      <c r="K60" s="19" t="s">
        <v>109</v>
      </c>
      <c r="M60" s="42"/>
      <c r="N60" s="19"/>
    </row>
    <row r="61" spans="1:14" x14ac:dyDescent="0.2">
      <c r="A61" s="47">
        <v>13</v>
      </c>
      <c r="B61" s="47"/>
      <c r="C61" s="19" t="s">
        <v>29</v>
      </c>
      <c r="E61" s="61">
        <v>0</v>
      </c>
      <c r="F61" s="61">
        <v>0</v>
      </c>
      <c r="G61" s="61">
        <v>0</v>
      </c>
      <c r="H61" s="61">
        <v>0</v>
      </c>
      <c r="I61" s="61">
        <v>0</v>
      </c>
      <c r="J61" s="61">
        <v>0</v>
      </c>
      <c r="K61" s="19" t="s">
        <v>30</v>
      </c>
      <c r="M61" s="41" t="s">
        <v>854</v>
      </c>
    </row>
    <row r="62" spans="1:14" x14ac:dyDescent="0.2">
      <c r="A62" s="47">
        <v>14</v>
      </c>
      <c r="B62" s="47"/>
      <c r="C62" s="19" t="s">
        <v>31</v>
      </c>
      <c r="E62" s="61">
        <v>0</v>
      </c>
      <c r="F62" s="61">
        <v>0</v>
      </c>
      <c r="G62" s="61">
        <v>0</v>
      </c>
      <c r="H62" s="61">
        <v>0</v>
      </c>
      <c r="I62" s="61">
        <v>0</v>
      </c>
      <c r="J62" s="61">
        <v>0</v>
      </c>
      <c r="K62" s="19" t="s">
        <v>1400</v>
      </c>
      <c r="M62" s="41"/>
    </row>
    <row r="63" spans="1:14" x14ac:dyDescent="0.2">
      <c r="A63" s="47">
        <v>15</v>
      </c>
      <c r="B63" s="47"/>
      <c r="C63" s="19" t="s">
        <v>38</v>
      </c>
      <c r="E63" s="61">
        <v>0</v>
      </c>
      <c r="F63" s="61">
        <v>0</v>
      </c>
      <c r="G63" s="61">
        <v>0</v>
      </c>
      <c r="H63" s="61">
        <v>0</v>
      </c>
      <c r="I63" s="61">
        <v>0</v>
      </c>
      <c r="J63" s="61">
        <v>0</v>
      </c>
      <c r="K63" s="19" t="s">
        <v>64</v>
      </c>
      <c r="M63" s="42" t="s">
        <v>636</v>
      </c>
    </row>
    <row r="64" spans="1:14" x14ac:dyDescent="0.2">
      <c r="E64" s="63"/>
      <c r="F64" s="63"/>
      <c r="G64" s="63"/>
      <c r="H64" s="63"/>
      <c r="I64" s="63"/>
      <c r="J64" s="63"/>
    </row>
    <row r="65" spans="1:16" ht="16" thickBot="1" x14ac:dyDescent="0.25">
      <c r="A65" s="43"/>
      <c r="B65" s="43"/>
      <c r="C65" s="43"/>
      <c r="D65" s="43"/>
      <c r="E65" s="65"/>
      <c r="F65" s="65"/>
      <c r="G65" s="65"/>
      <c r="H65" s="65"/>
      <c r="I65" s="65"/>
      <c r="J65" s="65"/>
      <c r="K65" s="43"/>
      <c r="L65" s="43"/>
      <c r="M65" s="18"/>
      <c r="N65" s="18"/>
      <c r="O65" s="18"/>
      <c r="P65" s="18"/>
    </row>
    <row r="66" spans="1:16" x14ac:dyDescent="0.2">
      <c r="E66" s="63"/>
      <c r="F66" s="63"/>
      <c r="G66" s="63"/>
      <c r="H66" s="63"/>
      <c r="I66" s="63"/>
      <c r="J66" s="63"/>
      <c r="M66" s="18"/>
      <c r="N66" s="18"/>
      <c r="O66" s="18"/>
      <c r="P66" s="18"/>
    </row>
    <row r="67" spans="1:16" ht="16" thickBot="1" x14ac:dyDescent="0.25">
      <c r="A67" s="2" t="s">
        <v>32</v>
      </c>
      <c r="B67" s="2"/>
      <c r="E67" s="66">
        <f>SUM(E45:E50,E53:E56,E59:E63)</f>
        <v>4</v>
      </c>
      <c r="F67" s="66">
        <f t="shared" ref="F67:J67" si="1">SUM(F45:F50,F53:F56,F59:F63)</f>
        <v>4</v>
      </c>
      <c r="G67" s="66">
        <f t="shared" si="1"/>
        <v>4</v>
      </c>
      <c r="H67" s="66">
        <f t="shared" si="1"/>
        <v>4</v>
      </c>
      <c r="I67" s="66">
        <f t="shared" si="1"/>
        <v>4</v>
      </c>
      <c r="J67" s="66">
        <f t="shared" si="1"/>
        <v>4</v>
      </c>
      <c r="K67" s="67" t="s">
        <v>48</v>
      </c>
      <c r="M67" s="18"/>
      <c r="N67" s="18"/>
      <c r="O67" s="18"/>
      <c r="P67" s="18"/>
    </row>
    <row r="68" spans="1:16" ht="16" thickTop="1" x14ac:dyDescent="0.2">
      <c r="A68" s="201" t="s">
        <v>1367</v>
      </c>
      <c r="B68" s="201"/>
      <c r="C68" s="8"/>
      <c r="D68" s="193"/>
      <c r="E68" s="197" t="s">
        <v>1375</v>
      </c>
      <c r="F68" s="197" t="s">
        <v>1375</v>
      </c>
      <c r="G68" s="197" t="s">
        <v>1375</v>
      </c>
      <c r="H68" s="197" t="s">
        <v>1375</v>
      </c>
      <c r="I68" s="197" t="s">
        <v>1375</v>
      </c>
      <c r="J68" s="197" t="s">
        <v>1375</v>
      </c>
      <c r="M68" s="18"/>
      <c r="N68" s="18"/>
      <c r="O68" s="18"/>
      <c r="P68" s="18"/>
    </row>
    <row r="69" spans="1:16" x14ac:dyDescent="0.2">
      <c r="A69" s="68" t="s">
        <v>118</v>
      </c>
      <c r="B69" s="2"/>
      <c r="E69" s="199">
        <f>0.5^E68</f>
        <v>0.25</v>
      </c>
      <c r="F69" s="199">
        <f t="shared" ref="F69:J69" si="2">0.5^F68</f>
        <v>0.25</v>
      </c>
      <c r="G69" s="199">
        <f t="shared" si="2"/>
        <v>0.25</v>
      </c>
      <c r="H69" s="199">
        <f t="shared" si="2"/>
        <v>0.25</v>
      </c>
      <c r="I69" s="199">
        <f t="shared" si="2"/>
        <v>0.25</v>
      </c>
      <c r="J69" s="199">
        <f t="shared" si="2"/>
        <v>0.25</v>
      </c>
      <c r="M69" s="18"/>
      <c r="N69" s="18"/>
      <c r="O69" s="18"/>
      <c r="P69" s="18"/>
    </row>
    <row r="70" spans="1:16" ht="16" thickBot="1" x14ac:dyDescent="0.25">
      <c r="A70" s="1"/>
      <c r="B70" s="1"/>
      <c r="C70" s="43"/>
      <c r="D70" s="43"/>
      <c r="E70" s="87"/>
      <c r="F70" s="87"/>
      <c r="G70" s="87"/>
      <c r="H70" s="87"/>
      <c r="I70" s="87"/>
      <c r="J70" s="87"/>
      <c r="K70" s="43"/>
      <c r="L70" s="43"/>
      <c r="M70" s="18"/>
      <c r="N70" s="18"/>
      <c r="O70" s="18"/>
      <c r="P70" s="18"/>
    </row>
    <row r="71" spans="1:16" x14ac:dyDescent="0.2">
      <c r="A71" s="3" t="s">
        <v>33</v>
      </c>
      <c r="B71" s="3"/>
      <c r="C71" s="31"/>
      <c r="D71" s="31"/>
      <c r="E71" s="69" t="s">
        <v>34</v>
      </c>
      <c r="F71" s="69" t="s">
        <v>34</v>
      </c>
      <c r="G71" s="69" t="s">
        <v>34</v>
      </c>
      <c r="H71" s="69" t="s">
        <v>34</v>
      </c>
      <c r="I71" s="69" t="s">
        <v>34</v>
      </c>
      <c r="J71" s="69" t="s">
        <v>34</v>
      </c>
      <c r="K71" s="31" t="s">
        <v>15</v>
      </c>
      <c r="L71" s="31"/>
      <c r="M71" s="18"/>
      <c r="N71" s="18"/>
      <c r="O71" s="18"/>
      <c r="P71" s="18"/>
    </row>
    <row r="72" spans="1:16" x14ac:dyDescent="0.2">
      <c r="A72" s="198" t="s">
        <v>1368</v>
      </c>
      <c r="B72" s="24" t="s">
        <v>1370</v>
      </c>
      <c r="E72" s="200">
        <v>1</v>
      </c>
      <c r="F72" s="200">
        <v>1</v>
      </c>
      <c r="G72" s="200">
        <v>1</v>
      </c>
      <c r="H72" s="200">
        <v>1</v>
      </c>
      <c r="I72" s="200">
        <v>1</v>
      </c>
      <c r="J72" s="200">
        <v>1</v>
      </c>
      <c r="K72" s="24" t="s">
        <v>1372</v>
      </c>
      <c r="M72" s="18"/>
      <c r="N72" s="18"/>
      <c r="O72" s="18"/>
      <c r="P72" s="18"/>
    </row>
    <row r="73" spans="1:16" x14ac:dyDescent="0.2">
      <c r="A73" s="198" t="s">
        <v>1369</v>
      </c>
      <c r="B73" s="193" t="s">
        <v>1371</v>
      </c>
      <c r="C73" s="24"/>
      <c r="E73" s="200">
        <v>1</v>
      </c>
      <c r="F73" s="200">
        <v>1</v>
      </c>
      <c r="G73" s="200">
        <v>1</v>
      </c>
      <c r="H73" s="200">
        <v>1</v>
      </c>
      <c r="I73" s="200">
        <v>1</v>
      </c>
      <c r="J73" s="200">
        <v>1</v>
      </c>
      <c r="K73" s="24" t="s">
        <v>1372</v>
      </c>
      <c r="M73" s="18"/>
      <c r="N73" s="18"/>
      <c r="O73" s="18"/>
      <c r="P73" s="18"/>
    </row>
    <row r="74" spans="1:16" x14ac:dyDescent="0.2">
      <c r="A74" s="5"/>
      <c r="B74" s="5"/>
      <c r="C74" s="24"/>
      <c r="E74" s="23"/>
      <c r="F74" s="23"/>
      <c r="G74" s="23"/>
      <c r="H74" s="23"/>
      <c r="I74" s="23"/>
      <c r="J74" s="23"/>
      <c r="M74" s="18"/>
      <c r="N74" s="18"/>
      <c r="O74" s="18"/>
      <c r="P74" s="18"/>
    </row>
    <row r="75" spans="1:16" ht="16" thickBot="1" x14ac:dyDescent="0.25">
      <c r="A75" s="5"/>
      <c r="B75" s="5"/>
      <c r="C75" s="22"/>
      <c r="M75" s="18"/>
      <c r="N75" s="18"/>
      <c r="O75" s="18"/>
      <c r="P75" s="18"/>
    </row>
    <row r="76" spans="1:16" x14ac:dyDescent="0.2">
      <c r="A76" s="21"/>
      <c r="B76" s="21"/>
      <c r="C76" s="20"/>
      <c r="D76" s="70"/>
      <c r="E76" s="70"/>
      <c r="F76" s="70"/>
      <c r="G76" s="70"/>
      <c r="H76" s="70"/>
      <c r="I76" s="70"/>
      <c r="J76" s="70"/>
      <c r="K76" s="70"/>
      <c r="L76" s="70"/>
      <c r="M76" s="18"/>
      <c r="N76" s="18"/>
      <c r="O76" s="18"/>
      <c r="P76" s="18"/>
    </row>
    <row r="77" spans="1:16" ht="16" thickBot="1" x14ac:dyDescent="0.25">
      <c r="A77" s="2" t="s">
        <v>35</v>
      </c>
      <c r="B77" s="2"/>
      <c r="E77" s="211">
        <f>E67*E69*E72*E73</f>
        <v>1</v>
      </c>
      <c r="F77" s="211">
        <f t="shared" ref="F77:J77" si="3">F67*F69*F72*F73</f>
        <v>1</v>
      </c>
      <c r="G77" s="211">
        <f t="shared" si="3"/>
        <v>1</v>
      </c>
      <c r="H77" s="211">
        <f t="shared" si="3"/>
        <v>1</v>
      </c>
      <c r="I77" s="211">
        <f t="shared" si="3"/>
        <v>1</v>
      </c>
      <c r="J77" s="211">
        <f t="shared" si="3"/>
        <v>1</v>
      </c>
      <c r="K77" s="212" t="s">
        <v>48</v>
      </c>
      <c r="M77" s="18"/>
      <c r="N77" s="18"/>
      <c r="O77" s="18"/>
      <c r="P77" s="18"/>
    </row>
    <row r="78" spans="1:16" ht="16" thickTop="1" x14ac:dyDescent="0.2">
      <c r="C78" s="68"/>
      <c r="M78" s="18"/>
      <c r="N78" s="18"/>
      <c r="O78" s="18"/>
      <c r="P78" s="18"/>
    </row>
    <row r="79" spans="1:16" ht="16" thickBot="1" x14ac:dyDescent="0.25">
      <c r="A79" s="43"/>
      <c r="B79" s="43"/>
      <c r="C79" s="43"/>
      <c r="D79" s="43"/>
      <c r="E79" s="43"/>
      <c r="F79" s="43"/>
      <c r="G79" s="43"/>
      <c r="H79" s="43"/>
      <c r="I79" s="43"/>
      <c r="J79" s="43"/>
      <c r="K79" s="43"/>
      <c r="L79" s="43"/>
      <c r="M79" s="18"/>
      <c r="N79" s="18"/>
      <c r="O79" s="18"/>
      <c r="P79" s="18"/>
    </row>
    <row r="80" spans="1:16" x14ac:dyDescent="0.2">
      <c r="M80" s="18"/>
      <c r="N80" s="18"/>
      <c r="O80" s="18"/>
      <c r="P80" s="18"/>
    </row>
    <row r="81" spans="1:16" x14ac:dyDescent="0.2">
      <c r="A81" s="2" t="s">
        <v>1394</v>
      </c>
      <c r="M81" s="18"/>
      <c r="N81" s="18"/>
      <c r="O81" s="18"/>
      <c r="P81" s="18"/>
    </row>
    <row r="82" spans="1:16" x14ac:dyDescent="0.2">
      <c r="A82" s="221">
        <v>44123</v>
      </c>
      <c r="B82" s="19" t="s">
        <v>1395</v>
      </c>
      <c r="M82" s="18"/>
      <c r="N82" s="18"/>
      <c r="O82" s="18"/>
      <c r="P82" s="18"/>
    </row>
    <row r="83" spans="1:16" x14ac:dyDescent="0.2">
      <c r="M83" s="18"/>
      <c r="N83" s="18"/>
      <c r="O83" s="18"/>
      <c r="P83" s="18"/>
    </row>
    <row r="84" spans="1:16" x14ac:dyDescent="0.2">
      <c r="M84" s="18"/>
      <c r="N84" s="18"/>
      <c r="O84" s="18"/>
      <c r="P84" s="18"/>
    </row>
    <row r="1048473" spans="16:16" x14ac:dyDescent="0.2">
      <c r="P1048473" s="57"/>
    </row>
  </sheetData>
  <conditionalFormatting sqref="E77:J77">
    <cfRule type="cellIs" dxfId="119" priority="1" operator="lessThan">
      <formula>7.5</formula>
    </cfRule>
    <cfRule type="cellIs" dxfId="118" priority="2" operator="greaterThan">
      <formula>7.5</formula>
    </cfRule>
  </conditionalFormatting>
  <dataValidations count="4">
    <dataValidation type="list" allowBlank="1" showInputMessage="1" showErrorMessage="1" sqref="E11" xr:uid="{00000000-0002-0000-0900-000000000000}">
      <formula1>#REF!</formula1>
    </dataValidation>
    <dataValidation type="list" showInputMessage="1" showErrorMessage="1" sqref="E12" xr:uid="{00000000-0002-0000-0900-000001000000}">
      <formula1>#REF!</formula1>
    </dataValidation>
    <dataValidation type="list" allowBlank="1" showInputMessage="1" showErrorMessage="1" sqref="E10" xr:uid="{00000000-0002-0000-0900-000002000000}">
      <formula1>#REF!</formula1>
    </dataValidation>
    <dataValidation type="list" allowBlank="1" showInputMessage="1" showErrorMessage="1" sqref="D12" xr:uid="{00000000-0002-0000-09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900-000004000000}">
          <x14:formula1>
            <xm:f>Lists!$C$1:$C$9</xm:f>
          </x14:formula1>
          <xm:sqref>D10</xm:sqref>
        </x14:dataValidation>
        <x14:dataValidation type="list" allowBlank="1" showInputMessage="1" showErrorMessage="1" xr:uid="{00000000-0002-0000-0900-000005000000}">
          <x14:formula1>
            <xm:f>Lists!$F$1:$F$8</xm:f>
          </x14:formula1>
          <xm:sqref>D11</xm:sqref>
        </x14:dataValidation>
        <x14:dataValidation type="list" allowBlank="1" showInputMessage="1" showErrorMessage="1" xr:uid="{00000000-0002-0000-0900-000006000000}">
          <x14:formula1>
            <xm:f>Lists!$E$1:$E$5</xm:f>
          </x14:formula1>
          <xm:sqref>V15:V20</xm:sqref>
        </x14:dataValidation>
        <x14:dataValidation type="list" allowBlank="1" showInputMessage="1" showErrorMessage="1" xr:uid="{00000000-0002-0000-0900-000007000000}">
          <x14:formula1>
            <xm:f>Lists!$D$1:$D$8</xm:f>
          </x14:formula1>
          <xm:sqref>E15:E20</xm:sqref>
        </x14:dataValidation>
        <x14:dataValidation type="list" allowBlank="1" showInputMessage="1" showErrorMessage="1" xr:uid="{00000000-0002-0000-0900-000008000000}">
          <x14:formula1>
            <xm:f>Lists!$G$1:$G$8</xm:f>
          </x14:formula1>
          <xm:sqref>D25:D37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X1048516"/>
  <sheetViews>
    <sheetView topLeftCell="D1" zoomScaleNormal="100" zoomScalePageLayoutView="80" workbookViewId="0">
      <selection activeCell="AA55" sqref="AA55"/>
    </sheetView>
  </sheetViews>
  <sheetFormatPr baseColWidth="10" defaultColWidth="8.83203125" defaultRowHeight="15" x14ac:dyDescent="0.2"/>
  <cols>
    <col min="1" max="1" width="13.5" style="19" customWidth="1"/>
    <col min="2" max="2" width="18.1640625" style="19" customWidth="1"/>
    <col min="3" max="3" width="30.33203125" style="19" customWidth="1"/>
    <col min="4" max="4" width="25.83203125" style="19" customWidth="1"/>
    <col min="5" max="5" width="21.33203125" style="19" customWidth="1"/>
    <col min="6" max="6" width="21" style="19" customWidth="1"/>
    <col min="7" max="7" width="26.5" style="19" customWidth="1"/>
    <col min="8" max="8" width="29" style="19" customWidth="1"/>
    <col min="9" max="9" width="22.5" style="19" customWidth="1"/>
    <col min="10" max="10" width="24.83203125" style="19" customWidth="1"/>
    <col min="11" max="11" width="26.5" style="19" customWidth="1"/>
    <col min="12"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22.66406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349</v>
      </c>
      <c r="G2" s="19" t="s">
        <v>72</v>
      </c>
      <c r="H2" s="44" t="s">
        <v>350</v>
      </c>
    </row>
    <row r="3" spans="1:24" x14ac:dyDescent="0.2">
      <c r="C3" s="19" t="s">
        <v>2</v>
      </c>
      <c r="D3" s="209">
        <v>2017</v>
      </c>
    </row>
    <row r="4" spans="1:24" x14ac:dyDescent="0.2">
      <c r="C4" s="8" t="s">
        <v>44</v>
      </c>
      <c r="D4" s="44" t="s">
        <v>348</v>
      </c>
    </row>
    <row r="5" spans="1:24" x14ac:dyDescent="0.2">
      <c r="C5" s="19" t="s">
        <v>3</v>
      </c>
      <c r="D5" s="403" t="s">
        <v>2152</v>
      </c>
    </row>
    <row r="6" spans="1:24" x14ac:dyDescent="0.2">
      <c r="D6" s="18"/>
    </row>
    <row r="7" spans="1:24" s="43" customFormat="1" ht="16" thickBot="1" x14ac:dyDescent="0.25">
      <c r="A7" s="1" t="s">
        <v>59</v>
      </c>
      <c r="B7" s="1"/>
      <c r="D7" s="248" t="s">
        <v>616</v>
      </c>
    </row>
    <row r="9" spans="1:24" s="43" customFormat="1" ht="16" thickBot="1" x14ac:dyDescent="0.25">
      <c r="A9" s="1" t="s">
        <v>4</v>
      </c>
      <c r="B9" s="1"/>
    </row>
    <row r="10" spans="1:24" x14ac:dyDescent="0.2">
      <c r="C10" s="19" t="s">
        <v>74</v>
      </c>
      <c r="D10" s="45" t="s">
        <v>1589</v>
      </c>
      <c r="E10" s="46"/>
    </row>
    <row r="11" spans="1:24" x14ac:dyDescent="0.2">
      <c r="C11" s="19" t="s">
        <v>46</v>
      </c>
      <c r="D11" s="45" t="s">
        <v>1593</v>
      </c>
      <c r="E11" s="47"/>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100" customFormat="1" x14ac:dyDescent="0.2">
      <c r="A15" s="225">
        <v>1</v>
      </c>
      <c r="B15" s="225" t="s">
        <v>351</v>
      </c>
      <c r="C15" s="225" t="s">
        <v>1476</v>
      </c>
      <c r="D15" s="225" t="s">
        <v>357</v>
      </c>
      <c r="E15" s="225" t="s">
        <v>368</v>
      </c>
      <c r="F15" s="225" t="s">
        <v>71</v>
      </c>
      <c r="G15" s="225" t="s">
        <v>369</v>
      </c>
      <c r="H15" s="225" t="s">
        <v>461</v>
      </c>
      <c r="I15" s="225" t="s">
        <v>52</v>
      </c>
      <c r="J15" s="225" t="s">
        <v>85</v>
      </c>
      <c r="K15" s="225" t="s">
        <v>52</v>
      </c>
      <c r="L15" s="225" t="s">
        <v>52</v>
      </c>
      <c r="M15" s="225" t="s">
        <v>52</v>
      </c>
      <c r="N15" s="225" t="s">
        <v>71</v>
      </c>
      <c r="O15" s="225" t="s">
        <v>71</v>
      </c>
      <c r="P15" s="225" t="s">
        <v>71</v>
      </c>
      <c r="Q15" s="225" t="s">
        <v>384</v>
      </c>
      <c r="R15" s="225" t="s">
        <v>71</v>
      </c>
      <c r="S15" s="225" t="s">
        <v>71</v>
      </c>
      <c r="T15" s="225" t="s">
        <v>71</v>
      </c>
      <c r="U15" s="225" t="s">
        <v>374</v>
      </c>
      <c r="V15" s="225" t="s">
        <v>52</v>
      </c>
      <c r="W15" s="225" t="s">
        <v>1853</v>
      </c>
      <c r="X15" s="306"/>
    </row>
    <row r="16" spans="1:24" s="100" customFormat="1" x14ac:dyDescent="0.2">
      <c r="A16" s="225">
        <v>2</v>
      </c>
      <c r="B16" s="225" t="s">
        <v>351</v>
      </c>
      <c r="C16" s="225" t="s">
        <v>1477</v>
      </c>
      <c r="D16" s="225" t="s">
        <v>357</v>
      </c>
      <c r="E16" s="225" t="s">
        <v>368</v>
      </c>
      <c r="F16" s="225" t="s">
        <v>71</v>
      </c>
      <c r="G16" s="225" t="s">
        <v>369</v>
      </c>
      <c r="H16" s="225" t="s">
        <v>461</v>
      </c>
      <c r="I16" s="225" t="s">
        <v>52</v>
      </c>
      <c r="J16" s="225" t="s">
        <v>85</v>
      </c>
      <c r="K16" s="225" t="s">
        <v>52</v>
      </c>
      <c r="L16" s="225" t="s">
        <v>52</v>
      </c>
      <c r="M16" s="225" t="s">
        <v>52</v>
      </c>
      <c r="N16" s="225" t="s">
        <v>71</v>
      </c>
      <c r="O16" s="225" t="s">
        <v>71</v>
      </c>
      <c r="P16" s="225" t="s">
        <v>71</v>
      </c>
      <c r="Q16" s="225" t="s">
        <v>384</v>
      </c>
      <c r="R16" s="225" t="s">
        <v>71</v>
      </c>
      <c r="S16" s="225" t="s">
        <v>71</v>
      </c>
      <c r="T16" s="225" t="s">
        <v>71</v>
      </c>
      <c r="U16" s="225" t="s">
        <v>374</v>
      </c>
      <c r="V16" s="225" t="s">
        <v>52</v>
      </c>
      <c r="W16" s="225" t="s">
        <v>1853</v>
      </c>
      <c r="X16" s="306"/>
    </row>
    <row r="17" spans="1:24" s="100" customFormat="1" x14ac:dyDescent="0.2">
      <c r="A17" s="225">
        <v>3</v>
      </c>
      <c r="B17" s="225" t="s">
        <v>351</v>
      </c>
      <c r="C17" s="225" t="s">
        <v>1475</v>
      </c>
      <c r="D17" s="225" t="s">
        <v>357</v>
      </c>
      <c r="E17" s="225" t="s">
        <v>368</v>
      </c>
      <c r="F17" s="225" t="s">
        <v>71</v>
      </c>
      <c r="G17" s="225" t="s">
        <v>369</v>
      </c>
      <c r="H17" s="225" t="s">
        <v>461</v>
      </c>
      <c r="I17" s="225" t="s">
        <v>52</v>
      </c>
      <c r="J17" s="225" t="s">
        <v>85</v>
      </c>
      <c r="K17" s="225" t="s">
        <v>52</v>
      </c>
      <c r="L17" s="225" t="s">
        <v>52</v>
      </c>
      <c r="M17" s="225" t="s">
        <v>52</v>
      </c>
      <c r="N17" s="225" t="s">
        <v>71</v>
      </c>
      <c r="O17" s="225" t="s">
        <v>71</v>
      </c>
      <c r="P17" s="225" t="s">
        <v>71</v>
      </c>
      <c r="Q17" s="225" t="s">
        <v>384</v>
      </c>
      <c r="R17" s="225" t="s">
        <v>71</v>
      </c>
      <c r="S17" s="225" t="s">
        <v>71</v>
      </c>
      <c r="T17" s="225" t="s">
        <v>71</v>
      </c>
      <c r="U17" s="225" t="s">
        <v>374</v>
      </c>
      <c r="V17" s="225" t="s">
        <v>52</v>
      </c>
      <c r="W17" s="225" t="s">
        <v>1853</v>
      </c>
      <c r="X17" s="306"/>
    </row>
    <row r="18" spans="1:24" s="100" customFormat="1" x14ac:dyDescent="0.2">
      <c r="A18" s="249">
        <v>4</v>
      </c>
      <c r="B18" s="249" t="s">
        <v>351</v>
      </c>
      <c r="C18" s="250" t="s">
        <v>364</v>
      </c>
      <c r="D18" s="249" t="s">
        <v>363</v>
      </c>
      <c r="E18" s="249" t="s">
        <v>368</v>
      </c>
      <c r="F18" s="249" t="s">
        <v>373</v>
      </c>
      <c r="G18" s="249" t="s">
        <v>369</v>
      </c>
      <c r="H18" s="249" t="s">
        <v>461</v>
      </c>
      <c r="I18" s="249" t="s">
        <v>52</v>
      </c>
      <c r="J18" s="249" t="s">
        <v>85</v>
      </c>
      <c r="K18" s="249">
        <v>37</v>
      </c>
      <c r="L18" s="249" t="s">
        <v>71</v>
      </c>
      <c r="M18" s="249" t="s">
        <v>71</v>
      </c>
      <c r="N18" s="249" t="s">
        <v>71</v>
      </c>
      <c r="O18" s="249" t="s">
        <v>71</v>
      </c>
      <c r="P18" s="249" t="s">
        <v>71</v>
      </c>
      <c r="Q18" s="249" t="s">
        <v>384</v>
      </c>
      <c r="R18" s="249">
        <v>66</v>
      </c>
      <c r="S18" s="249" t="s">
        <v>125</v>
      </c>
      <c r="T18" s="249">
        <v>66</v>
      </c>
      <c r="U18" s="249" t="s">
        <v>374</v>
      </c>
      <c r="V18" s="249" t="s">
        <v>52</v>
      </c>
      <c r="W18" s="249" t="s">
        <v>375</v>
      </c>
      <c r="X18" s="307"/>
    </row>
    <row r="19" spans="1:24" s="100" customFormat="1" x14ac:dyDescent="0.2">
      <c r="A19" s="249">
        <v>5</v>
      </c>
      <c r="B19" s="249" t="s">
        <v>351</v>
      </c>
      <c r="C19" s="250" t="s">
        <v>366</v>
      </c>
      <c r="D19" s="249" t="s">
        <v>363</v>
      </c>
      <c r="E19" s="249" t="s">
        <v>368</v>
      </c>
      <c r="F19" s="249" t="s">
        <v>373</v>
      </c>
      <c r="G19" s="249" t="s">
        <v>369</v>
      </c>
      <c r="H19" s="249" t="s">
        <v>461</v>
      </c>
      <c r="I19" s="249" t="s">
        <v>52</v>
      </c>
      <c r="J19" s="249" t="s">
        <v>85</v>
      </c>
      <c r="K19" s="249">
        <v>37</v>
      </c>
      <c r="L19" s="249" t="s">
        <v>71</v>
      </c>
      <c r="M19" s="249" t="s">
        <v>71</v>
      </c>
      <c r="N19" s="249" t="s">
        <v>71</v>
      </c>
      <c r="O19" s="249" t="s">
        <v>71</v>
      </c>
      <c r="P19" s="249" t="s">
        <v>71</v>
      </c>
      <c r="Q19" s="249" t="s">
        <v>384</v>
      </c>
      <c r="R19" s="249">
        <v>66</v>
      </c>
      <c r="S19" s="249" t="s">
        <v>125</v>
      </c>
      <c r="T19" s="249">
        <v>66</v>
      </c>
      <c r="U19" s="249" t="s">
        <v>374</v>
      </c>
      <c r="V19" s="249" t="s">
        <v>52</v>
      </c>
      <c r="W19" s="249" t="s">
        <v>375</v>
      </c>
      <c r="X19" s="307"/>
    </row>
    <row r="20" spans="1:24" s="100" customFormat="1" x14ac:dyDescent="0.2">
      <c r="A20" s="249">
        <v>6</v>
      </c>
      <c r="B20" s="249" t="s">
        <v>351</v>
      </c>
      <c r="C20" s="250" t="s">
        <v>365</v>
      </c>
      <c r="D20" s="249" t="s">
        <v>363</v>
      </c>
      <c r="E20" s="249" t="s">
        <v>368</v>
      </c>
      <c r="F20" s="249" t="s">
        <v>373</v>
      </c>
      <c r="G20" s="249" t="s">
        <v>369</v>
      </c>
      <c r="H20" s="249" t="s">
        <v>461</v>
      </c>
      <c r="I20" s="249" t="s">
        <v>52</v>
      </c>
      <c r="J20" s="249" t="s">
        <v>85</v>
      </c>
      <c r="K20" s="249">
        <v>37</v>
      </c>
      <c r="L20" s="249" t="s">
        <v>71</v>
      </c>
      <c r="M20" s="249" t="s">
        <v>71</v>
      </c>
      <c r="N20" s="249" t="s">
        <v>71</v>
      </c>
      <c r="O20" s="249" t="s">
        <v>71</v>
      </c>
      <c r="P20" s="249" t="s">
        <v>71</v>
      </c>
      <c r="Q20" s="249" t="s">
        <v>384</v>
      </c>
      <c r="R20" s="249">
        <v>66</v>
      </c>
      <c r="S20" s="249" t="s">
        <v>125</v>
      </c>
      <c r="T20" s="249">
        <v>66</v>
      </c>
      <c r="U20" s="249" t="s">
        <v>374</v>
      </c>
      <c r="V20" s="249" t="s">
        <v>52</v>
      </c>
      <c r="W20" s="249" t="s">
        <v>375</v>
      </c>
      <c r="X20" s="307"/>
    </row>
    <row r="21" spans="1:24" s="100" customFormat="1" x14ac:dyDescent="0.2">
      <c r="A21" s="249">
        <v>7</v>
      </c>
      <c r="B21" s="249" t="s">
        <v>351</v>
      </c>
      <c r="C21" s="250" t="s">
        <v>367</v>
      </c>
      <c r="D21" s="249" t="s">
        <v>363</v>
      </c>
      <c r="E21" s="249" t="s">
        <v>368</v>
      </c>
      <c r="F21" s="249" t="s">
        <v>373</v>
      </c>
      <c r="G21" s="249" t="s">
        <v>369</v>
      </c>
      <c r="H21" s="249" t="s">
        <v>461</v>
      </c>
      <c r="I21" s="249" t="s">
        <v>52</v>
      </c>
      <c r="J21" s="249" t="s">
        <v>85</v>
      </c>
      <c r="K21" s="249">
        <v>37</v>
      </c>
      <c r="L21" s="249" t="s">
        <v>71</v>
      </c>
      <c r="M21" s="249" t="s">
        <v>71</v>
      </c>
      <c r="N21" s="249" t="s">
        <v>71</v>
      </c>
      <c r="O21" s="249" t="s">
        <v>71</v>
      </c>
      <c r="P21" s="249" t="s">
        <v>71</v>
      </c>
      <c r="Q21" s="249" t="s">
        <v>384</v>
      </c>
      <c r="R21" s="249">
        <v>66</v>
      </c>
      <c r="S21" s="249" t="s">
        <v>125</v>
      </c>
      <c r="T21" s="249">
        <v>66</v>
      </c>
      <c r="U21" s="249" t="s">
        <v>374</v>
      </c>
      <c r="V21" s="249" t="s">
        <v>52</v>
      </c>
      <c r="W21" s="249" t="s">
        <v>375</v>
      </c>
      <c r="X21" s="307"/>
    </row>
    <row r="22" spans="1:24" s="100" customFormat="1" x14ac:dyDescent="0.2">
      <c r="A22" s="226">
        <v>8</v>
      </c>
      <c r="B22" s="226" t="s">
        <v>351</v>
      </c>
      <c r="C22" s="226" t="s">
        <v>360</v>
      </c>
      <c r="D22" s="226" t="s">
        <v>358</v>
      </c>
      <c r="E22" s="226" t="s">
        <v>368</v>
      </c>
      <c r="F22" s="226" t="s">
        <v>376</v>
      </c>
      <c r="G22" s="226" t="s">
        <v>369</v>
      </c>
      <c r="H22" s="226" t="s">
        <v>461</v>
      </c>
      <c r="I22" s="226" t="s">
        <v>52</v>
      </c>
      <c r="J22" s="226" t="s">
        <v>85</v>
      </c>
      <c r="K22" s="226">
        <v>37</v>
      </c>
      <c r="L22" s="226" t="s">
        <v>71</v>
      </c>
      <c r="M22" s="226" t="s">
        <v>71</v>
      </c>
      <c r="N22" s="226" t="s">
        <v>71</v>
      </c>
      <c r="O22" s="226" t="s">
        <v>71</v>
      </c>
      <c r="P22" s="226" t="s">
        <v>71</v>
      </c>
      <c r="Q22" s="226" t="s">
        <v>384</v>
      </c>
      <c r="R22" s="226">
        <v>5.5</v>
      </c>
      <c r="S22" s="226" t="s">
        <v>125</v>
      </c>
      <c r="T22" s="226">
        <v>5.5</v>
      </c>
      <c r="U22" s="226" t="s">
        <v>374</v>
      </c>
      <c r="V22" s="226" t="s">
        <v>52</v>
      </c>
      <c r="W22" s="226" t="s">
        <v>375</v>
      </c>
      <c r="X22" s="308"/>
    </row>
    <row r="23" spans="1:24" s="100" customFormat="1" x14ac:dyDescent="0.2">
      <c r="A23" s="226">
        <v>9</v>
      </c>
      <c r="B23" s="226" t="s">
        <v>351</v>
      </c>
      <c r="C23" s="226" t="s">
        <v>361</v>
      </c>
      <c r="D23" s="226" t="s">
        <v>358</v>
      </c>
      <c r="E23" s="226" t="s">
        <v>368</v>
      </c>
      <c r="F23" s="226" t="s">
        <v>376</v>
      </c>
      <c r="G23" s="226" t="s">
        <v>369</v>
      </c>
      <c r="H23" s="226" t="s">
        <v>461</v>
      </c>
      <c r="I23" s="226" t="s">
        <v>52</v>
      </c>
      <c r="J23" s="226" t="s">
        <v>85</v>
      </c>
      <c r="K23" s="226">
        <v>37</v>
      </c>
      <c r="L23" s="226" t="s">
        <v>71</v>
      </c>
      <c r="M23" s="226" t="s">
        <v>71</v>
      </c>
      <c r="N23" s="226" t="s">
        <v>71</v>
      </c>
      <c r="O23" s="226" t="s">
        <v>71</v>
      </c>
      <c r="P23" s="226" t="s">
        <v>71</v>
      </c>
      <c r="Q23" s="226" t="s">
        <v>384</v>
      </c>
      <c r="R23" s="226">
        <v>5.5</v>
      </c>
      <c r="S23" s="226" t="s">
        <v>125</v>
      </c>
      <c r="T23" s="226">
        <v>5.5</v>
      </c>
      <c r="U23" s="226" t="s">
        <v>374</v>
      </c>
      <c r="V23" s="226" t="s">
        <v>52</v>
      </c>
      <c r="W23" s="226" t="s">
        <v>375</v>
      </c>
      <c r="X23" s="308"/>
    </row>
    <row r="24" spans="1:24" s="100" customFormat="1" x14ac:dyDescent="0.2">
      <c r="A24" s="252">
        <v>10</v>
      </c>
      <c r="B24" s="252" t="s">
        <v>351</v>
      </c>
      <c r="C24" s="253" t="s">
        <v>364</v>
      </c>
      <c r="D24" s="252" t="s">
        <v>359</v>
      </c>
      <c r="E24" s="252" t="s">
        <v>368</v>
      </c>
      <c r="F24" s="252" t="s">
        <v>377</v>
      </c>
      <c r="G24" s="252" t="s">
        <v>369</v>
      </c>
      <c r="H24" s="252" t="s">
        <v>461</v>
      </c>
      <c r="I24" s="252" t="s">
        <v>52</v>
      </c>
      <c r="J24" s="252" t="s">
        <v>85</v>
      </c>
      <c r="K24" s="252">
        <v>37</v>
      </c>
      <c r="L24" s="252" t="s">
        <v>71</v>
      </c>
      <c r="M24" s="252" t="s">
        <v>71</v>
      </c>
      <c r="N24" s="252" t="s">
        <v>71</v>
      </c>
      <c r="O24" s="252" t="s">
        <v>71</v>
      </c>
      <c r="P24" s="252" t="s">
        <v>71</v>
      </c>
      <c r="Q24" s="252" t="s">
        <v>384</v>
      </c>
      <c r="R24" s="252">
        <v>4</v>
      </c>
      <c r="S24" s="252" t="s">
        <v>125</v>
      </c>
      <c r="T24" s="252">
        <v>4</v>
      </c>
      <c r="U24" s="252" t="s">
        <v>374</v>
      </c>
      <c r="V24" s="252" t="s">
        <v>52</v>
      </c>
      <c r="W24" s="252" t="s">
        <v>375</v>
      </c>
      <c r="X24" s="367"/>
    </row>
    <row r="25" spans="1:24" s="99" customFormat="1" x14ac:dyDescent="0.2">
      <c r="A25" s="49"/>
      <c r="B25" s="49"/>
      <c r="C25" s="49"/>
      <c r="D25" s="49"/>
      <c r="E25" s="49"/>
      <c r="F25" s="49"/>
      <c r="G25" s="49"/>
      <c r="H25" s="49"/>
      <c r="I25" s="49"/>
      <c r="J25" s="49"/>
      <c r="K25" s="49"/>
      <c r="L25" s="49"/>
      <c r="M25" s="49"/>
      <c r="N25" s="49"/>
      <c r="O25" s="49"/>
      <c r="P25" s="49"/>
      <c r="Q25" s="49"/>
      <c r="R25" s="49"/>
      <c r="S25" s="49"/>
      <c r="T25" s="49"/>
      <c r="U25" s="49"/>
      <c r="V25" s="49"/>
      <c r="W25" s="49"/>
      <c r="X25" s="49"/>
    </row>
    <row r="26" spans="1:24" s="50" customFormat="1" ht="16" thickBot="1" x14ac:dyDescent="0.25">
      <c r="A26" s="17" t="s">
        <v>2142</v>
      </c>
      <c r="B26" s="17"/>
      <c r="C26" s="17" t="s">
        <v>68</v>
      </c>
    </row>
    <row r="27" spans="1:24" s="49" customFormat="1" x14ac:dyDescent="0.2"/>
    <row r="28" spans="1:24" s="99" customFormat="1" x14ac:dyDescent="0.2">
      <c r="A28" s="51" t="s">
        <v>5</v>
      </c>
      <c r="B28" s="51" t="s">
        <v>36</v>
      </c>
      <c r="C28" s="51" t="s">
        <v>6</v>
      </c>
      <c r="D28" s="51" t="s">
        <v>45</v>
      </c>
      <c r="E28" s="51" t="s">
        <v>9</v>
      </c>
      <c r="F28" s="51" t="s">
        <v>362</v>
      </c>
      <c r="G28" s="51" t="s">
        <v>119</v>
      </c>
      <c r="H28" s="51" t="s">
        <v>56</v>
      </c>
      <c r="I28" s="51" t="s">
        <v>136</v>
      </c>
      <c r="J28" s="51" t="s">
        <v>137</v>
      </c>
      <c r="K28" s="51" t="s">
        <v>138</v>
      </c>
      <c r="L28" s="51" t="s">
        <v>139</v>
      </c>
      <c r="M28" s="51" t="s">
        <v>122</v>
      </c>
      <c r="N28" s="51" t="s">
        <v>140</v>
      </c>
      <c r="O28" s="51" t="s">
        <v>122</v>
      </c>
      <c r="P28" s="51" t="s">
        <v>42</v>
      </c>
      <c r="Q28" s="51" t="s">
        <v>141</v>
      </c>
      <c r="R28" s="51" t="s">
        <v>142</v>
      </c>
      <c r="S28" s="51" t="s">
        <v>10</v>
      </c>
      <c r="T28" s="51" t="s">
        <v>146</v>
      </c>
      <c r="U28" s="51" t="s">
        <v>145</v>
      </c>
      <c r="V28" s="51" t="s">
        <v>11</v>
      </c>
      <c r="W28" s="85" t="s">
        <v>16</v>
      </c>
    </row>
    <row r="29" spans="1:24" s="100" customFormat="1" x14ac:dyDescent="0.2">
      <c r="A29" s="96">
        <v>1</v>
      </c>
      <c r="B29" s="96" t="s">
        <v>351</v>
      </c>
      <c r="C29" s="96" t="s">
        <v>1476</v>
      </c>
      <c r="D29" s="96" t="s">
        <v>1598</v>
      </c>
      <c r="E29" s="96" t="s">
        <v>357</v>
      </c>
      <c r="F29" s="96" t="s">
        <v>368</v>
      </c>
      <c r="G29" s="96">
        <v>2</v>
      </c>
      <c r="H29" s="96" t="s">
        <v>52</v>
      </c>
      <c r="I29" s="96" t="s">
        <v>71</v>
      </c>
      <c r="J29" s="96" t="s">
        <v>71</v>
      </c>
      <c r="K29" s="96" t="s">
        <v>71</v>
      </c>
      <c r="L29" s="96" t="s">
        <v>71</v>
      </c>
      <c r="M29" s="96" t="s">
        <v>71</v>
      </c>
      <c r="N29" s="96" t="s">
        <v>71</v>
      </c>
      <c r="O29" s="96" t="s">
        <v>71</v>
      </c>
      <c r="P29" s="96" t="s">
        <v>71</v>
      </c>
      <c r="Q29" s="96" t="s">
        <v>71</v>
      </c>
      <c r="R29" s="96" t="s">
        <v>71</v>
      </c>
      <c r="S29" s="96" t="s">
        <v>71</v>
      </c>
      <c r="T29" s="96" t="s">
        <v>71</v>
      </c>
      <c r="U29" s="96" t="s">
        <v>71</v>
      </c>
      <c r="V29" s="96" t="s">
        <v>71</v>
      </c>
      <c r="W29" s="345" t="s">
        <v>1661</v>
      </c>
    </row>
    <row r="30" spans="1:24" s="100" customFormat="1" x14ac:dyDescent="0.2">
      <c r="A30" s="96">
        <v>2</v>
      </c>
      <c r="B30" s="96" t="s">
        <v>351</v>
      </c>
      <c r="C30" s="96" t="s">
        <v>1477</v>
      </c>
      <c r="D30" s="96" t="s">
        <v>1598</v>
      </c>
      <c r="E30" s="96" t="s">
        <v>357</v>
      </c>
      <c r="F30" s="96" t="s">
        <v>368</v>
      </c>
      <c r="G30" s="96">
        <v>2</v>
      </c>
      <c r="H30" s="96" t="s">
        <v>52</v>
      </c>
      <c r="I30" s="96" t="s">
        <v>71</v>
      </c>
      <c r="J30" s="96" t="s">
        <v>71</v>
      </c>
      <c r="K30" s="96" t="s">
        <v>71</v>
      </c>
      <c r="L30" s="96" t="s">
        <v>71</v>
      </c>
      <c r="M30" s="96" t="s">
        <v>71</v>
      </c>
      <c r="N30" s="96" t="s">
        <v>71</v>
      </c>
      <c r="O30" s="96" t="s">
        <v>71</v>
      </c>
      <c r="P30" s="96" t="s">
        <v>71</v>
      </c>
      <c r="Q30" s="96" t="s">
        <v>71</v>
      </c>
      <c r="R30" s="96" t="s">
        <v>71</v>
      </c>
      <c r="S30" s="96" t="s">
        <v>71</v>
      </c>
      <c r="T30" s="96" t="s">
        <v>71</v>
      </c>
      <c r="U30" s="96" t="s">
        <v>71</v>
      </c>
      <c r="V30" s="96" t="s">
        <v>71</v>
      </c>
      <c r="W30" s="345" t="s">
        <v>1661</v>
      </c>
    </row>
    <row r="31" spans="1:24" s="100" customFormat="1" x14ac:dyDescent="0.2">
      <c r="A31" s="96">
        <v>3</v>
      </c>
      <c r="B31" s="96" t="s">
        <v>351</v>
      </c>
      <c r="C31" s="96" t="s">
        <v>1475</v>
      </c>
      <c r="D31" s="96" t="s">
        <v>1598</v>
      </c>
      <c r="E31" s="96" t="s">
        <v>357</v>
      </c>
      <c r="F31" s="96" t="s">
        <v>368</v>
      </c>
      <c r="G31" s="96">
        <v>2</v>
      </c>
      <c r="H31" s="96" t="s">
        <v>52</v>
      </c>
      <c r="I31" s="96" t="s">
        <v>71</v>
      </c>
      <c r="J31" s="96" t="s">
        <v>71</v>
      </c>
      <c r="K31" s="96" t="s">
        <v>71</v>
      </c>
      <c r="L31" s="96" t="s">
        <v>71</v>
      </c>
      <c r="M31" s="96" t="s">
        <v>71</v>
      </c>
      <c r="N31" s="96" t="s">
        <v>71</v>
      </c>
      <c r="O31" s="96" t="s">
        <v>71</v>
      </c>
      <c r="P31" s="96" t="s">
        <v>71</v>
      </c>
      <c r="Q31" s="96" t="s">
        <v>71</v>
      </c>
      <c r="R31" s="96" t="s">
        <v>71</v>
      </c>
      <c r="S31" s="96" t="s">
        <v>71</v>
      </c>
      <c r="T31" s="96" t="s">
        <v>71</v>
      </c>
      <c r="U31" s="96" t="s">
        <v>71</v>
      </c>
      <c r="V31" s="96" t="s">
        <v>71</v>
      </c>
      <c r="W31" s="345" t="s">
        <v>1661</v>
      </c>
    </row>
    <row r="32" spans="1:24" s="100" customFormat="1" x14ac:dyDescent="0.2">
      <c r="A32" s="255">
        <v>4</v>
      </c>
      <c r="B32" s="255" t="s">
        <v>351</v>
      </c>
      <c r="C32" s="256" t="s">
        <v>364</v>
      </c>
      <c r="D32" s="255" t="s">
        <v>1598</v>
      </c>
      <c r="E32" s="255" t="s">
        <v>363</v>
      </c>
      <c r="F32" s="255" t="s">
        <v>368</v>
      </c>
      <c r="G32" s="255">
        <v>2</v>
      </c>
      <c r="H32" s="255" t="s">
        <v>52</v>
      </c>
      <c r="I32" s="255">
        <v>66</v>
      </c>
      <c r="J32" s="255" t="s">
        <v>125</v>
      </c>
      <c r="K32" s="255">
        <v>66</v>
      </c>
      <c r="L32" s="255" t="s">
        <v>71</v>
      </c>
      <c r="M32" s="255" t="s">
        <v>71</v>
      </c>
      <c r="N32" s="255" t="s">
        <v>71</v>
      </c>
      <c r="O32" s="255" t="s">
        <v>71</v>
      </c>
      <c r="P32" s="255" t="s">
        <v>91</v>
      </c>
      <c r="Q32" s="255">
        <v>4.8</v>
      </c>
      <c r="R32" s="257" t="s">
        <v>1408</v>
      </c>
      <c r="S32" s="257" t="s">
        <v>199</v>
      </c>
      <c r="T32" s="257" t="s">
        <v>378</v>
      </c>
      <c r="U32" s="257" t="s">
        <v>378</v>
      </c>
      <c r="V32" s="255" t="s">
        <v>379</v>
      </c>
      <c r="W32" s="638" t="s">
        <v>1661</v>
      </c>
    </row>
    <row r="33" spans="1:23" s="100" customFormat="1" x14ac:dyDescent="0.2">
      <c r="A33" s="255">
        <v>5</v>
      </c>
      <c r="B33" s="255" t="s">
        <v>351</v>
      </c>
      <c r="C33" s="256" t="s">
        <v>366</v>
      </c>
      <c r="D33" s="255" t="s">
        <v>1598</v>
      </c>
      <c r="E33" s="255" t="s">
        <v>363</v>
      </c>
      <c r="F33" s="255" t="s">
        <v>368</v>
      </c>
      <c r="G33" s="255">
        <v>2</v>
      </c>
      <c r="H33" s="255" t="s">
        <v>52</v>
      </c>
      <c r="I33" s="255">
        <v>66</v>
      </c>
      <c r="J33" s="255" t="s">
        <v>125</v>
      </c>
      <c r="K33" s="255">
        <v>66</v>
      </c>
      <c r="L33" s="255" t="s">
        <v>71</v>
      </c>
      <c r="M33" s="255" t="s">
        <v>71</v>
      </c>
      <c r="N33" s="255" t="s">
        <v>71</v>
      </c>
      <c r="O33" s="255" t="s">
        <v>71</v>
      </c>
      <c r="P33" s="255" t="s">
        <v>91</v>
      </c>
      <c r="Q33" s="255">
        <v>6.7</v>
      </c>
      <c r="R33" s="257" t="s">
        <v>1408</v>
      </c>
      <c r="S33" s="257" t="s">
        <v>199</v>
      </c>
      <c r="T33" s="257" t="s">
        <v>378</v>
      </c>
      <c r="U33" s="257" t="s">
        <v>378</v>
      </c>
      <c r="V33" s="255" t="s">
        <v>379</v>
      </c>
      <c r="W33" s="638" t="s">
        <v>1661</v>
      </c>
    </row>
    <row r="34" spans="1:23" s="100" customFormat="1" x14ac:dyDescent="0.2">
      <c r="A34" s="255">
        <v>6</v>
      </c>
      <c r="B34" s="255" t="s">
        <v>351</v>
      </c>
      <c r="C34" s="256" t="s">
        <v>365</v>
      </c>
      <c r="D34" s="255" t="s">
        <v>1598</v>
      </c>
      <c r="E34" s="255" t="s">
        <v>363</v>
      </c>
      <c r="F34" s="255" t="s">
        <v>368</v>
      </c>
      <c r="G34" s="255">
        <v>2</v>
      </c>
      <c r="H34" s="255" t="s">
        <v>52</v>
      </c>
      <c r="I34" s="255">
        <v>66</v>
      </c>
      <c r="J34" s="255" t="s">
        <v>125</v>
      </c>
      <c r="K34" s="255">
        <v>66</v>
      </c>
      <c r="L34" s="255" t="s">
        <v>71</v>
      </c>
      <c r="M34" s="255" t="s">
        <v>71</v>
      </c>
      <c r="N34" s="255" t="s">
        <v>71</v>
      </c>
      <c r="O34" s="255" t="s">
        <v>71</v>
      </c>
      <c r="P34" s="255" t="s">
        <v>91</v>
      </c>
      <c r="Q34" s="255">
        <v>11.9</v>
      </c>
      <c r="R34" s="257" t="s">
        <v>1408</v>
      </c>
      <c r="S34" s="257" t="s">
        <v>199</v>
      </c>
      <c r="T34" s="257" t="s">
        <v>378</v>
      </c>
      <c r="U34" s="257" t="s">
        <v>378</v>
      </c>
      <c r="V34" s="255" t="s">
        <v>379</v>
      </c>
      <c r="W34" s="638" t="s">
        <v>1661</v>
      </c>
    </row>
    <row r="35" spans="1:23" s="100" customFormat="1" x14ac:dyDescent="0.2">
      <c r="A35" s="255">
        <v>7</v>
      </c>
      <c r="B35" s="255" t="s">
        <v>351</v>
      </c>
      <c r="C35" s="256" t="s">
        <v>367</v>
      </c>
      <c r="D35" s="255" t="s">
        <v>1598</v>
      </c>
      <c r="E35" s="255" t="s">
        <v>363</v>
      </c>
      <c r="F35" s="255" t="s">
        <v>368</v>
      </c>
      <c r="G35" s="255">
        <v>2</v>
      </c>
      <c r="H35" s="255" t="s">
        <v>52</v>
      </c>
      <c r="I35" s="255">
        <v>66</v>
      </c>
      <c r="J35" s="255" t="s">
        <v>125</v>
      </c>
      <c r="K35" s="255">
        <v>66</v>
      </c>
      <c r="L35" s="255" t="s">
        <v>71</v>
      </c>
      <c r="M35" s="255" t="s">
        <v>71</v>
      </c>
      <c r="N35" s="255" t="s">
        <v>71</v>
      </c>
      <c r="O35" s="255" t="s">
        <v>71</v>
      </c>
      <c r="P35" s="255" t="s">
        <v>91</v>
      </c>
      <c r="Q35" s="255">
        <v>4.9000000000000004</v>
      </c>
      <c r="R35" s="257" t="s">
        <v>1408</v>
      </c>
      <c r="S35" s="257" t="s">
        <v>199</v>
      </c>
      <c r="T35" s="257" t="s">
        <v>378</v>
      </c>
      <c r="U35" s="257" t="s">
        <v>378</v>
      </c>
      <c r="V35" s="255" t="s">
        <v>379</v>
      </c>
      <c r="W35" s="638" t="s">
        <v>1661</v>
      </c>
    </row>
    <row r="36" spans="1:23" s="100" customFormat="1" x14ac:dyDescent="0.2">
      <c r="A36" s="258">
        <v>8</v>
      </c>
      <c r="B36" s="258" t="s">
        <v>351</v>
      </c>
      <c r="C36" s="258" t="s">
        <v>360</v>
      </c>
      <c r="D36" s="258" t="s">
        <v>1601</v>
      </c>
      <c r="E36" s="258" t="s">
        <v>358</v>
      </c>
      <c r="F36" s="258" t="s">
        <v>368</v>
      </c>
      <c r="G36" s="258">
        <v>2</v>
      </c>
      <c r="H36" s="258" t="s">
        <v>52</v>
      </c>
      <c r="I36" s="258">
        <v>5.5</v>
      </c>
      <c r="J36" s="258" t="s">
        <v>125</v>
      </c>
      <c r="K36" s="258">
        <v>5.5</v>
      </c>
      <c r="L36" s="258" t="s">
        <v>71</v>
      </c>
      <c r="M36" s="258" t="s">
        <v>71</v>
      </c>
      <c r="N36" s="258" t="s">
        <v>71</v>
      </c>
      <c r="O36" s="258" t="s">
        <v>71</v>
      </c>
      <c r="P36" s="258" t="s">
        <v>71</v>
      </c>
      <c r="Q36" s="258" t="s">
        <v>71</v>
      </c>
      <c r="R36" s="258" t="s">
        <v>71</v>
      </c>
      <c r="S36" s="258" t="s">
        <v>71</v>
      </c>
      <c r="T36" s="258" t="s">
        <v>71</v>
      </c>
      <c r="U36" s="258" t="s">
        <v>71</v>
      </c>
      <c r="V36" s="258" t="s">
        <v>71</v>
      </c>
      <c r="W36" s="641" t="s">
        <v>1661</v>
      </c>
    </row>
    <row r="37" spans="1:23" s="100" customFormat="1" x14ac:dyDescent="0.2">
      <c r="A37" s="258">
        <v>9</v>
      </c>
      <c r="B37" s="258" t="s">
        <v>351</v>
      </c>
      <c r="C37" s="258" t="s">
        <v>361</v>
      </c>
      <c r="D37" s="258" t="s">
        <v>1601</v>
      </c>
      <c r="E37" s="258" t="s">
        <v>358</v>
      </c>
      <c r="F37" s="258" t="s">
        <v>368</v>
      </c>
      <c r="G37" s="258">
        <v>2</v>
      </c>
      <c r="H37" s="258" t="s">
        <v>52</v>
      </c>
      <c r="I37" s="258">
        <v>5.5</v>
      </c>
      <c r="J37" s="258" t="s">
        <v>125</v>
      </c>
      <c r="K37" s="258">
        <v>5.5</v>
      </c>
      <c r="L37" s="258" t="s">
        <v>71</v>
      </c>
      <c r="M37" s="258" t="s">
        <v>71</v>
      </c>
      <c r="N37" s="258" t="s">
        <v>71</v>
      </c>
      <c r="O37" s="258" t="s">
        <v>71</v>
      </c>
      <c r="P37" s="258" t="s">
        <v>71</v>
      </c>
      <c r="Q37" s="258" t="s">
        <v>71</v>
      </c>
      <c r="R37" s="258" t="s">
        <v>71</v>
      </c>
      <c r="S37" s="258" t="s">
        <v>71</v>
      </c>
      <c r="T37" s="258" t="s">
        <v>71</v>
      </c>
      <c r="U37" s="258" t="s">
        <v>71</v>
      </c>
      <c r="V37" s="258" t="s">
        <v>71</v>
      </c>
      <c r="W37" s="641" t="s">
        <v>1661</v>
      </c>
    </row>
    <row r="38" spans="1:23" s="100" customFormat="1" x14ac:dyDescent="0.2">
      <c r="A38" s="260">
        <v>10</v>
      </c>
      <c r="B38" s="260" t="s">
        <v>351</v>
      </c>
      <c r="C38" s="261" t="s">
        <v>364</v>
      </c>
      <c r="D38" s="260" t="s">
        <v>1598</v>
      </c>
      <c r="E38" s="260" t="s">
        <v>359</v>
      </c>
      <c r="F38" s="260" t="s">
        <v>368</v>
      </c>
      <c r="G38" s="260">
        <v>2</v>
      </c>
      <c r="H38" s="260" t="s">
        <v>52</v>
      </c>
      <c r="I38" s="260">
        <v>4</v>
      </c>
      <c r="J38" s="260" t="s">
        <v>125</v>
      </c>
      <c r="K38" s="260">
        <v>4</v>
      </c>
      <c r="L38" s="260" t="s">
        <v>71</v>
      </c>
      <c r="M38" s="260" t="s">
        <v>71</v>
      </c>
      <c r="N38" s="260" t="s">
        <v>71</v>
      </c>
      <c r="O38" s="260" t="s">
        <v>71</v>
      </c>
      <c r="P38" s="260" t="s">
        <v>71</v>
      </c>
      <c r="Q38" s="260" t="s">
        <v>71</v>
      </c>
      <c r="R38" s="260" t="s">
        <v>71</v>
      </c>
      <c r="S38" s="260" t="s">
        <v>71</v>
      </c>
      <c r="T38" s="260" t="s">
        <v>71</v>
      </c>
      <c r="U38" s="260" t="s">
        <v>71</v>
      </c>
      <c r="V38" s="260" t="s">
        <v>71</v>
      </c>
      <c r="W38" s="642" t="s">
        <v>1661</v>
      </c>
    </row>
    <row r="40" spans="1:23" s="43" customFormat="1" ht="16" thickBot="1" x14ac:dyDescent="0.25">
      <c r="A40" s="1" t="s">
        <v>2142</v>
      </c>
      <c r="B40" s="1"/>
      <c r="C40" s="1" t="s">
        <v>69</v>
      </c>
      <c r="D40" s="16"/>
      <c r="E40" s="16" t="s">
        <v>105</v>
      </c>
    </row>
    <row r="42" spans="1:23" x14ac:dyDescent="0.2">
      <c r="A42" s="263" t="s">
        <v>5</v>
      </c>
      <c r="B42" s="54" t="s">
        <v>9</v>
      </c>
      <c r="C42" s="55" t="s">
        <v>56</v>
      </c>
      <c r="D42" s="56" t="s">
        <v>488</v>
      </c>
      <c r="E42" s="56" t="s">
        <v>489</v>
      </c>
      <c r="F42" s="56" t="s">
        <v>490</v>
      </c>
      <c r="G42" s="56" t="s">
        <v>491</v>
      </c>
      <c r="H42" s="56" t="s">
        <v>492</v>
      </c>
      <c r="I42" s="56" t="s">
        <v>493</v>
      </c>
      <c r="J42" s="55" t="s">
        <v>2139</v>
      </c>
      <c r="K42" s="55" t="s">
        <v>122</v>
      </c>
      <c r="L42" s="55" t="s">
        <v>2140</v>
      </c>
      <c r="M42" s="55" t="s">
        <v>122</v>
      </c>
      <c r="N42" s="530" t="s">
        <v>42</v>
      </c>
      <c r="O42" s="55" t="s">
        <v>2141</v>
      </c>
      <c r="P42" s="55" t="s">
        <v>122</v>
      </c>
      <c r="Q42" s="530" t="s">
        <v>10</v>
      </c>
      <c r="R42" s="55" t="s">
        <v>2566</v>
      </c>
      <c r="S42" s="55" t="s">
        <v>11</v>
      </c>
      <c r="T42" s="55" t="s">
        <v>16</v>
      </c>
    </row>
    <row r="43" spans="1:23" x14ac:dyDescent="0.2">
      <c r="A43" s="53"/>
      <c r="B43" s="54"/>
      <c r="C43" s="54"/>
      <c r="D43" s="55"/>
      <c r="E43" s="56"/>
      <c r="F43" s="56"/>
      <c r="G43" s="55"/>
      <c r="H43" s="55"/>
      <c r="I43" s="55"/>
      <c r="J43" s="55"/>
      <c r="K43" s="55"/>
      <c r="L43" s="55"/>
      <c r="M43" s="55"/>
      <c r="N43" s="55"/>
      <c r="O43" s="55"/>
      <c r="P43" s="55"/>
      <c r="Q43" s="55"/>
      <c r="R43" s="55"/>
      <c r="S43" s="55"/>
      <c r="T43" s="55"/>
    </row>
    <row r="45" spans="1:23" s="43" customFormat="1" ht="16" thickBot="1" x14ac:dyDescent="0.25">
      <c r="A45" s="1" t="s">
        <v>12</v>
      </c>
      <c r="B45" s="1"/>
    </row>
    <row r="46" spans="1:23" s="31" customFormat="1" x14ac:dyDescent="0.2">
      <c r="A46" s="3" t="s">
        <v>13</v>
      </c>
      <c r="B46" s="3"/>
      <c r="E46" s="58" t="s">
        <v>380</v>
      </c>
      <c r="F46" s="58" t="s">
        <v>381</v>
      </c>
      <c r="G46" s="58" t="s">
        <v>382</v>
      </c>
      <c r="H46" s="58" t="s">
        <v>383</v>
      </c>
      <c r="I46" s="30" t="s">
        <v>54</v>
      </c>
      <c r="K46" s="411" t="s">
        <v>16</v>
      </c>
    </row>
    <row r="47" spans="1:23" s="60" customFormat="1" x14ac:dyDescent="0.2">
      <c r="A47" s="59">
        <v>1</v>
      </c>
      <c r="B47" s="59"/>
      <c r="C47" s="60" t="s">
        <v>37</v>
      </c>
      <c r="E47" s="61">
        <v>1</v>
      </c>
      <c r="F47" s="61">
        <v>1</v>
      </c>
      <c r="G47" s="61">
        <v>1</v>
      </c>
      <c r="H47" s="61">
        <v>1</v>
      </c>
      <c r="I47" s="60" t="s">
        <v>60</v>
      </c>
      <c r="K47" s="412" t="s">
        <v>371</v>
      </c>
    </row>
    <row r="48" spans="1:23" x14ac:dyDescent="0.2">
      <c r="A48" s="4">
        <v>2</v>
      </c>
      <c r="B48" s="4"/>
      <c r="C48" s="5" t="s">
        <v>17</v>
      </c>
      <c r="E48" s="6">
        <v>1</v>
      </c>
      <c r="F48" s="6">
        <v>1</v>
      </c>
      <c r="G48" s="6">
        <v>1</v>
      </c>
      <c r="H48" s="6">
        <v>1</v>
      </c>
      <c r="I48" s="19" t="s">
        <v>61</v>
      </c>
      <c r="K48" s="41" t="s">
        <v>372</v>
      </c>
    </row>
    <row r="49" spans="1:12" s="8" customFormat="1" x14ac:dyDescent="0.2">
      <c r="A49" s="7">
        <v>3</v>
      </c>
      <c r="B49" s="7"/>
      <c r="C49" s="8" t="s">
        <v>18</v>
      </c>
      <c r="E49" s="10">
        <v>0</v>
      </c>
      <c r="F49" s="10">
        <v>0</v>
      </c>
      <c r="G49" s="10">
        <v>0</v>
      </c>
      <c r="H49" s="10">
        <v>0</v>
      </c>
      <c r="I49" s="8" t="s">
        <v>19</v>
      </c>
      <c r="K49" s="41" t="s">
        <v>71</v>
      </c>
      <c r="L49" s="19"/>
    </row>
    <row r="50" spans="1:12" s="8" customFormat="1" x14ac:dyDescent="0.2">
      <c r="A50" s="7">
        <v>4</v>
      </c>
      <c r="B50" s="7"/>
      <c r="C50" s="8" t="s">
        <v>20</v>
      </c>
      <c r="E50" s="10">
        <v>0</v>
      </c>
      <c r="F50" s="10">
        <v>0</v>
      </c>
      <c r="G50" s="10">
        <v>0</v>
      </c>
      <c r="H50" s="10">
        <v>0</v>
      </c>
      <c r="I50" s="8" t="s">
        <v>21</v>
      </c>
      <c r="K50" s="41" t="s">
        <v>71</v>
      </c>
      <c r="L50" s="19"/>
    </row>
    <row r="51" spans="1:12" x14ac:dyDescent="0.2">
      <c r="A51" s="4">
        <v>5</v>
      </c>
      <c r="B51" s="4"/>
      <c r="C51" s="5" t="s">
        <v>22</v>
      </c>
      <c r="E51" s="6">
        <v>1</v>
      </c>
      <c r="F51" s="6">
        <v>1</v>
      </c>
      <c r="G51" s="6">
        <v>1</v>
      </c>
      <c r="H51" s="6">
        <v>1</v>
      </c>
      <c r="I51" s="19" t="s">
        <v>23</v>
      </c>
      <c r="K51" s="41" t="s">
        <v>384</v>
      </c>
    </row>
    <row r="52" spans="1:12" x14ac:dyDescent="0.2">
      <c r="A52" s="7">
        <v>6</v>
      </c>
      <c r="B52" s="7"/>
      <c r="C52" s="8" t="s">
        <v>24</v>
      </c>
      <c r="E52" s="10">
        <v>1</v>
      </c>
      <c r="F52" s="10">
        <v>1</v>
      </c>
      <c r="G52" s="10">
        <v>1</v>
      </c>
      <c r="H52" s="10">
        <v>1</v>
      </c>
      <c r="I52" s="19" t="s">
        <v>128</v>
      </c>
      <c r="K52" s="41" t="s">
        <v>1295</v>
      </c>
    </row>
    <row r="53" spans="1:12" x14ac:dyDescent="0.2">
      <c r="E53" s="62"/>
      <c r="F53" s="62"/>
      <c r="G53" s="62"/>
      <c r="H53" s="62"/>
      <c r="K53" s="41"/>
    </row>
    <row r="54" spans="1:12" s="31" customFormat="1" x14ac:dyDescent="0.2">
      <c r="A54" s="3" t="s">
        <v>25</v>
      </c>
      <c r="B54" s="3"/>
      <c r="E54" s="58" t="s">
        <v>14</v>
      </c>
      <c r="F54" s="58" t="s">
        <v>14</v>
      </c>
      <c r="G54" s="58" t="s">
        <v>14</v>
      </c>
      <c r="H54" s="58" t="s">
        <v>14</v>
      </c>
      <c r="I54" s="30" t="s">
        <v>15</v>
      </c>
      <c r="K54" s="40" t="s">
        <v>16</v>
      </c>
    </row>
    <row r="55" spans="1:12" x14ac:dyDescent="0.2">
      <c r="A55" s="19">
        <v>7</v>
      </c>
      <c r="C55" s="19" t="s">
        <v>26</v>
      </c>
      <c r="E55" s="61">
        <v>1</v>
      </c>
      <c r="F55" s="61">
        <v>1</v>
      </c>
      <c r="G55" s="61">
        <v>1</v>
      </c>
      <c r="H55" s="61">
        <v>1</v>
      </c>
      <c r="I55" s="19" t="s">
        <v>27</v>
      </c>
      <c r="K55" s="41" t="s">
        <v>385</v>
      </c>
    </row>
    <row r="56" spans="1:12" x14ac:dyDescent="0.2">
      <c r="A56" s="19">
        <v>8</v>
      </c>
      <c r="C56" s="19" t="s">
        <v>58</v>
      </c>
      <c r="E56" s="61">
        <v>1</v>
      </c>
      <c r="F56" s="61">
        <v>1</v>
      </c>
      <c r="G56" s="61">
        <v>1</v>
      </c>
      <c r="H56" s="61">
        <v>1</v>
      </c>
      <c r="I56" s="19" t="s">
        <v>62</v>
      </c>
      <c r="K56" s="41" t="s">
        <v>385</v>
      </c>
    </row>
    <row r="57" spans="1:12" x14ac:dyDescent="0.2">
      <c r="A57" s="19">
        <v>9</v>
      </c>
      <c r="C57" s="19" t="s">
        <v>40</v>
      </c>
      <c r="E57" s="61">
        <v>0</v>
      </c>
      <c r="F57" s="61">
        <v>0</v>
      </c>
      <c r="G57" s="61">
        <v>0</v>
      </c>
      <c r="H57" s="61">
        <v>0</v>
      </c>
      <c r="I57" s="28" t="s">
        <v>63</v>
      </c>
      <c r="J57" s="28"/>
      <c r="K57" s="42" t="s">
        <v>71</v>
      </c>
      <c r="L57" s="28"/>
    </row>
    <row r="58" spans="1:12" x14ac:dyDescent="0.2">
      <c r="A58" s="19">
        <v>10</v>
      </c>
      <c r="C58" s="19" t="s">
        <v>39</v>
      </c>
      <c r="E58" s="61">
        <v>1</v>
      </c>
      <c r="F58" s="61">
        <v>1</v>
      </c>
      <c r="G58" s="61">
        <v>1</v>
      </c>
      <c r="H58" s="61">
        <v>1</v>
      </c>
      <c r="I58" s="19" t="s">
        <v>115</v>
      </c>
      <c r="K58" s="42" t="s">
        <v>386</v>
      </c>
    </row>
    <row r="59" spans="1:12" x14ac:dyDescent="0.2">
      <c r="E59" s="63"/>
      <c r="F59" s="63"/>
      <c r="G59" s="63"/>
      <c r="H59" s="63"/>
      <c r="K59" s="41"/>
    </row>
    <row r="60" spans="1:12" s="31" customFormat="1" x14ac:dyDescent="0.2">
      <c r="A60" s="3" t="s">
        <v>57</v>
      </c>
      <c r="B60" s="3"/>
      <c r="E60" s="64" t="s">
        <v>14</v>
      </c>
      <c r="F60" s="64" t="s">
        <v>14</v>
      </c>
      <c r="G60" s="64" t="s">
        <v>14</v>
      </c>
      <c r="H60" s="64" t="s">
        <v>14</v>
      </c>
      <c r="I60" s="30" t="s">
        <v>15</v>
      </c>
      <c r="K60" s="40" t="s">
        <v>16</v>
      </c>
    </row>
    <row r="61" spans="1:12" s="5" customFormat="1" x14ac:dyDescent="0.2">
      <c r="A61" s="5">
        <v>11</v>
      </c>
      <c r="C61" s="5" t="s">
        <v>28</v>
      </c>
      <c r="E61" s="6">
        <v>1</v>
      </c>
      <c r="F61" s="6">
        <v>1</v>
      </c>
      <c r="G61" s="6">
        <v>1</v>
      </c>
      <c r="H61" s="6">
        <v>1</v>
      </c>
      <c r="I61" s="19" t="s">
        <v>49</v>
      </c>
      <c r="K61" s="42" t="s">
        <v>387</v>
      </c>
      <c r="L61" s="19"/>
    </row>
    <row r="62" spans="1:12" s="5" customFormat="1" x14ac:dyDescent="0.2">
      <c r="A62" s="11">
        <v>12</v>
      </c>
      <c r="B62" s="11"/>
      <c r="C62" s="5" t="s">
        <v>47</v>
      </c>
      <c r="E62" s="6">
        <v>1</v>
      </c>
      <c r="F62" s="6">
        <v>1</v>
      </c>
      <c r="G62" s="6">
        <v>1</v>
      </c>
      <c r="H62" s="6">
        <v>1</v>
      </c>
      <c r="I62" s="19" t="s">
        <v>109</v>
      </c>
      <c r="K62" s="42" t="s">
        <v>370</v>
      </c>
      <c r="L62" s="19"/>
    </row>
    <row r="63" spans="1:12" x14ac:dyDescent="0.2">
      <c r="A63" s="47">
        <v>13</v>
      </c>
      <c r="B63" s="47"/>
      <c r="C63" s="19" t="s">
        <v>29</v>
      </c>
      <c r="E63" s="61">
        <v>0</v>
      </c>
      <c r="F63" s="61">
        <v>0</v>
      </c>
      <c r="G63" s="61">
        <v>0</v>
      </c>
      <c r="H63" s="61">
        <v>0</v>
      </c>
      <c r="I63" s="19" t="s">
        <v>30</v>
      </c>
      <c r="K63" s="42" t="s">
        <v>1852</v>
      </c>
    </row>
    <row r="64" spans="1:12" x14ac:dyDescent="0.2">
      <c r="A64" s="47">
        <v>14</v>
      </c>
      <c r="B64" s="47"/>
      <c r="C64" s="19" t="s">
        <v>31</v>
      </c>
      <c r="E64" s="61">
        <v>0</v>
      </c>
      <c r="F64" s="61">
        <v>0</v>
      </c>
      <c r="G64" s="61">
        <v>0</v>
      </c>
      <c r="H64" s="61">
        <v>0</v>
      </c>
      <c r="I64" s="19" t="s">
        <v>1400</v>
      </c>
      <c r="K64" s="42" t="s">
        <v>388</v>
      </c>
    </row>
    <row r="65" spans="1:17" x14ac:dyDescent="0.2">
      <c r="A65" s="47">
        <v>15</v>
      </c>
      <c r="B65" s="47"/>
      <c r="C65" s="19" t="s">
        <v>38</v>
      </c>
      <c r="E65" s="61">
        <v>0</v>
      </c>
      <c r="F65" s="61">
        <v>0</v>
      </c>
      <c r="G65" s="61">
        <v>0</v>
      </c>
      <c r="H65" s="61">
        <v>0</v>
      </c>
      <c r="I65" s="19" t="s">
        <v>64</v>
      </c>
      <c r="K65" s="41" t="s">
        <v>1851</v>
      </c>
    </row>
    <row r="66" spans="1:17" x14ac:dyDescent="0.2">
      <c r="E66" s="63"/>
      <c r="F66" s="63"/>
      <c r="G66" s="63"/>
      <c r="H66" s="63"/>
    </row>
    <row r="67" spans="1:17" ht="16" thickBot="1" x14ac:dyDescent="0.25">
      <c r="A67" s="43"/>
      <c r="B67" s="43"/>
      <c r="C67" s="43"/>
      <c r="D67" s="43"/>
      <c r="E67" s="65"/>
      <c r="F67" s="65"/>
      <c r="G67" s="65"/>
      <c r="H67" s="65"/>
      <c r="I67" s="43"/>
      <c r="J67" s="43"/>
      <c r="K67" s="18"/>
      <c r="L67" s="18"/>
      <c r="M67" s="18"/>
      <c r="N67" s="18"/>
      <c r="O67" s="18"/>
      <c r="P67" s="18"/>
      <c r="Q67" s="18"/>
    </row>
    <row r="68" spans="1:17" x14ac:dyDescent="0.2">
      <c r="E68" s="63"/>
      <c r="F68" s="63"/>
      <c r="G68" s="63"/>
      <c r="H68" s="63"/>
      <c r="K68" s="18"/>
      <c r="L68" s="18"/>
      <c r="M68" s="18"/>
      <c r="N68" s="18"/>
      <c r="O68" s="18"/>
      <c r="P68" s="18"/>
      <c r="Q68" s="18"/>
    </row>
    <row r="69" spans="1:17" ht="16" thickBot="1" x14ac:dyDescent="0.25">
      <c r="A69" s="2" t="s">
        <v>32</v>
      </c>
      <c r="B69" s="2"/>
      <c r="E69" s="66">
        <f>SUM(E47:E52,E55:E58,E61:E65)</f>
        <v>9</v>
      </c>
      <c r="F69" s="66">
        <f>SUM(F47:F52,F55:F58,F61:F65)</f>
        <v>9</v>
      </c>
      <c r="G69" s="66">
        <f>SUM(G47:G52,G55:G58,G61:G65)</f>
        <v>9</v>
      </c>
      <c r="H69" s="66">
        <f>SUM(H47:H52,H55:H58,H61:H65)</f>
        <v>9</v>
      </c>
      <c r="I69" s="67" t="s">
        <v>48</v>
      </c>
      <c r="J69" s="210"/>
      <c r="K69" s="18"/>
      <c r="L69" s="18"/>
      <c r="M69" s="18"/>
      <c r="N69" s="18"/>
      <c r="O69" s="18"/>
      <c r="P69" s="18"/>
      <c r="Q69" s="18"/>
    </row>
    <row r="70" spans="1:17" ht="16" thickTop="1" x14ac:dyDescent="0.2">
      <c r="A70" s="201" t="s">
        <v>1367</v>
      </c>
      <c r="B70" s="201"/>
      <c r="C70" s="8"/>
      <c r="D70" s="193"/>
      <c r="E70" s="197" t="s">
        <v>1373</v>
      </c>
      <c r="F70" s="197" t="s">
        <v>1373</v>
      </c>
      <c r="G70" s="197" t="s">
        <v>1373</v>
      </c>
      <c r="H70" s="197" t="s">
        <v>1373</v>
      </c>
      <c r="K70" s="18"/>
      <c r="L70" s="18"/>
      <c r="M70" s="18"/>
      <c r="N70" s="18"/>
      <c r="O70" s="18"/>
      <c r="P70" s="18"/>
      <c r="Q70" s="18"/>
    </row>
    <row r="71" spans="1:17" x14ac:dyDescent="0.2">
      <c r="A71" s="68" t="s">
        <v>118</v>
      </c>
      <c r="B71" s="2"/>
      <c r="E71" s="194">
        <f>0.5^E70</f>
        <v>1</v>
      </c>
      <c r="F71" s="194">
        <f t="shared" ref="F71:H71" si="0">0.5^F70</f>
        <v>1</v>
      </c>
      <c r="G71" s="194">
        <f t="shared" si="0"/>
        <v>1</v>
      </c>
      <c r="H71" s="194">
        <f t="shared" si="0"/>
        <v>1</v>
      </c>
      <c r="K71" s="18"/>
      <c r="L71" s="18"/>
      <c r="M71" s="18"/>
      <c r="N71" s="18"/>
      <c r="O71" s="18"/>
      <c r="P71" s="18"/>
      <c r="Q71" s="18"/>
    </row>
    <row r="72" spans="1:17" ht="16" thickBot="1" x14ac:dyDescent="0.25">
      <c r="A72" s="1"/>
      <c r="B72" s="1"/>
      <c r="C72" s="43"/>
      <c r="D72" s="43"/>
      <c r="E72" s="43"/>
      <c r="F72" s="43"/>
      <c r="G72" s="43"/>
      <c r="H72" s="43"/>
      <c r="I72" s="43"/>
      <c r="J72" s="43"/>
      <c r="K72" s="18"/>
      <c r="L72" s="18"/>
      <c r="M72" s="18"/>
      <c r="N72" s="18"/>
      <c r="O72" s="18"/>
      <c r="P72" s="18"/>
      <c r="Q72" s="18"/>
    </row>
    <row r="73" spans="1:17" x14ac:dyDescent="0.2">
      <c r="A73" s="3" t="s">
        <v>33</v>
      </c>
      <c r="B73" s="3"/>
      <c r="C73" s="31"/>
      <c r="D73" s="31"/>
      <c r="E73" s="69" t="s">
        <v>34</v>
      </c>
      <c r="F73" s="69" t="s">
        <v>34</v>
      </c>
      <c r="G73" s="69" t="s">
        <v>34</v>
      </c>
      <c r="H73" s="69" t="s">
        <v>34</v>
      </c>
      <c r="I73" s="31" t="s">
        <v>15</v>
      </c>
      <c r="J73" s="31"/>
      <c r="K73" s="18"/>
      <c r="L73" s="18"/>
      <c r="M73" s="18"/>
      <c r="N73" s="18"/>
      <c r="O73" s="18"/>
      <c r="P73" s="18"/>
      <c r="Q73" s="18"/>
    </row>
    <row r="74" spans="1:17" x14ac:dyDescent="0.2">
      <c r="A74" s="198" t="s">
        <v>1368</v>
      </c>
      <c r="B74" s="24" t="s">
        <v>1370</v>
      </c>
      <c r="E74" s="200">
        <v>1</v>
      </c>
      <c r="F74" s="200">
        <v>1</v>
      </c>
      <c r="G74" s="200">
        <v>1</v>
      </c>
      <c r="H74" s="200">
        <v>1</v>
      </c>
      <c r="I74" s="24" t="s">
        <v>1372</v>
      </c>
      <c r="K74" s="18"/>
      <c r="L74" s="18"/>
      <c r="M74" s="18"/>
      <c r="N74" s="18"/>
      <c r="O74" s="18"/>
      <c r="P74" s="18"/>
      <c r="Q74" s="18"/>
    </row>
    <row r="75" spans="1:17" x14ac:dyDescent="0.2">
      <c r="A75" s="198" t="s">
        <v>1369</v>
      </c>
      <c r="B75" s="193" t="s">
        <v>1371</v>
      </c>
      <c r="C75" s="24"/>
      <c r="E75" s="200">
        <v>1</v>
      </c>
      <c r="F75" s="200">
        <v>1</v>
      </c>
      <c r="G75" s="200">
        <v>1</v>
      </c>
      <c r="H75" s="200">
        <v>1</v>
      </c>
      <c r="I75" s="24" t="s">
        <v>1372</v>
      </c>
      <c r="K75" s="18"/>
      <c r="L75" s="18"/>
      <c r="M75" s="18"/>
      <c r="N75" s="18"/>
      <c r="O75" s="18"/>
      <c r="P75" s="18"/>
      <c r="Q75" s="18"/>
    </row>
    <row r="76" spans="1:17" x14ac:dyDescent="0.2">
      <c r="A76" s="5"/>
      <c r="B76" s="5"/>
      <c r="C76" s="24"/>
      <c r="E76" s="23"/>
      <c r="F76" s="23"/>
      <c r="G76" s="23"/>
      <c r="H76" s="23"/>
      <c r="K76" s="18"/>
      <c r="L76" s="18"/>
      <c r="M76" s="18"/>
      <c r="N76" s="18"/>
      <c r="O76" s="18"/>
      <c r="P76" s="18"/>
      <c r="Q76" s="18"/>
    </row>
    <row r="77" spans="1:17" ht="16" thickBot="1" x14ac:dyDescent="0.25">
      <c r="A77" s="5"/>
      <c r="B77" s="5"/>
      <c r="C77" s="22"/>
      <c r="K77" s="18"/>
      <c r="L77" s="18"/>
      <c r="M77" s="18"/>
      <c r="N77" s="18"/>
      <c r="O77" s="18"/>
      <c r="P77" s="18"/>
      <c r="Q77" s="18"/>
    </row>
    <row r="78" spans="1:17" x14ac:dyDescent="0.2">
      <c r="A78" s="21"/>
      <c r="B78" s="21"/>
      <c r="C78" s="20"/>
      <c r="D78" s="70"/>
      <c r="E78" s="70"/>
      <c r="F78" s="70"/>
      <c r="G78" s="70"/>
      <c r="H78" s="70"/>
      <c r="I78" s="70"/>
      <c r="J78" s="70"/>
      <c r="K78" s="18"/>
      <c r="L78" s="18"/>
      <c r="M78" s="18"/>
      <c r="N78" s="18"/>
      <c r="O78" s="18"/>
      <c r="P78" s="18"/>
      <c r="Q78" s="18"/>
    </row>
    <row r="79" spans="1:17" ht="16" thickBot="1" x14ac:dyDescent="0.25">
      <c r="A79" s="2" t="s">
        <v>35</v>
      </c>
      <c r="B79" s="2"/>
      <c r="E79" s="211">
        <f>E69*E71*E74*E75</f>
        <v>9</v>
      </c>
      <c r="F79" s="211">
        <f t="shared" ref="F79:H79" si="1">F69*F71*F74*F75</f>
        <v>9</v>
      </c>
      <c r="G79" s="211">
        <f t="shared" si="1"/>
        <v>9</v>
      </c>
      <c r="H79" s="211">
        <f t="shared" si="1"/>
        <v>9</v>
      </c>
      <c r="I79" s="212" t="s">
        <v>48</v>
      </c>
      <c r="K79" s="18"/>
      <c r="L79" s="18"/>
      <c r="M79" s="18"/>
      <c r="N79" s="18"/>
      <c r="O79" s="18"/>
      <c r="P79" s="18"/>
      <c r="Q79" s="18"/>
    </row>
    <row r="80" spans="1:17" ht="16" thickTop="1" x14ac:dyDescent="0.2">
      <c r="C80" s="68"/>
      <c r="K80" s="18"/>
      <c r="L80" s="18"/>
      <c r="M80" s="18"/>
      <c r="N80" s="18"/>
      <c r="O80" s="18"/>
      <c r="P80" s="18"/>
      <c r="Q80" s="18"/>
    </row>
    <row r="81" spans="1:17" ht="16" thickBot="1" x14ac:dyDescent="0.25">
      <c r="A81" s="43"/>
      <c r="B81" s="43"/>
      <c r="C81" s="43"/>
      <c r="D81" s="43"/>
      <c r="E81" s="43"/>
      <c r="F81" s="43"/>
      <c r="G81" s="43"/>
      <c r="H81" s="43"/>
      <c r="I81" s="43"/>
      <c r="J81" s="43"/>
      <c r="K81" s="18"/>
      <c r="L81" s="18"/>
      <c r="M81" s="18"/>
      <c r="N81" s="18"/>
      <c r="O81" s="18"/>
      <c r="P81" s="18"/>
      <c r="Q81" s="18"/>
    </row>
    <row r="82" spans="1:17" x14ac:dyDescent="0.2">
      <c r="K82" s="18"/>
      <c r="L82" s="18"/>
      <c r="M82" s="18"/>
      <c r="N82" s="18"/>
      <c r="O82" s="18"/>
      <c r="P82" s="18"/>
      <c r="Q82" s="18"/>
    </row>
    <row r="83" spans="1:17" x14ac:dyDescent="0.2">
      <c r="A83" s="2" t="s">
        <v>1394</v>
      </c>
      <c r="K83" s="18"/>
      <c r="L83" s="18"/>
      <c r="M83" s="18"/>
      <c r="N83" s="18"/>
      <c r="O83" s="18"/>
      <c r="P83" s="18"/>
      <c r="Q83" s="18"/>
    </row>
    <row r="84" spans="1:17" x14ac:dyDescent="0.2">
      <c r="A84" s="221">
        <v>44097</v>
      </c>
      <c r="B84" s="19" t="s">
        <v>1395</v>
      </c>
      <c r="K84" s="18"/>
      <c r="L84" s="18"/>
      <c r="M84" s="18"/>
      <c r="N84" s="18"/>
      <c r="O84" s="18"/>
      <c r="P84" s="18"/>
      <c r="Q84" s="18"/>
    </row>
    <row r="85" spans="1:17" x14ac:dyDescent="0.2">
      <c r="K85" s="18"/>
      <c r="L85" s="18"/>
      <c r="M85" s="18"/>
      <c r="N85" s="18"/>
      <c r="O85" s="18"/>
      <c r="P85" s="18"/>
      <c r="Q85" s="18"/>
    </row>
    <row r="86" spans="1:17" x14ac:dyDescent="0.2">
      <c r="K86" s="18"/>
      <c r="L86" s="18"/>
      <c r="M86" s="18"/>
      <c r="N86" s="18"/>
      <c r="O86" s="18"/>
      <c r="P86" s="18"/>
      <c r="Q86" s="18"/>
    </row>
    <row r="87" spans="1:17" x14ac:dyDescent="0.2">
      <c r="K87" s="18"/>
      <c r="L87" s="18"/>
      <c r="M87" s="18"/>
      <c r="N87" s="18"/>
      <c r="O87" s="18"/>
      <c r="P87" s="18"/>
      <c r="Q87" s="18"/>
    </row>
    <row r="88" spans="1:17" x14ac:dyDescent="0.2">
      <c r="K88" s="18"/>
      <c r="L88" s="18"/>
      <c r="M88" s="18"/>
      <c r="N88" s="18"/>
      <c r="O88" s="18"/>
      <c r="P88" s="18"/>
      <c r="Q88" s="18"/>
    </row>
    <row r="1048516" spans="16:16" x14ac:dyDescent="0.2">
      <c r="P1048516" s="57"/>
    </row>
  </sheetData>
  <phoneticPr fontId="12" type="noConversion"/>
  <conditionalFormatting sqref="E79:H79">
    <cfRule type="cellIs" dxfId="117" priority="1" operator="lessThan">
      <formula>7.5</formula>
    </cfRule>
    <cfRule type="cellIs" dxfId="116" priority="2" operator="greaterThan">
      <formula>7.5</formula>
    </cfRule>
  </conditionalFormatting>
  <dataValidations count="4">
    <dataValidation type="list" allowBlank="1" showInputMessage="1" showErrorMessage="1" sqref="E10" xr:uid="{00000000-0002-0000-0A00-000000000000}">
      <formula1>#REF!</formula1>
    </dataValidation>
    <dataValidation type="list" showInputMessage="1" showErrorMessage="1" sqref="E12" xr:uid="{00000000-0002-0000-0A00-000001000000}">
      <formula1>#REF!</formula1>
    </dataValidation>
    <dataValidation type="list" allowBlank="1" showInputMessage="1" showErrorMessage="1" sqref="E11" xr:uid="{00000000-0002-0000-0A00-000002000000}">
      <formula1>#REF!</formula1>
    </dataValidation>
    <dataValidation type="list" allowBlank="1" showInputMessage="1" showErrorMessage="1" sqref="D12" xr:uid="{00000000-0002-0000-0A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A00-000004000000}">
          <x14:formula1>
            <xm:f>Lists!$C$1:$C$9</xm:f>
          </x14:formula1>
          <xm:sqref>D10</xm:sqref>
        </x14:dataValidation>
        <x14:dataValidation type="list" allowBlank="1" showInputMessage="1" showErrorMessage="1" xr:uid="{00000000-0002-0000-0A00-000005000000}">
          <x14:formula1>
            <xm:f>Lists!$F$1:$F$8</xm:f>
          </x14:formula1>
          <xm:sqref>D11</xm:sqref>
        </x14:dataValidation>
        <x14:dataValidation type="list" allowBlank="1" showInputMessage="1" showErrorMessage="1" xr:uid="{00000000-0002-0000-0A00-000006000000}">
          <x14:formula1>
            <xm:f>Lists!$E$1:$E$5</xm:f>
          </x14:formula1>
          <xm:sqref>V15:V24</xm:sqref>
        </x14:dataValidation>
        <x14:dataValidation type="list" allowBlank="1" showInputMessage="1" showErrorMessage="1" xr:uid="{00000000-0002-0000-0A00-000007000000}">
          <x14:formula1>
            <xm:f>Lists!$D$1:$D$8</xm:f>
          </x14:formula1>
          <xm:sqref>E15:E24</xm:sqref>
        </x14:dataValidation>
        <x14:dataValidation type="list" allowBlank="1" showInputMessage="1" showErrorMessage="1" xr:uid="{00000000-0002-0000-0A00-000008000000}">
          <x14:formula1>
            <xm:f>Lists!$G$1:$G$8</xm:f>
          </x14:formula1>
          <xm:sqref>D29:D38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X1048510"/>
  <sheetViews>
    <sheetView topLeftCell="C1" zoomScale="60" zoomScaleNormal="60" zoomScalePageLayoutView="80" workbookViewId="0">
      <selection activeCell="AA55" sqref="AA55"/>
    </sheetView>
  </sheetViews>
  <sheetFormatPr baseColWidth="10" defaultColWidth="8.83203125" defaultRowHeight="15" x14ac:dyDescent="0.2"/>
  <cols>
    <col min="1" max="1" width="13.5" style="19" customWidth="1"/>
    <col min="2" max="2" width="18.1640625" style="19" customWidth="1"/>
    <col min="3" max="3" width="30.33203125" style="19" customWidth="1"/>
    <col min="4" max="4" width="25.83203125" style="19" customWidth="1"/>
    <col min="5" max="5" width="21.33203125" style="19" customWidth="1"/>
    <col min="6" max="6" width="21" style="19" customWidth="1"/>
    <col min="7" max="7" width="26.5" style="19" customWidth="1"/>
    <col min="8" max="8" width="29" style="19" customWidth="1"/>
    <col min="9" max="9" width="22.5" style="19" customWidth="1"/>
    <col min="10" max="10" width="24.83203125" style="19" customWidth="1"/>
    <col min="11" max="11" width="26.5" style="19" customWidth="1"/>
    <col min="12"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22.66406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349</v>
      </c>
      <c r="G2" s="19" t="s">
        <v>72</v>
      </c>
      <c r="H2" s="44" t="s">
        <v>350</v>
      </c>
    </row>
    <row r="3" spans="1:24" x14ac:dyDescent="0.2">
      <c r="C3" s="19" t="s">
        <v>2</v>
      </c>
      <c r="D3" s="209">
        <v>2017</v>
      </c>
    </row>
    <row r="4" spans="1:24" x14ac:dyDescent="0.2">
      <c r="C4" s="8" t="s">
        <v>44</v>
      </c>
      <c r="D4" s="44" t="s">
        <v>348</v>
      </c>
    </row>
    <row r="5" spans="1:24" x14ac:dyDescent="0.2">
      <c r="C5" s="19" t="s">
        <v>3</v>
      </c>
      <c r="D5" s="403" t="s">
        <v>2153</v>
      </c>
    </row>
    <row r="6" spans="1:24" x14ac:dyDescent="0.2">
      <c r="D6" s="18"/>
    </row>
    <row r="7" spans="1:24" s="43" customFormat="1" ht="16" thickBot="1" x14ac:dyDescent="0.25">
      <c r="A7" s="1" t="s">
        <v>59</v>
      </c>
      <c r="B7" s="1"/>
      <c r="D7" s="248" t="s">
        <v>616</v>
      </c>
    </row>
    <row r="9" spans="1:24" s="43" customFormat="1" ht="16" thickBot="1" x14ac:dyDescent="0.25">
      <c r="A9" s="1" t="s">
        <v>4</v>
      </c>
      <c r="B9" s="1"/>
    </row>
    <row r="10" spans="1:24" x14ac:dyDescent="0.2">
      <c r="C10" s="19" t="s">
        <v>74</v>
      </c>
      <c r="D10" s="45" t="s">
        <v>1589</v>
      </c>
      <c r="E10" s="46"/>
    </row>
    <row r="11" spans="1:24" x14ac:dyDescent="0.2">
      <c r="C11" s="19" t="s">
        <v>46</v>
      </c>
      <c r="D11" s="45" t="s">
        <v>1593</v>
      </c>
      <c r="E11" s="47"/>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100" customFormat="1" x14ac:dyDescent="0.2">
      <c r="A15" s="225">
        <v>11</v>
      </c>
      <c r="B15" s="225" t="s">
        <v>352</v>
      </c>
      <c r="C15" s="225" t="s">
        <v>1476</v>
      </c>
      <c r="D15" s="225" t="s">
        <v>357</v>
      </c>
      <c r="E15" s="225" t="s">
        <v>368</v>
      </c>
      <c r="F15" s="225" t="s">
        <v>71</v>
      </c>
      <c r="G15" s="225" t="s">
        <v>369</v>
      </c>
      <c r="H15" s="225" t="s">
        <v>461</v>
      </c>
      <c r="I15" s="225" t="s">
        <v>52</v>
      </c>
      <c r="J15" s="225" t="s">
        <v>85</v>
      </c>
      <c r="K15" s="225" t="s">
        <v>71</v>
      </c>
      <c r="L15" s="225" t="s">
        <v>71</v>
      </c>
      <c r="M15" s="225" t="s">
        <v>71</v>
      </c>
      <c r="N15" s="225" t="s">
        <v>71</v>
      </c>
      <c r="O15" s="225" t="s">
        <v>71</v>
      </c>
      <c r="P15" s="225" t="s">
        <v>71</v>
      </c>
      <c r="Q15" s="225" t="s">
        <v>384</v>
      </c>
      <c r="R15" s="225" t="s">
        <v>71</v>
      </c>
      <c r="S15" s="225" t="s">
        <v>71</v>
      </c>
      <c r="T15" s="225" t="s">
        <v>71</v>
      </c>
      <c r="U15" s="225" t="s">
        <v>374</v>
      </c>
      <c r="V15" s="225" t="s">
        <v>52</v>
      </c>
      <c r="W15" s="225" t="s">
        <v>375</v>
      </c>
      <c r="X15" s="306"/>
    </row>
    <row r="16" spans="1:24" s="100" customFormat="1" x14ac:dyDescent="0.2">
      <c r="A16" s="225">
        <v>12</v>
      </c>
      <c r="B16" s="225" t="s">
        <v>352</v>
      </c>
      <c r="C16" s="225" t="s">
        <v>1477</v>
      </c>
      <c r="D16" s="225" t="s">
        <v>357</v>
      </c>
      <c r="E16" s="225" t="s">
        <v>368</v>
      </c>
      <c r="F16" s="225" t="s">
        <v>71</v>
      </c>
      <c r="G16" s="225" t="s">
        <v>369</v>
      </c>
      <c r="H16" s="225" t="s">
        <v>461</v>
      </c>
      <c r="I16" s="225" t="s">
        <v>52</v>
      </c>
      <c r="J16" s="225" t="s">
        <v>85</v>
      </c>
      <c r="K16" s="225" t="s">
        <v>71</v>
      </c>
      <c r="L16" s="225" t="s">
        <v>71</v>
      </c>
      <c r="M16" s="225" t="s">
        <v>71</v>
      </c>
      <c r="N16" s="225" t="s">
        <v>71</v>
      </c>
      <c r="O16" s="225" t="s">
        <v>71</v>
      </c>
      <c r="P16" s="225" t="s">
        <v>71</v>
      </c>
      <c r="Q16" s="225" t="s">
        <v>384</v>
      </c>
      <c r="R16" s="225" t="s">
        <v>71</v>
      </c>
      <c r="S16" s="225" t="s">
        <v>71</v>
      </c>
      <c r="T16" s="225" t="s">
        <v>71</v>
      </c>
      <c r="U16" s="225" t="s">
        <v>374</v>
      </c>
      <c r="V16" s="225" t="s">
        <v>52</v>
      </c>
      <c r="W16" s="225" t="s">
        <v>375</v>
      </c>
      <c r="X16" s="306"/>
    </row>
    <row r="17" spans="1:24" s="100" customFormat="1" x14ac:dyDescent="0.2">
      <c r="A17" s="225">
        <v>13</v>
      </c>
      <c r="B17" s="225" t="s">
        <v>352</v>
      </c>
      <c r="C17" s="225" t="s">
        <v>1475</v>
      </c>
      <c r="D17" s="225" t="s">
        <v>357</v>
      </c>
      <c r="E17" s="225" t="s">
        <v>368</v>
      </c>
      <c r="F17" s="225" t="s">
        <v>71</v>
      </c>
      <c r="G17" s="225" t="s">
        <v>369</v>
      </c>
      <c r="H17" s="225" t="s">
        <v>461</v>
      </c>
      <c r="I17" s="225" t="s">
        <v>52</v>
      </c>
      <c r="J17" s="225" t="s">
        <v>85</v>
      </c>
      <c r="K17" s="225" t="s">
        <v>71</v>
      </c>
      <c r="L17" s="225" t="s">
        <v>71</v>
      </c>
      <c r="M17" s="225" t="s">
        <v>71</v>
      </c>
      <c r="N17" s="225" t="s">
        <v>71</v>
      </c>
      <c r="O17" s="225" t="s">
        <v>71</v>
      </c>
      <c r="P17" s="225" t="s">
        <v>71</v>
      </c>
      <c r="Q17" s="225" t="s">
        <v>384</v>
      </c>
      <c r="R17" s="225" t="s">
        <v>71</v>
      </c>
      <c r="S17" s="225" t="s">
        <v>71</v>
      </c>
      <c r="T17" s="225" t="s">
        <v>71</v>
      </c>
      <c r="U17" s="225" t="s">
        <v>374</v>
      </c>
      <c r="V17" s="225" t="s">
        <v>52</v>
      </c>
      <c r="W17" s="225" t="s">
        <v>375</v>
      </c>
      <c r="X17" s="306"/>
    </row>
    <row r="18" spans="1:24" s="100" customFormat="1" x14ac:dyDescent="0.2">
      <c r="A18" s="249">
        <v>14</v>
      </c>
      <c r="B18" s="249" t="s">
        <v>352</v>
      </c>
      <c r="C18" s="250" t="s">
        <v>364</v>
      </c>
      <c r="D18" s="249" t="s">
        <v>363</v>
      </c>
      <c r="E18" s="249" t="s">
        <v>368</v>
      </c>
      <c r="F18" s="249" t="s">
        <v>373</v>
      </c>
      <c r="G18" s="249" t="s">
        <v>369</v>
      </c>
      <c r="H18" s="249" t="s">
        <v>461</v>
      </c>
      <c r="I18" s="249" t="s">
        <v>52</v>
      </c>
      <c r="J18" s="249" t="s">
        <v>85</v>
      </c>
      <c r="K18" s="249">
        <v>37</v>
      </c>
      <c r="L18" s="249" t="s">
        <v>71</v>
      </c>
      <c r="M18" s="249" t="s">
        <v>71</v>
      </c>
      <c r="N18" s="249" t="s">
        <v>71</v>
      </c>
      <c r="O18" s="249" t="s">
        <v>71</v>
      </c>
      <c r="P18" s="249" t="s">
        <v>71</v>
      </c>
      <c r="Q18" s="249" t="s">
        <v>384</v>
      </c>
      <c r="R18" s="249">
        <v>66</v>
      </c>
      <c r="S18" s="249" t="s">
        <v>125</v>
      </c>
      <c r="T18" s="249">
        <v>66</v>
      </c>
      <c r="U18" s="249" t="s">
        <v>374</v>
      </c>
      <c r="V18" s="249" t="s">
        <v>52</v>
      </c>
      <c r="W18" s="249" t="s">
        <v>375</v>
      </c>
      <c r="X18" s="307"/>
    </row>
    <row r="19" spans="1:24" s="100" customFormat="1" x14ac:dyDescent="0.2">
      <c r="A19" s="249">
        <v>15</v>
      </c>
      <c r="B19" s="249" t="s">
        <v>352</v>
      </c>
      <c r="C19" s="250" t="s">
        <v>366</v>
      </c>
      <c r="D19" s="249" t="s">
        <v>363</v>
      </c>
      <c r="E19" s="249" t="s">
        <v>368</v>
      </c>
      <c r="F19" s="249" t="s">
        <v>373</v>
      </c>
      <c r="G19" s="249" t="s">
        <v>369</v>
      </c>
      <c r="H19" s="249" t="s">
        <v>461</v>
      </c>
      <c r="I19" s="249" t="s">
        <v>52</v>
      </c>
      <c r="J19" s="249" t="s">
        <v>85</v>
      </c>
      <c r="K19" s="249">
        <v>37</v>
      </c>
      <c r="L19" s="249" t="s">
        <v>71</v>
      </c>
      <c r="M19" s="249" t="s">
        <v>71</v>
      </c>
      <c r="N19" s="249" t="s">
        <v>71</v>
      </c>
      <c r="O19" s="249" t="s">
        <v>71</v>
      </c>
      <c r="P19" s="249" t="s">
        <v>71</v>
      </c>
      <c r="Q19" s="249" t="s">
        <v>384</v>
      </c>
      <c r="R19" s="249">
        <v>66</v>
      </c>
      <c r="S19" s="249" t="s">
        <v>125</v>
      </c>
      <c r="T19" s="249">
        <v>66</v>
      </c>
      <c r="U19" s="249" t="s">
        <v>374</v>
      </c>
      <c r="V19" s="249" t="s">
        <v>52</v>
      </c>
      <c r="W19" s="249" t="s">
        <v>375</v>
      </c>
      <c r="X19" s="307"/>
    </row>
    <row r="20" spans="1:24" s="100" customFormat="1" x14ac:dyDescent="0.2">
      <c r="A20" s="249">
        <v>16</v>
      </c>
      <c r="B20" s="249" t="s">
        <v>352</v>
      </c>
      <c r="C20" s="250" t="s">
        <v>365</v>
      </c>
      <c r="D20" s="249" t="s">
        <v>363</v>
      </c>
      <c r="E20" s="249" t="s">
        <v>368</v>
      </c>
      <c r="F20" s="249" t="s">
        <v>373</v>
      </c>
      <c r="G20" s="249" t="s">
        <v>369</v>
      </c>
      <c r="H20" s="249" t="s">
        <v>461</v>
      </c>
      <c r="I20" s="249" t="s">
        <v>52</v>
      </c>
      <c r="J20" s="249" t="s">
        <v>85</v>
      </c>
      <c r="K20" s="249">
        <v>37</v>
      </c>
      <c r="L20" s="249" t="s">
        <v>71</v>
      </c>
      <c r="M20" s="249" t="s">
        <v>71</v>
      </c>
      <c r="N20" s="249" t="s">
        <v>71</v>
      </c>
      <c r="O20" s="249" t="s">
        <v>71</v>
      </c>
      <c r="P20" s="249" t="s">
        <v>71</v>
      </c>
      <c r="Q20" s="249" t="s">
        <v>384</v>
      </c>
      <c r="R20" s="249">
        <v>66</v>
      </c>
      <c r="S20" s="249" t="s">
        <v>125</v>
      </c>
      <c r="T20" s="249">
        <v>66</v>
      </c>
      <c r="U20" s="249" t="s">
        <v>374</v>
      </c>
      <c r="V20" s="249" t="s">
        <v>52</v>
      </c>
      <c r="W20" s="249" t="s">
        <v>375</v>
      </c>
      <c r="X20" s="307"/>
    </row>
    <row r="21" spans="1:24" s="100" customFormat="1" x14ac:dyDescent="0.2">
      <c r="A21" s="226">
        <v>17</v>
      </c>
      <c r="B21" s="226" t="s">
        <v>352</v>
      </c>
      <c r="C21" s="254" t="s">
        <v>366</v>
      </c>
      <c r="D21" s="226" t="s">
        <v>358</v>
      </c>
      <c r="E21" s="226" t="s">
        <v>368</v>
      </c>
      <c r="F21" s="226" t="s">
        <v>376</v>
      </c>
      <c r="G21" s="226" t="s">
        <v>369</v>
      </c>
      <c r="H21" s="226" t="s">
        <v>461</v>
      </c>
      <c r="I21" s="226" t="s">
        <v>52</v>
      </c>
      <c r="J21" s="226" t="s">
        <v>85</v>
      </c>
      <c r="K21" s="226">
        <v>37</v>
      </c>
      <c r="L21" s="226" t="s">
        <v>71</v>
      </c>
      <c r="M21" s="226" t="s">
        <v>71</v>
      </c>
      <c r="N21" s="226" t="s">
        <v>71</v>
      </c>
      <c r="O21" s="226" t="s">
        <v>71</v>
      </c>
      <c r="P21" s="226" t="s">
        <v>71</v>
      </c>
      <c r="Q21" s="226" t="s">
        <v>384</v>
      </c>
      <c r="R21" s="226">
        <v>5.5</v>
      </c>
      <c r="S21" s="226" t="s">
        <v>125</v>
      </c>
      <c r="T21" s="226">
        <v>5.5</v>
      </c>
      <c r="U21" s="226" t="s">
        <v>374</v>
      </c>
      <c r="V21" s="226" t="s">
        <v>52</v>
      </c>
      <c r="W21" s="226" t="s">
        <v>375</v>
      </c>
      <c r="X21" s="308"/>
    </row>
    <row r="22" spans="1:24" s="49" customFormat="1" x14ac:dyDescent="0.2"/>
    <row r="23" spans="1:24" s="50" customFormat="1" ht="16" thickBot="1" x14ac:dyDescent="0.25">
      <c r="A23" s="17" t="s">
        <v>1379</v>
      </c>
      <c r="B23" s="17"/>
      <c r="C23" s="17" t="s">
        <v>68</v>
      </c>
    </row>
    <row r="24" spans="1:24" s="49" customFormat="1" x14ac:dyDescent="0.2"/>
    <row r="25" spans="1:24" s="99" customFormat="1" x14ac:dyDescent="0.2">
      <c r="A25" s="51" t="s">
        <v>5</v>
      </c>
      <c r="B25" s="51" t="s">
        <v>36</v>
      </c>
      <c r="C25" s="51" t="s">
        <v>6</v>
      </c>
      <c r="D25" s="51" t="s">
        <v>45</v>
      </c>
      <c r="E25" s="51" t="s">
        <v>9</v>
      </c>
      <c r="F25" s="51" t="s">
        <v>362</v>
      </c>
      <c r="G25" s="51" t="s">
        <v>119</v>
      </c>
      <c r="H25" s="51" t="s">
        <v>56</v>
      </c>
      <c r="I25" s="51" t="s">
        <v>136</v>
      </c>
      <c r="J25" s="51" t="s">
        <v>137</v>
      </c>
      <c r="K25" s="51" t="s">
        <v>138</v>
      </c>
      <c r="L25" s="51" t="s">
        <v>139</v>
      </c>
      <c r="M25" s="51" t="s">
        <v>122</v>
      </c>
      <c r="N25" s="51" t="s">
        <v>140</v>
      </c>
      <c r="O25" s="51" t="s">
        <v>122</v>
      </c>
      <c r="P25" s="51" t="s">
        <v>42</v>
      </c>
      <c r="Q25" s="51" t="s">
        <v>141</v>
      </c>
      <c r="R25" s="51" t="s">
        <v>142</v>
      </c>
      <c r="S25" s="51" t="s">
        <v>10</v>
      </c>
      <c r="T25" s="51" t="s">
        <v>146</v>
      </c>
      <c r="U25" s="51" t="s">
        <v>145</v>
      </c>
      <c r="V25" s="51" t="s">
        <v>11</v>
      </c>
      <c r="W25" s="85" t="s">
        <v>16</v>
      </c>
    </row>
    <row r="26" spans="1:24" s="100" customFormat="1" x14ac:dyDescent="0.2">
      <c r="A26" s="96">
        <v>11</v>
      </c>
      <c r="B26" s="96" t="s">
        <v>352</v>
      </c>
      <c r="C26" s="96" t="s">
        <v>1476</v>
      </c>
      <c r="D26" s="96" t="s">
        <v>1598</v>
      </c>
      <c r="E26" s="96" t="s">
        <v>357</v>
      </c>
      <c r="F26" s="96" t="s">
        <v>368</v>
      </c>
      <c r="G26" s="96">
        <v>2</v>
      </c>
      <c r="H26" s="96" t="s">
        <v>52</v>
      </c>
      <c r="I26" s="96" t="s">
        <v>71</v>
      </c>
      <c r="J26" s="96" t="s">
        <v>71</v>
      </c>
      <c r="K26" s="96" t="s">
        <v>71</v>
      </c>
      <c r="L26" s="96" t="s">
        <v>71</v>
      </c>
      <c r="M26" s="96" t="s">
        <v>71</v>
      </c>
      <c r="N26" s="96" t="s">
        <v>71</v>
      </c>
      <c r="O26" s="96" t="s">
        <v>71</v>
      </c>
      <c r="P26" s="96" t="s">
        <v>71</v>
      </c>
      <c r="Q26" s="96" t="s">
        <v>71</v>
      </c>
      <c r="R26" s="96" t="s">
        <v>71</v>
      </c>
      <c r="S26" s="96" t="s">
        <v>71</v>
      </c>
      <c r="T26" s="96" t="s">
        <v>71</v>
      </c>
      <c r="U26" s="96" t="s">
        <v>71</v>
      </c>
      <c r="V26" s="96" t="s">
        <v>71</v>
      </c>
      <c r="W26" s="345"/>
    </row>
    <row r="27" spans="1:24" s="100" customFormat="1" x14ac:dyDescent="0.2">
      <c r="A27" s="96">
        <v>12</v>
      </c>
      <c r="B27" s="96" t="s">
        <v>352</v>
      </c>
      <c r="C27" s="96" t="s">
        <v>1477</v>
      </c>
      <c r="D27" s="96" t="s">
        <v>1598</v>
      </c>
      <c r="E27" s="96" t="s">
        <v>357</v>
      </c>
      <c r="F27" s="96" t="s">
        <v>368</v>
      </c>
      <c r="G27" s="96">
        <v>2</v>
      </c>
      <c r="H27" s="96" t="s">
        <v>52</v>
      </c>
      <c r="I27" s="96" t="s">
        <v>71</v>
      </c>
      <c r="J27" s="96" t="s">
        <v>71</v>
      </c>
      <c r="K27" s="96" t="s">
        <v>71</v>
      </c>
      <c r="L27" s="96" t="s">
        <v>71</v>
      </c>
      <c r="M27" s="96" t="s">
        <v>71</v>
      </c>
      <c r="N27" s="96" t="s">
        <v>71</v>
      </c>
      <c r="O27" s="96" t="s">
        <v>71</v>
      </c>
      <c r="P27" s="96" t="s">
        <v>71</v>
      </c>
      <c r="Q27" s="96" t="s">
        <v>71</v>
      </c>
      <c r="R27" s="96" t="s">
        <v>71</v>
      </c>
      <c r="S27" s="96" t="s">
        <v>71</v>
      </c>
      <c r="T27" s="96" t="s">
        <v>71</v>
      </c>
      <c r="U27" s="96" t="s">
        <v>71</v>
      </c>
      <c r="V27" s="96" t="s">
        <v>71</v>
      </c>
      <c r="W27" s="345"/>
    </row>
    <row r="28" spans="1:24" s="100" customFormat="1" x14ac:dyDescent="0.2">
      <c r="A28" s="96">
        <v>13</v>
      </c>
      <c r="B28" s="96" t="s">
        <v>352</v>
      </c>
      <c r="C28" s="96" t="s">
        <v>1475</v>
      </c>
      <c r="D28" s="96" t="s">
        <v>1598</v>
      </c>
      <c r="E28" s="96" t="s">
        <v>357</v>
      </c>
      <c r="F28" s="96" t="s">
        <v>368</v>
      </c>
      <c r="G28" s="96">
        <v>2</v>
      </c>
      <c r="H28" s="96" t="s">
        <v>52</v>
      </c>
      <c r="I28" s="96" t="s">
        <v>71</v>
      </c>
      <c r="J28" s="96" t="s">
        <v>71</v>
      </c>
      <c r="K28" s="96" t="s">
        <v>71</v>
      </c>
      <c r="L28" s="96" t="s">
        <v>71</v>
      </c>
      <c r="M28" s="96" t="s">
        <v>71</v>
      </c>
      <c r="N28" s="96" t="s">
        <v>71</v>
      </c>
      <c r="O28" s="96" t="s">
        <v>71</v>
      </c>
      <c r="P28" s="96" t="s">
        <v>71</v>
      </c>
      <c r="Q28" s="96" t="s">
        <v>71</v>
      </c>
      <c r="R28" s="96" t="s">
        <v>71</v>
      </c>
      <c r="S28" s="96" t="s">
        <v>71</v>
      </c>
      <c r="T28" s="96" t="s">
        <v>71</v>
      </c>
      <c r="U28" s="96" t="s">
        <v>71</v>
      </c>
      <c r="V28" s="96" t="s">
        <v>71</v>
      </c>
      <c r="W28" s="345"/>
    </row>
    <row r="29" spans="1:24" s="100" customFormat="1" x14ac:dyDescent="0.2">
      <c r="A29" s="255">
        <v>14</v>
      </c>
      <c r="B29" s="255" t="s">
        <v>352</v>
      </c>
      <c r="C29" s="256" t="s">
        <v>364</v>
      </c>
      <c r="D29" s="255" t="s">
        <v>1598</v>
      </c>
      <c r="E29" s="255" t="s">
        <v>363</v>
      </c>
      <c r="F29" s="255" t="s">
        <v>368</v>
      </c>
      <c r="G29" s="255">
        <v>2</v>
      </c>
      <c r="H29" s="255" t="s">
        <v>52</v>
      </c>
      <c r="I29" s="255">
        <v>66</v>
      </c>
      <c r="J29" s="255" t="s">
        <v>125</v>
      </c>
      <c r="K29" s="255">
        <v>66</v>
      </c>
      <c r="L29" s="255" t="s">
        <v>71</v>
      </c>
      <c r="M29" s="255" t="s">
        <v>71</v>
      </c>
      <c r="N29" s="255" t="s">
        <v>71</v>
      </c>
      <c r="O29" s="255" t="s">
        <v>71</v>
      </c>
      <c r="P29" s="255" t="s">
        <v>91</v>
      </c>
      <c r="Q29" s="255">
        <v>1.2</v>
      </c>
      <c r="R29" s="257" t="s">
        <v>1408</v>
      </c>
      <c r="S29" s="257" t="s">
        <v>199</v>
      </c>
      <c r="T29" s="257" t="s">
        <v>378</v>
      </c>
      <c r="U29" s="257" t="s">
        <v>378</v>
      </c>
      <c r="V29" s="255" t="s">
        <v>379</v>
      </c>
      <c r="W29" s="638"/>
    </row>
    <row r="30" spans="1:24" s="100" customFormat="1" x14ac:dyDescent="0.2">
      <c r="A30" s="255">
        <v>15</v>
      </c>
      <c r="B30" s="255" t="s">
        <v>352</v>
      </c>
      <c r="C30" s="256" t="s">
        <v>366</v>
      </c>
      <c r="D30" s="255" t="s">
        <v>1598</v>
      </c>
      <c r="E30" s="255" t="s">
        <v>363</v>
      </c>
      <c r="F30" s="255" t="s">
        <v>368</v>
      </c>
      <c r="G30" s="255">
        <v>2</v>
      </c>
      <c r="H30" s="255" t="s">
        <v>52</v>
      </c>
      <c r="I30" s="255">
        <v>66</v>
      </c>
      <c r="J30" s="255" t="s">
        <v>125</v>
      </c>
      <c r="K30" s="255">
        <v>66</v>
      </c>
      <c r="L30" s="255" t="s">
        <v>71</v>
      </c>
      <c r="M30" s="255" t="s">
        <v>71</v>
      </c>
      <c r="N30" s="255" t="s">
        <v>71</v>
      </c>
      <c r="O30" s="255" t="s">
        <v>71</v>
      </c>
      <c r="P30" s="255" t="s">
        <v>91</v>
      </c>
      <c r="Q30" s="255">
        <v>1.1000000000000001</v>
      </c>
      <c r="R30" s="257" t="s">
        <v>1408</v>
      </c>
      <c r="S30" s="257" t="s">
        <v>199</v>
      </c>
      <c r="T30" s="257" t="s">
        <v>378</v>
      </c>
      <c r="U30" s="257" t="s">
        <v>378</v>
      </c>
      <c r="V30" s="255" t="s">
        <v>379</v>
      </c>
      <c r="W30" s="638"/>
    </row>
    <row r="31" spans="1:24" s="100" customFormat="1" x14ac:dyDescent="0.2">
      <c r="A31" s="255">
        <v>16</v>
      </c>
      <c r="B31" s="255" t="s">
        <v>352</v>
      </c>
      <c r="C31" s="256" t="s">
        <v>365</v>
      </c>
      <c r="D31" s="255" t="s">
        <v>1598</v>
      </c>
      <c r="E31" s="255" t="s">
        <v>363</v>
      </c>
      <c r="F31" s="255" t="s">
        <v>368</v>
      </c>
      <c r="G31" s="255">
        <v>2</v>
      </c>
      <c r="H31" s="255" t="s">
        <v>52</v>
      </c>
      <c r="I31" s="255">
        <v>66</v>
      </c>
      <c r="J31" s="255" t="s">
        <v>125</v>
      </c>
      <c r="K31" s="255">
        <v>66</v>
      </c>
      <c r="L31" s="255" t="s">
        <v>71</v>
      </c>
      <c r="M31" s="255" t="s">
        <v>71</v>
      </c>
      <c r="N31" s="255" t="s">
        <v>71</v>
      </c>
      <c r="O31" s="255" t="s">
        <v>71</v>
      </c>
      <c r="P31" s="255" t="s">
        <v>91</v>
      </c>
      <c r="Q31" s="255">
        <v>0.4</v>
      </c>
      <c r="R31" s="257" t="s">
        <v>1408</v>
      </c>
      <c r="S31" s="257" t="s">
        <v>199</v>
      </c>
      <c r="T31" s="257" t="s">
        <v>378</v>
      </c>
      <c r="U31" s="257" t="s">
        <v>378</v>
      </c>
      <c r="V31" s="255" t="s">
        <v>379</v>
      </c>
      <c r="W31" s="638"/>
    </row>
    <row r="32" spans="1:24" s="100" customFormat="1" x14ac:dyDescent="0.2">
      <c r="A32" s="258">
        <v>17</v>
      </c>
      <c r="B32" s="258" t="s">
        <v>352</v>
      </c>
      <c r="C32" s="259" t="s">
        <v>366</v>
      </c>
      <c r="D32" s="258" t="s">
        <v>1601</v>
      </c>
      <c r="E32" s="258" t="s">
        <v>358</v>
      </c>
      <c r="F32" s="258" t="s">
        <v>368</v>
      </c>
      <c r="G32" s="258">
        <v>2</v>
      </c>
      <c r="H32" s="258" t="s">
        <v>52</v>
      </c>
      <c r="I32" s="258">
        <v>5.5</v>
      </c>
      <c r="J32" s="258" t="s">
        <v>125</v>
      </c>
      <c r="K32" s="258">
        <v>5.5</v>
      </c>
      <c r="L32" s="258" t="s">
        <v>71</v>
      </c>
      <c r="M32" s="258" t="s">
        <v>71</v>
      </c>
      <c r="N32" s="258" t="s">
        <v>71</v>
      </c>
      <c r="O32" s="258" t="s">
        <v>71</v>
      </c>
      <c r="P32" s="258" t="s">
        <v>71</v>
      </c>
      <c r="Q32" s="258" t="s">
        <v>71</v>
      </c>
      <c r="R32" s="258" t="s">
        <v>71</v>
      </c>
      <c r="S32" s="258" t="s">
        <v>71</v>
      </c>
      <c r="T32" s="258" t="s">
        <v>71</v>
      </c>
      <c r="U32" s="258" t="s">
        <v>71</v>
      </c>
      <c r="V32" s="258" t="s">
        <v>71</v>
      </c>
      <c r="W32" s="641"/>
    </row>
    <row r="34" spans="1:20" s="43" customFormat="1" ht="16" thickBot="1" x14ac:dyDescent="0.25">
      <c r="A34" s="1" t="s">
        <v>1379</v>
      </c>
      <c r="B34" s="1"/>
      <c r="C34" s="1" t="s">
        <v>69</v>
      </c>
      <c r="D34" s="16"/>
      <c r="E34" s="16" t="s">
        <v>105</v>
      </c>
    </row>
    <row r="36" spans="1:20" x14ac:dyDescent="0.2">
      <c r="A36" s="263" t="s">
        <v>5</v>
      </c>
      <c r="B36" s="54" t="s">
        <v>9</v>
      </c>
      <c r="C36" s="55" t="s">
        <v>56</v>
      </c>
      <c r="D36" s="56" t="s">
        <v>488</v>
      </c>
      <c r="E36" s="56" t="s">
        <v>489</v>
      </c>
      <c r="F36" s="56" t="s">
        <v>490</v>
      </c>
      <c r="G36" s="56" t="s">
        <v>491</v>
      </c>
      <c r="H36" s="56" t="s">
        <v>492</v>
      </c>
      <c r="I36" s="56" t="s">
        <v>493</v>
      </c>
      <c r="J36" s="55" t="s">
        <v>2139</v>
      </c>
      <c r="K36" s="55" t="s">
        <v>122</v>
      </c>
      <c r="L36" s="55" t="s">
        <v>2140</v>
      </c>
      <c r="M36" s="55" t="s">
        <v>122</v>
      </c>
      <c r="N36" s="530" t="s">
        <v>42</v>
      </c>
      <c r="O36" s="55" t="s">
        <v>2141</v>
      </c>
      <c r="P36" s="55" t="s">
        <v>122</v>
      </c>
      <c r="Q36" s="530" t="s">
        <v>10</v>
      </c>
      <c r="R36" s="55" t="s">
        <v>2566</v>
      </c>
      <c r="S36" s="55" t="s">
        <v>11</v>
      </c>
      <c r="T36" s="55" t="s">
        <v>16</v>
      </c>
    </row>
    <row r="37" spans="1:20" x14ac:dyDescent="0.2">
      <c r="A37" s="53"/>
      <c r="B37" s="54"/>
      <c r="C37" s="54"/>
      <c r="D37" s="55"/>
      <c r="E37" s="56"/>
      <c r="F37" s="56"/>
      <c r="G37" s="55"/>
      <c r="H37" s="55"/>
      <c r="I37" s="55"/>
      <c r="J37" s="55"/>
      <c r="K37" s="55"/>
      <c r="L37" s="55"/>
      <c r="M37" s="55"/>
      <c r="N37" s="55"/>
      <c r="O37" s="55"/>
      <c r="P37" s="55"/>
      <c r="Q37" s="55"/>
      <c r="R37" s="55"/>
      <c r="S37" s="55"/>
      <c r="T37" s="55"/>
    </row>
    <row r="39" spans="1:20" s="43" customFormat="1" ht="16" thickBot="1" x14ac:dyDescent="0.25">
      <c r="A39" s="1" t="s">
        <v>12</v>
      </c>
      <c r="B39" s="1"/>
    </row>
    <row r="40" spans="1:20" s="31" customFormat="1" x14ac:dyDescent="0.2">
      <c r="A40" s="3" t="s">
        <v>13</v>
      </c>
      <c r="B40" s="3"/>
      <c r="E40" s="58" t="s">
        <v>380</v>
      </c>
      <c r="F40" s="58" t="s">
        <v>381</v>
      </c>
      <c r="G40" s="58" t="s">
        <v>382</v>
      </c>
      <c r="H40" s="58" t="s">
        <v>383</v>
      </c>
      <c r="I40" s="30" t="s">
        <v>54</v>
      </c>
      <c r="K40" s="411" t="s">
        <v>16</v>
      </c>
    </row>
    <row r="41" spans="1:20" s="60" customFormat="1" x14ac:dyDescent="0.2">
      <c r="A41" s="59">
        <v>1</v>
      </c>
      <c r="B41" s="59"/>
      <c r="C41" s="60" t="s">
        <v>37</v>
      </c>
      <c r="E41" s="61">
        <v>1</v>
      </c>
      <c r="F41" s="61">
        <v>1</v>
      </c>
      <c r="G41" s="61">
        <v>1</v>
      </c>
      <c r="H41" s="61">
        <v>1</v>
      </c>
      <c r="I41" s="60" t="s">
        <v>60</v>
      </c>
      <c r="K41" s="412" t="s">
        <v>371</v>
      </c>
    </row>
    <row r="42" spans="1:20" x14ac:dyDescent="0.2">
      <c r="A42" s="4">
        <v>2</v>
      </c>
      <c r="B42" s="4"/>
      <c r="C42" s="5" t="s">
        <v>17</v>
      </c>
      <c r="E42" s="6">
        <v>1</v>
      </c>
      <c r="F42" s="6">
        <v>1</v>
      </c>
      <c r="G42" s="6">
        <v>1</v>
      </c>
      <c r="H42" s="6">
        <v>1</v>
      </c>
      <c r="I42" s="19" t="s">
        <v>61</v>
      </c>
      <c r="K42" s="41" t="s">
        <v>372</v>
      </c>
    </row>
    <row r="43" spans="1:20" s="8" customFormat="1" x14ac:dyDescent="0.2">
      <c r="A43" s="7">
        <v>3</v>
      </c>
      <c r="B43" s="7"/>
      <c r="C43" s="8" t="s">
        <v>18</v>
      </c>
      <c r="E43" s="10">
        <v>0</v>
      </c>
      <c r="F43" s="10">
        <v>0</v>
      </c>
      <c r="G43" s="10">
        <v>0</v>
      </c>
      <c r="H43" s="10">
        <v>0</v>
      </c>
      <c r="I43" s="8" t="s">
        <v>19</v>
      </c>
      <c r="K43" s="41" t="s">
        <v>71</v>
      </c>
      <c r="L43" s="19"/>
    </row>
    <row r="44" spans="1:20" s="8" customFormat="1" x14ac:dyDescent="0.2">
      <c r="A44" s="7">
        <v>4</v>
      </c>
      <c r="B44" s="7"/>
      <c r="C44" s="8" t="s">
        <v>20</v>
      </c>
      <c r="E44" s="10">
        <v>0</v>
      </c>
      <c r="F44" s="10">
        <v>0</v>
      </c>
      <c r="G44" s="10">
        <v>0</v>
      </c>
      <c r="H44" s="10">
        <v>0</v>
      </c>
      <c r="I44" s="8" t="s">
        <v>21</v>
      </c>
      <c r="K44" s="41" t="s">
        <v>71</v>
      </c>
      <c r="L44" s="19"/>
    </row>
    <row r="45" spans="1:20" x14ac:dyDescent="0.2">
      <c r="A45" s="4">
        <v>5</v>
      </c>
      <c r="B45" s="4"/>
      <c r="C45" s="5" t="s">
        <v>22</v>
      </c>
      <c r="E45" s="6">
        <v>1</v>
      </c>
      <c r="F45" s="6">
        <v>1</v>
      </c>
      <c r="G45" s="6">
        <v>1</v>
      </c>
      <c r="H45" s="6">
        <v>1</v>
      </c>
      <c r="I45" s="19" t="s">
        <v>23</v>
      </c>
      <c r="K45" s="41" t="s">
        <v>384</v>
      </c>
    </row>
    <row r="46" spans="1:20" x14ac:dyDescent="0.2">
      <c r="A46" s="7">
        <v>6</v>
      </c>
      <c r="B46" s="7"/>
      <c r="C46" s="8" t="s">
        <v>24</v>
      </c>
      <c r="E46" s="10">
        <v>1</v>
      </c>
      <c r="F46" s="10">
        <v>1</v>
      </c>
      <c r="G46" s="10">
        <v>1</v>
      </c>
      <c r="H46" s="10">
        <v>1</v>
      </c>
      <c r="I46" s="19" t="s">
        <v>128</v>
      </c>
      <c r="K46" s="41" t="s">
        <v>1295</v>
      </c>
    </row>
    <row r="47" spans="1:20" x14ac:dyDescent="0.2">
      <c r="E47" s="62"/>
      <c r="F47" s="62"/>
      <c r="G47" s="62"/>
      <c r="H47" s="62"/>
      <c r="K47" s="41"/>
    </row>
    <row r="48" spans="1:20" s="31" customFormat="1" x14ac:dyDescent="0.2">
      <c r="A48" s="3" t="s">
        <v>25</v>
      </c>
      <c r="B48" s="3"/>
      <c r="E48" s="58" t="s">
        <v>14</v>
      </c>
      <c r="F48" s="58" t="s">
        <v>14</v>
      </c>
      <c r="G48" s="58" t="s">
        <v>14</v>
      </c>
      <c r="H48" s="58" t="s">
        <v>14</v>
      </c>
      <c r="I48" s="30" t="s">
        <v>15</v>
      </c>
      <c r="K48" s="40" t="s">
        <v>16</v>
      </c>
    </row>
    <row r="49" spans="1:15" x14ac:dyDescent="0.2">
      <c r="A49" s="19">
        <v>7</v>
      </c>
      <c r="C49" s="19" t="s">
        <v>26</v>
      </c>
      <c r="E49" s="61">
        <v>1</v>
      </c>
      <c r="F49" s="61">
        <v>1</v>
      </c>
      <c r="G49" s="61">
        <v>1</v>
      </c>
      <c r="H49" s="61">
        <v>1</v>
      </c>
      <c r="I49" s="19" t="s">
        <v>27</v>
      </c>
      <c r="K49" s="41" t="s">
        <v>385</v>
      </c>
    </row>
    <row r="50" spans="1:15" x14ac:dyDescent="0.2">
      <c r="A50" s="19">
        <v>8</v>
      </c>
      <c r="C50" s="19" t="s">
        <v>58</v>
      </c>
      <c r="E50" s="61">
        <v>1</v>
      </c>
      <c r="F50" s="61">
        <v>1</v>
      </c>
      <c r="G50" s="61">
        <v>1</v>
      </c>
      <c r="H50" s="61">
        <v>1</v>
      </c>
      <c r="I50" s="19" t="s">
        <v>62</v>
      </c>
      <c r="K50" s="41" t="s">
        <v>385</v>
      </c>
    </row>
    <row r="51" spans="1:15" x14ac:dyDescent="0.2">
      <c r="A51" s="19">
        <v>9</v>
      </c>
      <c r="C51" s="19" t="s">
        <v>40</v>
      </c>
      <c r="E51" s="61">
        <v>0</v>
      </c>
      <c r="F51" s="61">
        <v>0</v>
      </c>
      <c r="G51" s="61">
        <v>0</v>
      </c>
      <c r="H51" s="61">
        <v>0</v>
      </c>
      <c r="I51" s="28" t="s">
        <v>63</v>
      </c>
      <c r="J51" s="28"/>
      <c r="K51" s="42" t="s">
        <v>71</v>
      </c>
    </row>
    <row r="52" spans="1:15" x14ac:dyDescent="0.2">
      <c r="A52" s="19">
        <v>10</v>
      </c>
      <c r="C52" s="19" t="s">
        <v>39</v>
      </c>
      <c r="E52" s="61">
        <v>1</v>
      </c>
      <c r="F52" s="61">
        <v>1</v>
      </c>
      <c r="G52" s="61">
        <v>1</v>
      </c>
      <c r="H52" s="61">
        <v>1</v>
      </c>
      <c r="I52" s="19" t="s">
        <v>115</v>
      </c>
      <c r="K52" s="42" t="s">
        <v>386</v>
      </c>
    </row>
    <row r="53" spans="1:15" x14ac:dyDescent="0.2">
      <c r="E53" s="63"/>
      <c r="F53" s="63"/>
      <c r="G53" s="63"/>
      <c r="H53" s="63"/>
      <c r="K53" s="41"/>
    </row>
    <row r="54" spans="1:15" s="31" customFormat="1" x14ac:dyDescent="0.2">
      <c r="A54" s="3" t="s">
        <v>57</v>
      </c>
      <c r="B54" s="3"/>
      <c r="E54" s="64" t="s">
        <v>14</v>
      </c>
      <c r="F54" s="64" t="s">
        <v>14</v>
      </c>
      <c r="G54" s="64" t="s">
        <v>14</v>
      </c>
      <c r="H54" s="64" t="s">
        <v>14</v>
      </c>
      <c r="I54" s="30" t="s">
        <v>15</v>
      </c>
      <c r="K54" s="40" t="s">
        <v>16</v>
      </c>
    </row>
    <row r="55" spans="1:15" s="5" customFormat="1" x14ac:dyDescent="0.2">
      <c r="A55" s="5">
        <v>11</v>
      </c>
      <c r="C55" s="5" t="s">
        <v>28</v>
      </c>
      <c r="E55" s="6">
        <v>1</v>
      </c>
      <c r="F55" s="6">
        <v>1</v>
      </c>
      <c r="G55" s="6">
        <v>1</v>
      </c>
      <c r="H55" s="6">
        <v>1</v>
      </c>
      <c r="I55" s="19" t="s">
        <v>49</v>
      </c>
      <c r="K55" s="42" t="s">
        <v>387</v>
      </c>
      <c r="L55" s="19"/>
    </row>
    <row r="56" spans="1:15" s="5" customFormat="1" x14ac:dyDescent="0.2">
      <c r="A56" s="11">
        <v>12</v>
      </c>
      <c r="B56" s="11"/>
      <c r="C56" s="5" t="s">
        <v>47</v>
      </c>
      <c r="E56" s="6">
        <v>1</v>
      </c>
      <c r="F56" s="6">
        <v>1</v>
      </c>
      <c r="G56" s="6">
        <v>1</v>
      </c>
      <c r="H56" s="6">
        <v>1</v>
      </c>
      <c r="I56" s="19" t="s">
        <v>109</v>
      </c>
      <c r="K56" s="42" t="s">
        <v>370</v>
      </c>
      <c r="L56" s="19"/>
    </row>
    <row r="57" spans="1:15" x14ac:dyDescent="0.2">
      <c r="A57" s="47">
        <v>13</v>
      </c>
      <c r="B57" s="47"/>
      <c r="C57" s="19" t="s">
        <v>29</v>
      </c>
      <c r="E57" s="61">
        <v>0</v>
      </c>
      <c r="F57" s="61">
        <v>0</v>
      </c>
      <c r="G57" s="61">
        <v>0</v>
      </c>
      <c r="H57" s="61">
        <v>0</v>
      </c>
      <c r="I57" s="19" t="s">
        <v>30</v>
      </c>
      <c r="K57" s="42" t="s">
        <v>1852</v>
      </c>
    </row>
    <row r="58" spans="1:15" x14ac:dyDescent="0.2">
      <c r="A58" s="47">
        <v>14</v>
      </c>
      <c r="B58" s="47"/>
      <c r="C58" s="19" t="s">
        <v>31</v>
      </c>
      <c r="E58" s="61">
        <v>0</v>
      </c>
      <c r="F58" s="61">
        <v>0</v>
      </c>
      <c r="G58" s="61">
        <v>0</v>
      </c>
      <c r="H58" s="61">
        <v>0</v>
      </c>
      <c r="I58" s="19" t="s">
        <v>1400</v>
      </c>
      <c r="K58" s="42" t="s">
        <v>388</v>
      </c>
    </row>
    <row r="59" spans="1:15" x14ac:dyDescent="0.2">
      <c r="A59" s="47">
        <v>15</v>
      </c>
      <c r="B59" s="47"/>
      <c r="C59" s="19" t="s">
        <v>38</v>
      </c>
      <c r="E59" s="61">
        <v>0</v>
      </c>
      <c r="F59" s="61">
        <v>0</v>
      </c>
      <c r="G59" s="61">
        <v>0</v>
      </c>
      <c r="H59" s="61">
        <v>0</v>
      </c>
      <c r="I59" s="19" t="s">
        <v>64</v>
      </c>
      <c r="K59" s="41" t="s">
        <v>1851</v>
      </c>
    </row>
    <row r="60" spans="1:15" x14ac:dyDescent="0.2">
      <c r="E60" s="63"/>
      <c r="F60" s="63"/>
      <c r="G60" s="63"/>
      <c r="H60" s="63"/>
    </row>
    <row r="61" spans="1:15" ht="16" thickBot="1" x14ac:dyDescent="0.25">
      <c r="A61" s="43"/>
      <c r="B61" s="43"/>
      <c r="C61" s="43"/>
      <c r="D61" s="43"/>
      <c r="E61" s="65"/>
      <c r="F61" s="65"/>
      <c r="G61" s="65"/>
      <c r="H61" s="65"/>
      <c r="I61" s="43"/>
      <c r="J61" s="43"/>
      <c r="K61" s="18"/>
      <c r="L61" s="18"/>
      <c r="M61" s="18"/>
      <c r="N61" s="18"/>
      <c r="O61" s="18"/>
    </row>
    <row r="62" spans="1:15" x14ac:dyDescent="0.2">
      <c r="E62" s="63"/>
      <c r="F62" s="63"/>
      <c r="G62" s="63"/>
      <c r="H62" s="63"/>
      <c r="K62" s="18"/>
      <c r="L62" s="18"/>
      <c r="M62" s="18"/>
      <c r="N62" s="18"/>
      <c r="O62" s="18"/>
    </row>
    <row r="63" spans="1:15" ht="16" thickBot="1" x14ac:dyDescent="0.25">
      <c r="A63" s="2" t="s">
        <v>32</v>
      </c>
      <c r="B63" s="2"/>
      <c r="E63" s="66">
        <f>SUM(E41:E46,E49:E52,E55:E59)</f>
        <v>9</v>
      </c>
      <c r="F63" s="66">
        <f>SUM(F41:F46,F49:F52,F55:F59)</f>
        <v>9</v>
      </c>
      <c r="G63" s="66">
        <f>SUM(G41:G46,G49:G52,G55:G59)</f>
        <v>9</v>
      </c>
      <c r="H63" s="66">
        <f>SUM(H41:H46,H49:H52,H55:H59)</f>
        <v>9</v>
      </c>
      <c r="I63" s="67" t="s">
        <v>48</v>
      </c>
      <c r="J63" s="210"/>
      <c r="K63" s="18"/>
      <c r="L63" s="18"/>
      <c r="M63" s="18"/>
      <c r="N63" s="18"/>
      <c r="O63" s="18"/>
    </row>
    <row r="64" spans="1:15" ht="16" thickTop="1" x14ac:dyDescent="0.2">
      <c r="A64" s="201" t="s">
        <v>1367</v>
      </c>
      <c r="B64" s="201"/>
      <c r="C64" s="8"/>
      <c r="D64" s="193"/>
      <c r="E64" s="197" t="s">
        <v>1373</v>
      </c>
      <c r="F64" s="197" t="s">
        <v>1373</v>
      </c>
      <c r="G64" s="197" t="s">
        <v>1373</v>
      </c>
      <c r="H64" s="197" t="s">
        <v>1373</v>
      </c>
      <c r="K64" s="18"/>
      <c r="L64" s="18"/>
      <c r="M64" s="18"/>
      <c r="N64" s="18"/>
      <c r="O64" s="18"/>
    </row>
    <row r="65" spans="1:15" x14ac:dyDescent="0.2">
      <c r="A65" s="68" t="s">
        <v>118</v>
      </c>
      <c r="B65" s="2"/>
      <c r="E65" s="194">
        <f>0.5^E64</f>
        <v>1</v>
      </c>
      <c r="F65" s="194">
        <f t="shared" ref="F65:H65" si="0">0.5^F64</f>
        <v>1</v>
      </c>
      <c r="G65" s="194">
        <f t="shared" si="0"/>
        <v>1</v>
      </c>
      <c r="H65" s="194">
        <f t="shared" si="0"/>
        <v>1</v>
      </c>
      <c r="K65" s="18"/>
      <c r="L65" s="18"/>
      <c r="M65" s="18"/>
      <c r="N65" s="18"/>
      <c r="O65" s="18"/>
    </row>
    <row r="66" spans="1:15" ht="16" thickBot="1" x14ac:dyDescent="0.25">
      <c r="A66" s="1"/>
      <c r="B66" s="1"/>
      <c r="C66" s="43"/>
      <c r="D66" s="43"/>
      <c r="E66" s="43"/>
      <c r="F66" s="43"/>
      <c r="G66" s="43"/>
      <c r="H66" s="43"/>
      <c r="I66" s="43"/>
      <c r="J66" s="43"/>
      <c r="K66" s="18"/>
      <c r="L66" s="18"/>
      <c r="M66" s="18"/>
      <c r="N66" s="18"/>
      <c r="O66" s="18"/>
    </row>
    <row r="67" spans="1:15" x14ac:dyDescent="0.2">
      <c r="A67" s="3" t="s">
        <v>33</v>
      </c>
      <c r="B67" s="3"/>
      <c r="C67" s="31"/>
      <c r="D67" s="31"/>
      <c r="E67" s="69" t="s">
        <v>34</v>
      </c>
      <c r="F67" s="69" t="s">
        <v>34</v>
      </c>
      <c r="G67" s="69" t="s">
        <v>34</v>
      </c>
      <c r="H67" s="69" t="s">
        <v>34</v>
      </c>
      <c r="I67" s="31" t="s">
        <v>15</v>
      </c>
      <c r="J67" s="31"/>
      <c r="K67" s="18"/>
      <c r="L67" s="18"/>
      <c r="M67" s="18"/>
      <c r="N67" s="18"/>
      <c r="O67" s="18"/>
    </row>
    <row r="68" spans="1:15" x14ac:dyDescent="0.2">
      <c r="A68" s="198" t="s">
        <v>1368</v>
      </c>
      <c r="B68" s="24" t="s">
        <v>1370</v>
      </c>
      <c r="E68" s="200">
        <v>1</v>
      </c>
      <c r="F68" s="200">
        <v>1</v>
      </c>
      <c r="G68" s="200">
        <v>1</v>
      </c>
      <c r="H68" s="200">
        <v>1</v>
      </c>
      <c r="I68" s="24" t="s">
        <v>1372</v>
      </c>
      <c r="K68" s="18"/>
      <c r="L68" s="18"/>
      <c r="M68" s="18"/>
      <c r="N68" s="18"/>
      <c r="O68" s="18"/>
    </row>
    <row r="69" spans="1:15" x14ac:dyDescent="0.2">
      <c r="A69" s="198" t="s">
        <v>1369</v>
      </c>
      <c r="B69" s="193" t="s">
        <v>1371</v>
      </c>
      <c r="C69" s="24"/>
      <c r="E69" s="200">
        <v>1</v>
      </c>
      <c r="F69" s="200">
        <v>1</v>
      </c>
      <c r="G69" s="200">
        <v>1</v>
      </c>
      <c r="H69" s="200">
        <v>1</v>
      </c>
      <c r="I69" s="24" t="s">
        <v>1372</v>
      </c>
      <c r="K69" s="18"/>
      <c r="L69" s="18"/>
      <c r="M69" s="18"/>
      <c r="N69" s="18"/>
      <c r="O69" s="18"/>
    </row>
    <row r="70" spans="1:15" x14ac:dyDescent="0.2">
      <c r="A70" s="5"/>
      <c r="B70" s="5"/>
      <c r="C70" s="24"/>
      <c r="E70" s="23"/>
      <c r="F70" s="23"/>
      <c r="G70" s="23"/>
      <c r="H70" s="23"/>
      <c r="K70" s="18"/>
      <c r="L70" s="18"/>
      <c r="M70" s="18"/>
      <c r="N70" s="18"/>
      <c r="O70" s="18"/>
    </row>
    <row r="71" spans="1:15" ht="16" thickBot="1" x14ac:dyDescent="0.25">
      <c r="A71" s="5"/>
      <c r="B71" s="5"/>
      <c r="C71" s="22"/>
      <c r="K71" s="18"/>
      <c r="L71" s="18"/>
      <c r="M71" s="18"/>
      <c r="N71" s="18"/>
      <c r="O71" s="18"/>
    </row>
    <row r="72" spans="1:15" x14ac:dyDescent="0.2">
      <c r="A72" s="21"/>
      <c r="B72" s="21"/>
      <c r="C72" s="20"/>
      <c r="D72" s="70"/>
      <c r="E72" s="70"/>
      <c r="F72" s="70"/>
      <c r="G72" s="70"/>
      <c r="H72" s="70"/>
      <c r="I72" s="70"/>
      <c r="J72" s="70"/>
      <c r="K72" s="18"/>
      <c r="L72" s="18"/>
      <c r="M72" s="18"/>
      <c r="N72" s="18"/>
      <c r="O72" s="18"/>
    </row>
    <row r="73" spans="1:15" ht="16" thickBot="1" x14ac:dyDescent="0.25">
      <c r="A73" s="2" t="s">
        <v>35</v>
      </c>
      <c r="B73" s="2"/>
      <c r="E73" s="211">
        <f>E63*E65*E68*E69</f>
        <v>9</v>
      </c>
      <c r="F73" s="211">
        <f t="shared" ref="F73:H73" si="1">F63*F65*F68*F69</f>
        <v>9</v>
      </c>
      <c r="G73" s="211">
        <f t="shared" si="1"/>
        <v>9</v>
      </c>
      <c r="H73" s="211">
        <f t="shared" si="1"/>
        <v>9</v>
      </c>
      <c r="I73" s="212" t="s">
        <v>48</v>
      </c>
      <c r="K73" s="18"/>
      <c r="L73" s="18"/>
      <c r="M73" s="18"/>
      <c r="N73" s="18"/>
      <c r="O73" s="18"/>
    </row>
    <row r="74" spans="1:15" ht="16" thickTop="1" x14ac:dyDescent="0.2">
      <c r="C74" s="68"/>
      <c r="K74" s="18"/>
      <c r="L74" s="18"/>
      <c r="M74" s="18"/>
      <c r="N74" s="18"/>
      <c r="O74" s="18"/>
    </row>
    <row r="75" spans="1:15" ht="16" thickBot="1" x14ac:dyDescent="0.25">
      <c r="A75" s="43"/>
      <c r="B75" s="43"/>
      <c r="C75" s="43"/>
      <c r="D75" s="43"/>
      <c r="E75" s="43"/>
      <c r="F75" s="43"/>
      <c r="G75" s="43"/>
      <c r="H75" s="43"/>
      <c r="I75" s="43"/>
      <c r="J75" s="43"/>
      <c r="K75" s="18"/>
      <c r="L75" s="18"/>
      <c r="M75" s="18"/>
      <c r="N75" s="18"/>
      <c r="O75" s="18"/>
    </row>
    <row r="76" spans="1:15" x14ac:dyDescent="0.2">
      <c r="K76" s="18"/>
      <c r="L76" s="18"/>
      <c r="M76" s="18"/>
      <c r="N76" s="18"/>
      <c r="O76" s="18"/>
    </row>
    <row r="77" spans="1:15" x14ac:dyDescent="0.2">
      <c r="A77" s="2" t="s">
        <v>1394</v>
      </c>
      <c r="K77" s="18"/>
      <c r="L77" s="18"/>
      <c r="M77" s="18"/>
      <c r="N77" s="18"/>
      <c r="O77" s="18"/>
    </row>
    <row r="78" spans="1:15" x14ac:dyDescent="0.2">
      <c r="A78" s="221">
        <v>44097</v>
      </c>
      <c r="B78" s="19" t="s">
        <v>1395</v>
      </c>
      <c r="K78" s="18"/>
      <c r="L78" s="18"/>
      <c r="M78" s="18"/>
      <c r="N78" s="18"/>
      <c r="O78" s="18"/>
    </row>
    <row r="79" spans="1:15" x14ac:dyDescent="0.2">
      <c r="K79" s="18"/>
      <c r="L79" s="18"/>
      <c r="M79" s="18"/>
      <c r="N79" s="18"/>
      <c r="O79" s="18"/>
    </row>
    <row r="80" spans="1:15" x14ac:dyDescent="0.2">
      <c r="K80" s="18"/>
      <c r="L80" s="18"/>
      <c r="M80" s="18"/>
      <c r="N80" s="18"/>
      <c r="O80" s="18"/>
    </row>
    <row r="81" spans="11:15" x14ac:dyDescent="0.2">
      <c r="K81" s="18"/>
      <c r="L81" s="18"/>
      <c r="M81" s="18"/>
      <c r="N81" s="18"/>
      <c r="O81" s="18"/>
    </row>
    <row r="82" spans="11:15" x14ac:dyDescent="0.2">
      <c r="K82" s="18"/>
      <c r="L82" s="18"/>
      <c r="M82" s="18"/>
      <c r="N82" s="18"/>
      <c r="O82" s="18"/>
    </row>
    <row r="83" spans="11:15" x14ac:dyDescent="0.2">
      <c r="K83" s="18"/>
      <c r="L83" s="18"/>
      <c r="M83" s="18"/>
      <c r="N83" s="18"/>
      <c r="O83" s="18"/>
    </row>
    <row r="84" spans="11:15" x14ac:dyDescent="0.2">
      <c r="K84" s="18"/>
      <c r="L84" s="18"/>
      <c r="M84" s="18"/>
      <c r="N84" s="18"/>
      <c r="O84" s="18"/>
    </row>
    <row r="85" spans="11:15" x14ac:dyDescent="0.2">
      <c r="K85" s="18"/>
      <c r="L85" s="18"/>
      <c r="M85" s="18"/>
      <c r="N85" s="18"/>
      <c r="O85" s="18"/>
    </row>
    <row r="86" spans="11:15" x14ac:dyDescent="0.2">
      <c r="K86" s="18"/>
      <c r="L86" s="18"/>
      <c r="M86" s="18"/>
      <c r="N86" s="18"/>
      <c r="O86" s="18"/>
    </row>
    <row r="87" spans="11:15" x14ac:dyDescent="0.2">
      <c r="K87" s="18"/>
      <c r="L87" s="18"/>
      <c r="M87" s="18"/>
      <c r="N87" s="18"/>
      <c r="O87" s="18"/>
    </row>
    <row r="88" spans="11:15" x14ac:dyDescent="0.2">
      <c r="K88" s="18"/>
      <c r="L88" s="18"/>
      <c r="M88" s="18"/>
      <c r="N88" s="18"/>
      <c r="O88" s="18"/>
    </row>
    <row r="1048510" spans="16:16" x14ac:dyDescent="0.2">
      <c r="P1048510" s="57"/>
    </row>
  </sheetData>
  <conditionalFormatting sqref="E73:H73">
    <cfRule type="cellIs" dxfId="115" priority="1" operator="lessThan">
      <formula>7.5</formula>
    </cfRule>
    <cfRule type="cellIs" dxfId="114" priority="2" operator="greaterThan">
      <formula>7.5</formula>
    </cfRule>
  </conditionalFormatting>
  <dataValidations count="3">
    <dataValidation type="list" allowBlank="1" showInputMessage="1" showErrorMessage="1" sqref="D12" xr:uid="{00000000-0002-0000-0B00-000000000000}">
      <formula1>"Yes,No"</formula1>
    </dataValidation>
    <dataValidation type="list" allowBlank="1" showInputMessage="1" showErrorMessage="1" sqref="E10:E11" xr:uid="{00000000-0002-0000-0B00-000001000000}">
      <formula1>#REF!</formula1>
    </dataValidation>
    <dataValidation type="list" showInputMessage="1" showErrorMessage="1" sqref="E12" xr:uid="{00000000-0002-0000-0B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B00-000003000000}">
          <x14:formula1>
            <xm:f>Lists!$F$1:$F$8</xm:f>
          </x14:formula1>
          <xm:sqref>D11</xm:sqref>
        </x14:dataValidation>
        <x14:dataValidation type="list" allowBlank="1" showInputMessage="1" showErrorMessage="1" xr:uid="{00000000-0002-0000-0B00-000004000000}">
          <x14:formula1>
            <xm:f>Lists!$C$1:$C$9</xm:f>
          </x14:formula1>
          <xm:sqref>D10</xm:sqref>
        </x14:dataValidation>
        <x14:dataValidation type="list" allowBlank="1" showInputMessage="1" showErrorMessage="1" xr:uid="{00000000-0002-0000-0B00-000005000000}">
          <x14:formula1>
            <xm:f>Lists!$D$1:$D$8</xm:f>
          </x14:formula1>
          <xm:sqref>E15:E21</xm:sqref>
        </x14:dataValidation>
        <x14:dataValidation type="list" allowBlank="1" showInputMessage="1" showErrorMessage="1" xr:uid="{00000000-0002-0000-0B00-000006000000}">
          <x14:formula1>
            <xm:f>Lists!$E$1:$E$5</xm:f>
          </x14:formula1>
          <xm:sqref>V15:V21</xm:sqref>
        </x14:dataValidation>
        <x14:dataValidation type="list" allowBlank="1" showInputMessage="1" showErrorMessage="1" xr:uid="{00000000-0002-0000-0B00-000007000000}">
          <x14:formula1>
            <xm:f>Lists!$G$1:$G$8</xm:f>
          </x14:formula1>
          <xm:sqref>D26:D32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X1048507"/>
  <sheetViews>
    <sheetView topLeftCell="C1" zoomScale="60" zoomScaleNormal="60" zoomScalePageLayoutView="80" workbookViewId="0">
      <selection activeCell="AA55" sqref="AA55"/>
    </sheetView>
  </sheetViews>
  <sheetFormatPr baseColWidth="10" defaultColWidth="8.83203125" defaultRowHeight="15" x14ac:dyDescent="0.2"/>
  <cols>
    <col min="1" max="1" width="13.5" style="19" customWidth="1"/>
    <col min="2" max="2" width="76.6640625" style="19" customWidth="1"/>
    <col min="3" max="3" width="30.33203125" style="19" customWidth="1"/>
    <col min="4" max="4" width="25.83203125" style="19" customWidth="1"/>
    <col min="5" max="5" width="19.83203125" style="19" bestFit="1" customWidth="1"/>
    <col min="6" max="6" width="25" style="19" customWidth="1"/>
    <col min="7" max="7" width="23.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8.83203125" style="19"/>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418</v>
      </c>
      <c r="G2" s="19" t="s">
        <v>72</v>
      </c>
      <c r="H2" s="44" t="s">
        <v>1676</v>
      </c>
    </row>
    <row r="3" spans="1:24" x14ac:dyDescent="0.2">
      <c r="C3" s="19" t="s">
        <v>2</v>
      </c>
      <c r="D3" s="209">
        <v>2014</v>
      </c>
    </row>
    <row r="4" spans="1:24" x14ac:dyDescent="0.2">
      <c r="C4" s="8" t="s">
        <v>44</v>
      </c>
      <c r="D4" s="44" t="s">
        <v>1409</v>
      </c>
    </row>
    <row r="5" spans="1:24" x14ac:dyDescent="0.2">
      <c r="C5" s="19" t="s">
        <v>3</v>
      </c>
      <c r="D5" s="44" t="s">
        <v>2154</v>
      </c>
    </row>
    <row r="6" spans="1:24" x14ac:dyDescent="0.2">
      <c r="D6" s="18"/>
    </row>
    <row r="7" spans="1:24" s="43" customFormat="1" ht="16" thickBot="1" x14ac:dyDescent="0.25">
      <c r="A7" s="1" t="s">
        <v>59</v>
      </c>
      <c r="B7" s="1"/>
      <c r="D7" s="248" t="s">
        <v>617</v>
      </c>
    </row>
    <row r="9" spans="1:24" s="43" customFormat="1" ht="16" thickBot="1" x14ac:dyDescent="0.25">
      <c r="A9" s="1" t="s">
        <v>4</v>
      </c>
      <c r="B9" s="1"/>
    </row>
    <row r="10" spans="1:24" x14ac:dyDescent="0.2">
      <c r="C10" s="19" t="s">
        <v>74</v>
      </c>
      <c r="D10" s="45" t="s">
        <v>152</v>
      </c>
      <c r="E10" s="46"/>
    </row>
    <row r="11" spans="1:24" x14ac:dyDescent="0.2">
      <c r="C11" s="19" t="s">
        <v>46</v>
      </c>
      <c r="D11" s="45" t="s">
        <v>618</v>
      </c>
      <c r="E11" s="47"/>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100" customFormat="1" x14ac:dyDescent="0.2">
      <c r="A15" s="225">
        <v>1</v>
      </c>
      <c r="B15" s="225" t="s">
        <v>1673</v>
      </c>
      <c r="C15" s="206" t="s">
        <v>182</v>
      </c>
      <c r="D15" s="225" t="s">
        <v>419</v>
      </c>
      <c r="E15" s="225" t="s">
        <v>268</v>
      </c>
      <c r="F15" s="225" t="s">
        <v>356</v>
      </c>
      <c r="G15" s="225" t="s">
        <v>132</v>
      </c>
      <c r="H15" s="225" t="s">
        <v>71</v>
      </c>
      <c r="I15" s="225" t="s">
        <v>71</v>
      </c>
      <c r="J15" s="225" t="s">
        <v>85</v>
      </c>
      <c r="K15" s="225">
        <v>5.4</v>
      </c>
      <c r="L15" s="225">
        <v>5.2</v>
      </c>
      <c r="M15" s="225">
        <v>5.6</v>
      </c>
      <c r="N15" s="225" t="s">
        <v>71</v>
      </c>
      <c r="O15" s="225" t="s">
        <v>71</v>
      </c>
      <c r="P15" s="225" t="s">
        <v>71</v>
      </c>
      <c r="Q15" s="15">
        <v>0</v>
      </c>
      <c r="R15" s="15">
        <v>48</v>
      </c>
      <c r="S15" s="15" t="s">
        <v>125</v>
      </c>
      <c r="T15" s="15">
        <v>48</v>
      </c>
      <c r="U15" s="225" t="s">
        <v>354</v>
      </c>
      <c r="V15" s="225" t="s">
        <v>71</v>
      </c>
      <c r="W15" s="225" t="s">
        <v>53</v>
      </c>
      <c r="X15" s="306"/>
    </row>
    <row r="16" spans="1:24" s="100" customFormat="1" x14ac:dyDescent="0.2">
      <c r="A16" s="225">
        <v>2</v>
      </c>
      <c r="B16" s="225" t="s">
        <v>1674</v>
      </c>
      <c r="C16" s="206" t="s">
        <v>182</v>
      </c>
      <c r="D16" s="225" t="s">
        <v>419</v>
      </c>
      <c r="E16" s="225" t="s">
        <v>268</v>
      </c>
      <c r="F16" s="225" t="s">
        <v>356</v>
      </c>
      <c r="G16" s="225" t="s">
        <v>132</v>
      </c>
      <c r="H16" s="225" t="s">
        <v>71</v>
      </c>
      <c r="I16" s="225" t="s">
        <v>71</v>
      </c>
      <c r="J16" s="225" t="s">
        <v>85</v>
      </c>
      <c r="K16" s="225">
        <v>5.4</v>
      </c>
      <c r="L16" s="225">
        <v>5.2</v>
      </c>
      <c r="M16" s="225">
        <v>5.6</v>
      </c>
      <c r="N16" s="225" t="s">
        <v>71</v>
      </c>
      <c r="O16" s="225" t="s">
        <v>71</v>
      </c>
      <c r="P16" s="225" t="s">
        <v>71</v>
      </c>
      <c r="Q16" s="15">
        <v>0</v>
      </c>
      <c r="R16" s="15">
        <v>48</v>
      </c>
      <c r="S16" s="15" t="s">
        <v>125</v>
      </c>
      <c r="T16" s="15">
        <v>48</v>
      </c>
      <c r="U16" s="225" t="s">
        <v>354</v>
      </c>
      <c r="V16" s="225" t="s">
        <v>71</v>
      </c>
      <c r="W16" s="225" t="s">
        <v>53</v>
      </c>
      <c r="X16" s="306"/>
    </row>
    <row r="17" spans="1:24" s="100" customFormat="1" x14ac:dyDescent="0.2">
      <c r="A17" s="225">
        <v>3</v>
      </c>
      <c r="B17" s="225" t="s">
        <v>1675</v>
      </c>
      <c r="C17" s="206" t="s">
        <v>182</v>
      </c>
      <c r="D17" s="225" t="s">
        <v>419</v>
      </c>
      <c r="E17" s="225" t="s">
        <v>268</v>
      </c>
      <c r="F17" s="225" t="s">
        <v>356</v>
      </c>
      <c r="G17" s="225" t="s">
        <v>132</v>
      </c>
      <c r="H17" s="225" t="s">
        <v>71</v>
      </c>
      <c r="I17" s="225" t="s">
        <v>71</v>
      </c>
      <c r="J17" s="225" t="s">
        <v>85</v>
      </c>
      <c r="K17" s="225">
        <v>5.4</v>
      </c>
      <c r="L17" s="225">
        <v>5.2</v>
      </c>
      <c r="M17" s="225">
        <v>5.6</v>
      </c>
      <c r="N17" s="225" t="s">
        <v>71</v>
      </c>
      <c r="O17" s="225" t="s">
        <v>71</v>
      </c>
      <c r="P17" s="225" t="s">
        <v>71</v>
      </c>
      <c r="Q17" s="15">
        <v>0</v>
      </c>
      <c r="R17" s="15">
        <v>48</v>
      </c>
      <c r="S17" s="15" t="s">
        <v>125</v>
      </c>
      <c r="T17" s="15">
        <v>48</v>
      </c>
      <c r="U17" s="225" t="s">
        <v>354</v>
      </c>
      <c r="V17" s="225" t="s">
        <v>71</v>
      </c>
      <c r="W17" s="225" t="s">
        <v>53</v>
      </c>
      <c r="X17" s="306"/>
    </row>
    <row r="18" spans="1:24" s="99" customFormat="1" x14ac:dyDescent="0.2">
      <c r="A18" s="49"/>
      <c r="B18" s="49"/>
      <c r="C18" s="49"/>
      <c r="D18" s="49"/>
      <c r="E18" s="49"/>
      <c r="F18" s="49"/>
      <c r="G18" s="49"/>
      <c r="H18" s="49"/>
      <c r="I18" s="49"/>
      <c r="J18" s="49"/>
      <c r="K18" s="49"/>
      <c r="L18" s="49"/>
      <c r="M18" s="49"/>
      <c r="N18" s="49"/>
      <c r="O18" s="49"/>
      <c r="P18" s="49"/>
      <c r="Q18" s="49"/>
      <c r="R18" s="49"/>
      <c r="S18" s="49"/>
      <c r="T18" s="49"/>
      <c r="U18" s="49"/>
      <c r="V18" s="49"/>
      <c r="W18" s="49"/>
      <c r="X18" s="49"/>
    </row>
    <row r="19" spans="1:24" s="50" customFormat="1" ht="16" thickBot="1" x14ac:dyDescent="0.25">
      <c r="A19" s="17" t="s">
        <v>2142</v>
      </c>
      <c r="B19" s="17"/>
      <c r="C19" s="17" t="s">
        <v>68</v>
      </c>
    </row>
    <row r="20" spans="1:24" s="49" customFormat="1" x14ac:dyDescent="0.2"/>
    <row r="21" spans="1:24" s="99" customFormat="1" x14ac:dyDescent="0.2">
      <c r="A21" s="51" t="s">
        <v>5</v>
      </c>
      <c r="B21" s="51" t="s">
        <v>36</v>
      </c>
      <c r="C21" s="51" t="s">
        <v>6</v>
      </c>
      <c r="D21" s="51" t="s">
        <v>45</v>
      </c>
      <c r="E21" s="51" t="s">
        <v>9</v>
      </c>
      <c r="F21" s="51" t="s">
        <v>119</v>
      </c>
      <c r="G21" s="51" t="s">
        <v>56</v>
      </c>
      <c r="H21" s="51" t="s">
        <v>136</v>
      </c>
      <c r="I21" s="51" t="s">
        <v>137</v>
      </c>
      <c r="J21" s="51" t="s">
        <v>138</v>
      </c>
      <c r="K21" s="51" t="s">
        <v>139</v>
      </c>
      <c r="L21" s="51" t="s">
        <v>122</v>
      </c>
      <c r="M21" s="51" t="s">
        <v>140</v>
      </c>
      <c r="N21" s="51" t="s">
        <v>122</v>
      </c>
      <c r="O21" s="51" t="s">
        <v>42</v>
      </c>
      <c r="P21" s="51" t="s">
        <v>141</v>
      </c>
      <c r="Q21" s="51" t="s">
        <v>142</v>
      </c>
      <c r="R21" s="51" t="s">
        <v>10</v>
      </c>
      <c r="S21" s="51" t="s">
        <v>146</v>
      </c>
      <c r="T21" s="51" t="s">
        <v>145</v>
      </c>
      <c r="U21" s="51" t="s">
        <v>11</v>
      </c>
      <c r="V21" s="85" t="s">
        <v>16</v>
      </c>
    </row>
    <row r="22" spans="1:24" s="99" customFormat="1" ht="16" x14ac:dyDescent="0.2">
      <c r="A22" s="52">
        <v>1</v>
      </c>
      <c r="B22" s="52" t="s">
        <v>1673</v>
      </c>
      <c r="C22" s="27" t="s">
        <v>182</v>
      </c>
      <c r="D22" s="77" t="s">
        <v>1597</v>
      </c>
      <c r="E22" s="52" t="s">
        <v>471</v>
      </c>
      <c r="F22" s="52">
        <v>2</v>
      </c>
      <c r="G22" s="52" t="s">
        <v>354</v>
      </c>
      <c r="H22" s="52">
        <v>48</v>
      </c>
      <c r="I22" s="52" t="s">
        <v>125</v>
      </c>
      <c r="J22" s="52">
        <v>48</v>
      </c>
      <c r="K22" s="52" t="s">
        <v>52</v>
      </c>
      <c r="L22" s="52" t="s">
        <v>52</v>
      </c>
      <c r="M22" s="52">
        <v>40</v>
      </c>
      <c r="N22" s="52" t="s">
        <v>283</v>
      </c>
      <c r="O22" s="52" t="s">
        <v>52</v>
      </c>
      <c r="P22" s="52" t="s">
        <v>52</v>
      </c>
      <c r="Q22" s="52" t="s">
        <v>52</v>
      </c>
      <c r="R22" s="52" t="s">
        <v>52</v>
      </c>
      <c r="S22" s="52" t="s">
        <v>52</v>
      </c>
      <c r="T22" s="52" t="s">
        <v>52</v>
      </c>
      <c r="U22" s="52" t="s">
        <v>52</v>
      </c>
      <c r="V22" s="228" t="s">
        <v>1857</v>
      </c>
    </row>
    <row r="23" spans="1:24" s="99" customFormat="1" ht="16" x14ac:dyDescent="0.2">
      <c r="A23" s="52">
        <v>2</v>
      </c>
      <c r="B23" s="52" t="s">
        <v>1674</v>
      </c>
      <c r="C23" s="27" t="s">
        <v>182</v>
      </c>
      <c r="D23" s="77" t="s">
        <v>1597</v>
      </c>
      <c r="E23" s="52" t="s">
        <v>471</v>
      </c>
      <c r="F23" s="52">
        <v>2</v>
      </c>
      <c r="G23" s="52" t="s">
        <v>354</v>
      </c>
      <c r="H23" s="52">
        <v>48</v>
      </c>
      <c r="I23" s="52" t="s">
        <v>125</v>
      </c>
      <c r="J23" s="52">
        <v>48</v>
      </c>
      <c r="K23" s="52" t="s">
        <v>52</v>
      </c>
      <c r="L23" s="52" t="s">
        <v>52</v>
      </c>
      <c r="M23" s="52">
        <v>46</v>
      </c>
      <c r="N23" s="52" t="s">
        <v>283</v>
      </c>
      <c r="O23" s="52" t="s">
        <v>52</v>
      </c>
      <c r="P23" s="52" t="s">
        <v>52</v>
      </c>
      <c r="Q23" s="52" t="s">
        <v>52</v>
      </c>
      <c r="R23" s="52" t="s">
        <v>52</v>
      </c>
      <c r="S23" s="52" t="s">
        <v>52</v>
      </c>
      <c r="T23" s="52" t="s">
        <v>52</v>
      </c>
      <c r="U23" s="52" t="s">
        <v>52</v>
      </c>
      <c r="V23" s="228" t="s">
        <v>1857</v>
      </c>
    </row>
    <row r="24" spans="1:24" s="99" customFormat="1" ht="16" x14ac:dyDescent="0.2">
      <c r="A24" s="52">
        <v>3</v>
      </c>
      <c r="B24" s="52" t="s">
        <v>1675</v>
      </c>
      <c r="C24" s="27" t="s">
        <v>182</v>
      </c>
      <c r="D24" s="77" t="s">
        <v>1597</v>
      </c>
      <c r="E24" s="52" t="s">
        <v>471</v>
      </c>
      <c r="F24" s="52">
        <v>2</v>
      </c>
      <c r="G24" s="52" t="s">
        <v>354</v>
      </c>
      <c r="H24" s="52">
        <v>48</v>
      </c>
      <c r="I24" s="52" t="s">
        <v>125</v>
      </c>
      <c r="J24" s="52">
        <v>48</v>
      </c>
      <c r="K24" s="52" t="s">
        <v>52</v>
      </c>
      <c r="L24" s="52" t="s">
        <v>52</v>
      </c>
      <c r="M24" s="52">
        <v>49</v>
      </c>
      <c r="N24" s="52" t="s">
        <v>283</v>
      </c>
      <c r="O24" s="52" t="s">
        <v>52</v>
      </c>
      <c r="P24" s="52" t="s">
        <v>52</v>
      </c>
      <c r="Q24" s="52" t="s">
        <v>52</v>
      </c>
      <c r="R24" s="52" t="s">
        <v>52</v>
      </c>
      <c r="S24" s="52" t="s">
        <v>52</v>
      </c>
      <c r="T24" s="52" t="s">
        <v>52</v>
      </c>
      <c r="U24" s="52" t="s">
        <v>52</v>
      </c>
      <c r="V24" s="228" t="s">
        <v>1857</v>
      </c>
    </row>
    <row r="25" spans="1:24" s="99" customFormat="1" ht="16" x14ac:dyDescent="0.2">
      <c r="A25" s="91">
        <v>1</v>
      </c>
      <c r="B25" s="91" t="s">
        <v>1673</v>
      </c>
      <c r="C25" s="36" t="s">
        <v>182</v>
      </c>
      <c r="D25" s="92" t="s">
        <v>1600</v>
      </c>
      <c r="E25" s="91" t="s">
        <v>474</v>
      </c>
      <c r="F25" s="91">
        <v>4</v>
      </c>
      <c r="G25" s="91" t="s">
        <v>354</v>
      </c>
      <c r="H25" s="91">
        <v>48</v>
      </c>
      <c r="I25" s="91" t="s">
        <v>125</v>
      </c>
      <c r="J25" s="91">
        <v>48</v>
      </c>
      <c r="K25" s="91">
        <v>40</v>
      </c>
      <c r="L25" s="91" t="s">
        <v>283</v>
      </c>
      <c r="M25" s="91" t="s">
        <v>52</v>
      </c>
      <c r="N25" s="91" t="s">
        <v>52</v>
      </c>
      <c r="O25" s="91" t="s">
        <v>52</v>
      </c>
      <c r="P25" s="91" t="s">
        <v>52</v>
      </c>
      <c r="Q25" s="91" t="s">
        <v>52</v>
      </c>
      <c r="R25" s="91" t="s">
        <v>52</v>
      </c>
      <c r="S25" s="91" t="s">
        <v>52</v>
      </c>
      <c r="T25" s="91" t="s">
        <v>52</v>
      </c>
      <c r="U25" s="91" t="s">
        <v>52</v>
      </c>
      <c r="V25" s="481" t="s">
        <v>1858</v>
      </c>
    </row>
    <row r="26" spans="1:24" s="99" customFormat="1" ht="16" x14ac:dyDescent="0.2">
      <c r="A26" s="91">
        <v>2</v>
      </c>
      <c r="B26" s="91" t="s">
        <v>1674</v>
      </c>
      <c r="C26" s="36" t="s">
        <v>182</v>
      </c>
      <c r="D26" s="92" t="s">
        <v>1600</v>
      </c>
      <c r="E26" s="91" t="s">
        <v>474</v>
      </c>
      <c r="F26" s="91">
        <v>4</v>
      </c>
      <c r="G26" s="91" t="s">
        <v>354</v>
      </c>
      <c r="H26" s="91">
        <v>48</v>
      </c>
      <c r="I26" s="91" t="s">
        <v>125</v>
      </c>
      <c r="J26" s="91">
        <v>48</v>
      </c>
      <c r="K26" s="91">
        <v>46</v>
      </c>
      <c r="L26" s="91" t="s">
        <v>283</v>
      </c>
      <c r="M26" s="91" t="s">
        <v>52</v>
      </c>
      <c r="N26" s="91" t="s">
        <v>52</v>
      </c>
      <c r="O26" s="91" t="s">
        <v>52</v>
      </c>
      <c r="P26" s="91" t="s">
        <v>52</v>
      </c>
      <c r="Q26" s="91" t="s">
        <v>52</v>
      </c>
      <c r="R26" s="91" t="s">
        <v>52</v>
      </c>
      <c r="S26" s="91" t="s">
        <v>52</v>
      </c>
      <c r="T26" s="91" t="s">
        <v>52</v>
      </c>
      <c r="U26" s="91" t="s">
        <v>52</v>
      </c>
      <c r="V26" s="481" t="s">
        <v>1858</v>
      </c>
    </row>
    <row r="27" spans="1:24" s="99" customFormat="1" ht="16" x14ac:dyDescent="0.2">
      <c r="A27" s="91">
        <v>3</v>
      </c>
      <c r="B27" s="91" t="s">
        <v>1675</v>
      </c>
      <c r="C27" s="36" t="s">
        <v>182</v>
      </c>
      <c r="D27" s="92" t="s">
        <v>1600</v>
      </c>
      <c r="E27" s="91" t="s">
        <v>474</v>
      </c>
      <c r="F27" s="91">
        <v>4</v>
      </c>
      <c r="G27" s="91" t="s">
        <v>354</v>
      </c>
      <c r="H27" s="91">
        <v>48</v>
      </c>
      <c r="I27" s="91" t="s">
        <v>125</v>
      </c>
      <c r="J27" s="91">
        <v>48</v>
      </c>
      <c r="K27" s="91">
        <v>49</v>
      </c>
      <c r="L27" s="91" t="s">
        <v>283</v>
      </c>
      <c r="M27" s="91" t="s">
        <v>52</v>
      </c>
      <c r="N27" s="91" t="s">
        <v>52</v>
      </c>
      <c r="O27" s="91" t="s">
        <v>52</v>
      </c>
      <c r="P27" s="91" t="s">
        <v>52</v>
      </c>
      <c r="Q27" s="91" t="s">
        <v>52</v>
      </c>
      <c r="R27" s="91" t="s">
        <v>52</v>
      </c>
      <c r="S27" s="91" t="s">
        <v>52</v>
      </c>
      <c r="T27" s="91" t="s">
        <v>52</v>
      </c>
      <c r="U27" s="91" t="s">
        <v>52</v>
      </c>
      <c r="V27" s="481" t="s">
        <v>1858</v>
      </c>
    </row>
    <row r="28" spans="1:24" s="99" customFormat="1" ht="16" x14ac:dyDescent="0.2">
      <c r="A28" s="52">
        <v>1</v>
      </c>
      <c r="B28" s="52" t="s">
        <v>1673</v>
      </c>
      <c r="C28" s="27" t="s">
        <v>182</v>
      </c>
      <c r="D28" s="77" t="s">
        <v>1597</v>
      </c>
      <c r="E28" s="52" t="s">
        <v>475</v>
      </c>
      <c r="F28" s="52">
        <v>2</v>
      </c>
      <c r="G28" s="52" t="s">
        <v>354</v>
      </c>
      <c r="H28" s="52">
        <v>48</v>
      </c>
      <c r="I28" s="52" t="s">
        <v>125</v>
      </c>
      <c r="J28" s="52">
        <v>48</v>
      </c>
      <c r="K28" s="52" t="s">
        <v>52</v>
      </c>
      <c r="L28" s="52" t="s">
        <v>52</v>
      </c>
      <c r="M28" s="52">
        <v>40</v>
      </c>
      <c r="N28" s="52" t="s">
        <v>283</v>
      </c>
      <c r="O28" s="52" t="s">
        <v>52</v>
      </c>
      <c r="P28" s="52" t="s">
        <v>52</v>
      </c>
      <c r="Q28" s="52" t="s">
        <v>52</v>
      </c>
      <c r="R28" s="52" t="s">
        <v>52</v>
      </c>
      <c r="S28" s="52" t="s">
        <v>52</v>
      </c>
      <c r="T28" s="52" t="s">
        <v>52</v>
      </c>
      <c r="U28" s="52" t="s">
        <v>52</v>
      </c>
      <c r="V28" s="228" t="s">
        <v>1857</v>
      </c>
    </row>
    <row r="29" spans="1:24" s="99" customFormat="1" ht="16" x14ac:dyDescent="0.2">
      <c r="A29" s="52">
        <v>2</v>
      </c>
      <c r="B29" s="52" t="s">
        <v>1674</v>
      </c>
      <c r="C29" s="27" t="s">
        <v>182</v>
      </c>
      <c r="D29" s="77" t="s">
        <v>1597</v>
      </c>
      <c r="E29" s="52" t="s">
        <v>475</v>
      </c>
      <c r="F29" s="52">
        <v>2</v>
      </c>
      <c r="G29" s="52" t="s">
        <v>354</v>
      </c>
      <c r="H29" s="52">
        <v>48</v>
      </c>
      <c r="I29" s="52" t="s">
        <v>125</v>
      </c>
      <c r="J29" s="52">
        <v>48</v>
      </c>
      <c r="K29" s="52" t="s">
        <v>52</v>
      </c>
      <c r="L29" s="52" t="s">
        <v>52</v>
      </c>
      <c r="M29" s="52">
        <v>46</v>
      </c>
      <c r="N29" s="52" t="s">
        <v>283</v>
      </c>
      <c r="O29" s="52" t="s">
        <v>52</v>
      </c>
      <c r="P29" s="52" t="s">
        <v>52</v>
      </c>
      <c r="Q29" s="52" t="s">
        <v>52</v>
      </c>
      <c r="R29" s="52" t="s">
        <v>52</v>
      </c>
      <c r="S29" s="52" t="s">
        <v>52</v>
      </c>
      <c r="T29" s="52" t="s">
        <v>52</v>
      </c>
      <c r="U29" s="52" t="s">
        <v>52</v>
      </c>
      <c r="V29" s="228" t="s">
        <v>1857</v>
      </c>
    </row>
    <row r="30" spans="1:24" s="99" customFormat="1" ht="16" x14ac:dyDescent="0.2">
      <c r="A30" s="52">
        <v>3</v>
      </c>
      <c r="B30" s="52" t="s">
        <v>1675</v>
      </c>
      <c r="C30" s="27" t="s">
        <v>182</v>
      </c>
      <c r="D30" s="77" t="s">
        <v>1597</v>
      </c>
      <c r="E30" s="52" t="s">
        <v>475</v>
      </c>
      <c r="F30" s="52">
        <v>2</v>
      </c>
      <c r="G30" s="52" t="s">
        <v>354</v>
      </c>
      <c r="H30" s="52">
        <v>48</v>
      </c>
      <c r="I30" s="52" t="s">
        <v>125</v>
      </c>
      <c r="J30" s="52">
        <v>48</v>
      </c>
      <c r="K30" s="52" t="s">
        <v>52</v>
      </c>
      <c r="L30" s="52" t="s">
        <v>52</v>
      </c>
      <c r="M30" s="52">
        <v>49</v>
      </c>
      <c r="N30" s="52" t="s">
        <v>283</v>
      </c>
      <c r="O30" s="52" t="s">
        <v>52</v>
      </c>
      <c r="P30" s="52" t="s">
        <v>52</v>
      </c>
      <c r="Q30" s="52" t="s">
        <v>52</v>
      </c>
      <c r="R30" s="52" t="s">
        <v>52</v>
      </c>
      <c r="S30" s="52" t="s">
        <v>52</v>
      </c>
      <c r="T30" s="52" t="s">
        <v>52</v>
      </c>
      <c r="U30" s="52" t="s">
        <v>52</v>
      </c>
      <c r="V30" s="228" t="s">
        <v>1857</v>
      </c>
    </row>
    <row r="32" spans="1:24" s="43" customFormat="1" ht="16" thickBot="1" x14ac:dyDescent="0.25">
      <c r="A32" s="1" t="s">
        <v>2142</v>
      </c>
      <c r="B32" s="1"/>
      <c r="C32" s="1" t="s">
        <v>69</v>
      </c>
      <c r="D32" s="16"/>
      <c r="E32" s="16" t="s">
        <v>105</v>
      </c>
    </row>
    <row r="34" spans="1:20" x14ac:dyDescent="0.2">
      <c r="A34" s="263" t="s">
        <v>5</v>
      </c>
      <c r="B34" s="54" t="s">
        <v>9</v>
      </c>
      <c r="C34" s="55" t="s">
        <v>56</v>
      </c>
      <c r="D34" s="56" t="s">
        <v>488</v>
      </c>
      <c r="E34" s="56" t="s">
        <v>489</v>
      </c>
      <c r="F34" s="56" t="s">
        <v>490</v>
      </c>
      <c r="G34" s="56" t="s">
        <v>491</v>
      </c>
      <c r="H34" s="56" t="s">
        <v>492</v>
      </c>
      <c r="I34" s="56" t="s">
        <v>493</v>
      </c>
      <c r="J34" s="55" t="s">
        <v>2139</v>
      </c>
      <c r="K34" s="55" t="s">
        <v>122</v>
      </c>
      <c r="L34" s="55" t="s">
        <v>2140</v>
      </c>
      <c r="M34" s="55" t="s">
        <v>122</v>
      </c>
      <c r="N34" s="530" t="s">
        <v>42</v>
      </c>
      <c r="O34" s="55" t="s">
        <v>2141</v>
      </c>
      <c r="P34" s="55" t="s">
        <v>122</v>
      </c>
      <c r="Q34" s="530" t="s">
        <v>10</v>
      </c>
      <c r="R34" s="55" t="s">
        <v>2566</v>
      </c>
      <c r="S34" s="55" t="s">
        <v>11</v>
      </c>
      <c r="T34" s="55" t="s">
        <v>16</v>
      </c>
    </row>
    <row r="35" spans="1:20" x14ac:dyDescent="0.2">
      <c r="A35" s="53"/>
      <c r="B35" s="54"/>
      <c r="C35" s="54"/>
      <c r="D35" s="55"/>
      <c r="E35" s="56"/>
      <c r="F35" s="56"/>
      <c r="G35" s="55"/>
      <c r="H35" s="55"/>
      <c r="I35" s="55"/>
      <c r="J35" s="55"/>
      <c r="K35" s="55"/>
      <c r="L35" s="55"/>
      <c r="M35" s="55"/>
      <c r="N35" s="55"/>
      <c r="O35" s="55"/>
      <c r="P35" s="55"/>
      <c r="Q35" s="55"/>
      <c r="R35" s="55"/>
      <c r="S35" s="55"/>
      <c r="T35" s="55"/>
    </row>
    <row r="37" spans="1:20" s="43" customFormat="1" ht="16" thickBot="1" x14ac:dyDescent="0.25">
      <c r="A37" s="1" t="s">
        <v>12</v>
      </c>
      <c r="B37" s="1"/>
    </row>
    <row r="38" spans="1:20" s="31" customFormat="1" x14ac:dyDescent="0.2">
      <c r="A38" s="3" t="s">
        <v>13</v>
      </c>
      <c r="B38" s="3"/>
      <c r="E38" s="58" t="s">
        <v>14</v>
      </c>
      <c r="F38" s="30" t="s">
        <v>54</v>
      </c>
      <c r="H38" s="411" t="s">
        <v>16</v>
      </c>
    </row>
    <row r="39" spans="1:20" s="60" customFormat="1" x14ac:dyDescent="0.2">
      <c r="A39" s="59">
        <v>1</v>
      </c>
      <c r="B39" s="59"/>
      <c r="C39" s="60" t="s">
        <v>37</v>
      </c>
      <c r="E39" s="61">
        <v>1</v>
      </c>
      <c r="F39" s="60" t="s">
        <v>60</v>
      </c>
      <c r="H39" s="412" t="s">
        <v>355</v>
      </c>
    </row>
    <row r="40" spans="1:20" x14ac:dyDescent="0.2">
      <c r="A40" s="4">
        <v>2</v>
      </c>
      <c r="B40" s="4"/>
      <c r="C40" s="5" t="s">
        <v>17</v>
      </c>
      <c r="E40" s="6">
        <v>1</v>
      </c>
      <c r="F40" s="19" t="s">
        <v>61</v>
      </c>
      <c r="H40" s="41" t="s">
        <v>470</v>
      </c>
    </row>
    <row r="41" spans="1:20" s="8" customFormat="1" x14ac:dyDescent="0.2">
      <c r="A41" s="7">
        <v>3</v>
      </c>
      <c r="B41" s="7"/>
      <c r="C41" s="8" t="s">
        <v>18</v>
      </c>
      <c r="E41" s="10">
        <v>0</v>
      </c>
      <c r="F41" s="8" t="s">
        <v>19</v>
      </c>
      <c r="H41" s="41" t="s">
        <v>476</v>
      </c>
      <c r="I41" s="19"/>
    </row>
    <row r="42" spans="1:20" s="8" customFormat="1" x14ac:dyDescent="0.2">
      <c r="A42" s="7">
        <v>4</v>
      </c>
      <c r="B42" s="7"/>
      <c r="C42" s="8" t="s">
        <v>20</v>
      </c>
      <c r="E42" s="10">
        <v>0</v>
      </c>
      <c r="F42" s="8" t="s">
        <v>21</v>
      </c>
      <c r="H42" s="39" t="s">
        <v>477</v>
      </c>
      <c r="I42" s="19"/>
    </row>
    <row r="43" spans="1:20" x14ac:dyDescent="0.2">
      <c r="A43" s="4">
        <v>5</v>
      </c>
      <c r="B43" s="4"/>
      <c r="C43" s="5" t="s">
        <v>22</v>
      </c>
      <c r="E43" s="6">
        <v>0</v>
      </c>
      <c r="F43" s="19" t="s">
        <v>23</v>
      </c>
      <c r="H43" s="41" t="s">
        <v>472</v>
      </c>
    </row>
    <row r="44" spans="1:20" x14ac:dyDescent="0.2">
      <c r="A44" s="7">
        <v>6</v>
      </c>
      <c r="B44" s="7"/>
      <c r="C44" s="8" t="s">
        <v>24</v>
      </c>
      <c r="E44" s="10">
        <v>0</v>
      </c>
      <c r="F44" s="19" t="s">
        <v>128</v>
      </c>
      <c r="H44" s="41" t="s">
        <v>1299</v>
      </c>
    </row>
    <row r="45" spans="1:20" x14ac:dyDescent="0.2">
      <c r="E45" s="62"/>
      <c r="H45" s="41"/>
    </row>
    <row r="46" spans="1:20" s="31" customFormat="1" x14ac:dyDescent="0.2">
      <c r="A46" s="3" t="s">
        <v>25</v>
      </c>
      <c r="B46" s="3"/>
      <c r="E46" s="58" t="s">
        <v>14</v>
      </c>
      <c r="F46" s="30" t="s">
        <v>15</v>
      </c>
      <c r="H46" s="40" t="s">
        <v>16</v>
      </c>
    </row>
    <row r="47" spans="1:20" x14ac:dyDescent="0.2">
      <c r="A47" s="19">
        <v>7</v>
      </c>
      <c r="C47" s="19" t="s">
        <v>26</v>
      </c>
      <c r="E47" s="61">
        <v>1</v>
      </c>
      <c r="F47" s="19" t="s">
        <v>27</v>
      </c>
      <c r="H47" s="41" t="s">
        <v>479</v>
      </c>
    </row>
    <row r="48" spans="1:20" x14ac:dyDescent="0.2">
      <c r="A48" s="19">
        <v>8</v>
      </c>
      <c r="C48" s="19" t="s">
        <v>58</v>
      </c>
      <c r="E48" s="61">
        <v>1</v>
      </c>
      <c r="F48" s="19" t="s">
        <v>62</v>
      </c>
      <c r="H48" s="41" t="s">
        <v>353</v>
      </c>
    </row>
    <row r="49" spans="1:14" x14ac:dyDescent="0.2">
      <c r="A49" s="19">
        <v>9</v>
      </c>
      <c r="C49" s="19" t="s">
        <v>40</v>
      </c>
      <c r="E49" s="61">
        <v>0</v>
      </c>
      <c r="F49" s="19" t="s">
        <v>63</v>
      </c>
      <c r="H49" s="41" t="s">
        <v>673</v>
      </c>
    </row>
    <row r="50" spans="1:14" x14ac:dyDescent="0.2">
      <c r="A50" s="19">
        <v>10</v>
      </c>
      <c r="C50" s="19" t="s">
        <v>39</v>
      </c>
      <c r="E50" s="61">
        <v>1</v>
      </c>
      <c r="F50" s="19" t="s">
        <v>115</v>
      </c>
      <c r="H50" s="42" t="s">
        <v>1855</v>
      </c>
    </row>
    <row r="51" spans="1:14" x14ac:dyDescent="0.2">
      <c r="E51" s="63"/>
      <c r="H51" s="41"/>
    </row>
    <row r="52" spans="1:14" s="31" customFormat="1" x14ac:dyDescent="0.2">
      <c r="A52" s="3" t="s">
        <v>57</v>
      </c>
      <c r="B52" s="3"/>
      <c r="E52" s="64" t="s">
        <v>14</v>
      </c>
      <c r="F52" s="30" t="s">
        <v>15</v>
      </c>
      <c r="H52" s="40" t="s">
        <v>16</v>
      </c>
    </row>
    <row r="53" spans="1:14" s="5" customFormat="1" x14ac:dyDescent="0.2">
      <c r="A53" s="5">
        <v>11</v>
      </c>
      <c r="C53" s="5" t="s">
        <v>28</v>
      </c>
      <c r="E53" s="6">
        <v>0</v>
      </c>
      <c r="F53" s="19" t="s">
        <v>49</v>
      </c>
      <c r="H53" s="42" t="s">
        <v>481</v>
      </c>
      <c r="I53" s="19"/>
    </row>
    <row r="54" spans="1:14" s="5" customFormat="1" x14ac:dyDescent="0.2">
      <c r="A54" s="11">
        <v>12</v>
      </c>
      <c r="B54" s="11"/>
      <c r="C54" s="5" t="s">
        <v>47</v>
      </c>
      <c r="E54" s="6">
        <v>1</v>
      </c>
      <c r="F54" s="19" t="s">
        <v>109</v>
      </c>
      <c r="H54" s="42" t="s">
        <v>420</v>
      </c>
      <c r="I54" s="19"/>
    </row>
    <row r="55" spans="1:14" x14ac:dyDescent="0.2">
      <c r="A55" s="47">
        <v>13</v>
      </c>
      <c r="B55" s="47"/>
      <c r="C55" s="19" t="s">
        <v>29</v>
      </c>
      <c r="E55" s="61">
        <v>0</v>
      </c>
      <c r="F55" s="19" t="s">
        <v>30</v>
      </c>
      <c r="H55" s="41" t="s">
        <v>1854</v>
      </c>
    </row>
    <row r="56" spans="1:14" x14ac:dyDescent="0.2">
      <c r="A56" s="47">
        <v>14</v>
      </c>
      <c r="B56" s="47"/>
      <c r="C56" s="19" t="s">
        <v>31</v>
      </c>
      <c r="E56" s="61">
        <v>1</v>
      </c>
      <c r="F56" s="19" t="s">
        <v>1400</v>
      </c>
      <c r="H56" s="41" t="s">
        <v>480</v>
      </c>
    </row>
    <row r="57" spans="1:14" x14ac:dyDescent="0.2">
      <c r="A57" s="47">
        <v>15</v>
      </c>
      <c r="B57" s="47"/>
      <c r="C57" s="19" t="s">
        <v>38</v>
      </c>
      <c r="E57" s="61">
        <v>0</v>
      </c>
      <c r="F57" s="19" t="s">
        <v>64</v>
      </c>
      <c r="H57" s="41" t="s">
        <v>1856</v>
      </c>
    </row>
    <row r="58" spans="1:14" x14ac:dyDescent="0.2">
      <c r="E58" s="63"/>
      <c r="H58" s="18"/>
      <c r="I58" s="18"/>
      <c r="J58" s="18"/>
      <c r="K58" s="18"/>
      <c r="L58" s="18"/>
      <c r="M58" s="18"/>
      <c r="N58" s="18"/>
    </row>
    <row r="59" spans="1:14" ht="16" thickBot="1" x14ac:dyDescent="0.25">
      <c r="A59" s="43"/>
      <c r="B59" s="43"/>
      <c r="C59" s="43"/>
      <c r="D59" s="43"/>
      <c r="E59" s="65"/>
      <c r="F59" s="43"/>
      <c r="G59" s="43"/>
      <c r="H59" s="18"/>
      <c r="I59" s="18"/>
      <c r="J59" s="18"/>
      <c r="K59" s="18"/>
      <c r="L59" s="18"/>
      <c r="M59" s="18"/>
      <c r="N59" s="18"/>
    </row>
    <row r="60" spans="1:14" x14ac:dyDescent="0.2">
      <c r="E60" s="63"/>
      <c r="H60" s="18"/>
      <c r="I60" s="18"/>
      <c r="J60" s="18"/>
      <c r="K60" s="18"/>
      <c r="L60" s="18"/>
      <c r="M60" s="18"/>
      <c r="N60" s="18"/>
    </row>
    <row r="61" spans="1:14" ht="16" thickBot="1" x14ac:dyDescent="0.25">
      <c r="A61" s="2" t="s">
        <v>32</v>
      </c>
      <c r="B61" s="2"/>
      <c r="E61" s="66">
        <f>SUM(E39:E44,E47:E50,E53:E57)</f>
        <v>7</v>
      </c>
      <c r="F61" s="67" t="s">
        <v>48</v>
      </c>
      <c r="H61" s="18"/>
      <c r="I61" s="18"/>
      <c r="J61" s="18"/>
      <c r="K61" s="18"/>
      <c r="L61" s="18"/>
      <c r="M61" s="18"/>
      <c r="N61" s="18"/>
    </row>
    <row r="62" spans="1:14" ht="16" thickTop="1" x14ac:dyDescent="0.2">
      <c r="A62" s="201" t="s">
        <v>1367</v>
      </c>
      <c r="B62" s="201"/>
      <c r="C62" s="8"/>
      <c r="D62" s="193"/>
      <c r="E62" s="197" t="s">
        <v>1375</v>
      </c>
      <c r="H62" s="18"/>
      <c r="I62" s="18"/>
      <c r="J62" s="18"/>
      <c r="K62" s="18"/>
      <c r="L62" s="18"/>
      <c r="M62" s="18"/>
      <c r="N62" s="18"/>
    </row>
    <row r="63" spans="1:14" x14ac:dyDescent="0.2">
      <c r="A63" s="68" t="s">
        <v>118</v>
      </c>
      <c r="B63" s="2"/>
      <c r="E63" s="199">
        <f>0.5^E62</f>
        <v>0.25</v>
      </c>
      <c r="H63" s="18"/>
      <c r="I63" s="18"/>
      <c r="J63" s="18"/>
      <c r="K63" s="18"/>
      <c r="L63" s="18"/>
      <c r="M63" s="18"/>
      <c r="N63" s="18"/>
    </row>
    <row r="64" spans="1:14" ht="16" thickBot="1" x14ac:dyDescent="0.25">
      <c r="A64" s="1"/>
      <c r="B64" s="1"/>
      <c r="C64" s="43"/>
      <c r="D64" s="43"/>
      <c r="E64" s="43"/>
      <c r="F64" s="43"/>
      <c r="G64" s="43"/>
      <c r="H64" s="18"/>
      <c r="I64" s="18"/>
      <c r="J64" s="18"/>
      <c r="K64" s="18"/>
      <c r="L64" s="18"/>
      <c r="M64" s="18"/>
      <c r="N64" s="18"/>
    </row>
    <row r="65" spans="1:14" x14ac:dyDescent="0.2">
      <c r="A65" s="3" t="s">
        <v>33</v>
      </c>
      <c r="B65" s="3"/>
      <c r="C65" s="31"/>
      <c r="D65" s="31"/>
      <c r="E65" s="69" t="s">
        <v>34</v>
      </c>
      <c r="F65" s="31" t="s">
        <v>15</v>
      </c>
      <c r="G65" s="31"/>
      <c r="H65" s="18"/>
      <c r="I65" s="18"/>
      <c r="J65" s="18"/>
      <c r="K65" s="18"/>
      <c r="L65" s="18"/>
      <c r="M65" s="18"/>
      <c r="N65" s="18"/>
    </row>
    <row r="66" spans="1:14" x14ac:dyDescent="0.2">
      <c r="A66" s="198" t="s">
        <v>1368</v>
      </c>
      <c r="B66" s="24" t="s">
        <v>1370</v>
      </c>
      <c r="E66" s="200">
        <v>1</v>
      </c>
      <c r="F66" s="24" t="s">
        <v>1372</v>
      </c>
      <c r="H66" s="18"/>
      <c r="I66" s="18"/>
      <c r="J66" s="18"/>
      <c r="K66" s="18"/>
      <c r="L66" s="18"/>
      <c r="M66" s="18"/>
      <c r="N66" s="18"/>
    </row>
    <row r="67" spans="1:14" x14ac:dyDescent="0.2">
      <c r="A67" s="198" t="s">
        <v>1369</v>
      </c>
      <c r="B67" s="193" t="s">
        <v>1371</v>
      </c>
      <c r="C67" s="24"/>
      <c r="E67" s="200">
        <v>1</v>
      </c>
      <c r="F67" s="24" t="s">
        <v>1372</v>
      </c>
      <c r="H67" s="18"/>
      <c r="I67" s="18"/>
      <c r="J67" s="18"/>
      <c r="K67" s="18"/>
      <c r="L67" s="18"/>
      <c r="M67" s="18"/>
      <c r="N67" s="18"/>
    </row>
    <row r="68" spans="1:14" x14ac:dyDescent="0.2">
      <c r="A68" s="5"/>
      <c r="B68" s="5"/>
      <c r="C68" s="24"/>
      <c r="E68" s="23"/>
      <c r="H68" s="18"/>
      <c r="I68" s="18"/>
      <c r="J68" s="18"/>
      <c r="K68" s="18"/>
      <c r="L68" s="18"/>
      <c r="M68" s="18"/>
      <c r="N68" s="18"/>
    </row>
    <row r="69" spans="1:14" ht="16" thickBot="1" x14ac:dyDescent="0.25">
      <c r="A69" s="5"/>
      <c r="B69" s="5"/>
      <c r="C69" s="22"/>
      <c r="H69" s="18"/>
      <c r="I69" s="18"/>
      <c r="J69" s="18"/>
      <c r="K69" s="18"/>
      <c r="L69" s="18"/>
      <c r="M69" s="18"/>
      <c r="N69" s="18"/>
    </row>
    <row r="70" spans="1:14" x14ac:dyDescent="0.2">
      <c r="A70" s="21"/>
      <c r="B70" s="21"/>
      <c r="C70" s="20"/>
      <c r="D70" s="70"/>
      <c r="E70" s="70"/>
      <c r="F70" s="70"/>
      <c r="G70" s="70"/>
      <c r="H70" s="18"/>
      <c r="I70" s="18"/>
      <c r="J70" s="18"/>
      <c r="K70" s="18"/>
      <c r="L70" s="18"/>
      <c r="M70" s="18"/>
      <c r="N70" s="18"/>
    </row>
    <row r="71" spans="1:14" ht="16" thickBot="1" x14ac:dyDescent="0.25">
      <c r="A71" s="2" t="s">
        <v>35</v>
      </c>
      <c r="B71" s="2"/>
      <c r="E71" s="211">
        <f>E61*E63*E66*E67</f>
        <v>1.75</v>
      </c>
      <c r="F71" s="212" t="s">
        <v>48</v>
      </c>
      <c r="H71" s="18"/>
      <c r="I71" s="18"/>
      <c r="J71" s="18"/>
      <c r="K71" s="18"/>
      <c r="L71" s="18"/>
      <c r="M71" s="18"/>
      <c r="N71" s="18"/>
    </row>
    <row r="72" spans="1:14" ht="16" thickTop="1" x14ac:dyDescent="0.2">
      <c r="C72" s="68"/>
      <c r="H72" s="18"/>
      <c r="I72" s="18"/>
      <c r="J72" s="18"/>
      <c r="K72" s="18"/>
      <c r="L72" s="18"/>
      <c r="M72" s="18"/>
      <c r="N72" s="18"/>
    </row>
    <row r="73" spans="1:14" ht="16" thickBot="1" x14ac:dyDescent="0.25">
      <c r="A73" s="43"/>
      <c r="B73" s="43"/>
      <c r="C73" s="43"/>
      <c r="D73" s="43"/>
      <c r="E73" s="43"/>
      <c r="F73" s="43"/>
      <c r="G73" s="43"/>
      <c r="H73" s="18"/>
      <c r="I73" s="18"/>
      <c r="J73" s="18"/>
      <c r="K73" s="18"/>
      <c r="L73" s="18"/>
      <c r="M73" s="18"/>
      <c r="N73" s="18"/>
    </row>
    <row r="74" spans="1:14" x14ac:dyDescent="0.2">
      <c r="H74" s="18"/>
      <c r="I74" s="18"/>
      <c r="J74" s="18"/>
      <c r="K74" s="18"/>
      <c r="L74" s="18"/>
      <c r="M74" s="18"/>
      <c r="N74" s="18"/>
    </row>
    <row r="75" spans="1:14" x14ac:dyDescent="0.2">
      <c r="A75" s="2" t="s">
        <v>1394</v>
      </c>
      <c r="H75" s="18"/>
      <c r="I75" s="18"/>
      <c r="J75" s="18"/>
      <c r="K75" s="18"/>
      <c r="L75" s="18"/>
      <c r="M75" s="18"/>
      <c r="N75" s="18"/>
    </row>
    <row r="76" spans="1:14" x14ac:dyDescent="0.2">
      <c r="A76" s="221">
        <v>44097</v>
      </c>
      <c r="B76" s="19" t="s">
        <v>1395</v>
      </c>
      <c r="H76" s="18"/>
      <c r="I76" s="18"/>
      <c r="J76" s="18"/>
      <c r="K76" s="18"/>
      <c r="L76" s="18"/>
      <c r="M76" s="18"/>
      <c r="N76" s="18"/>
    </row>
    <row r="77" spans="1:14" x14ac:dyDescent="0.2">
      <c r="H77" s="18"/>
      <c r="I77" s="18"/>
      <c r="J77" s="18"/>
      <c r="K77" s="18"/>
      <c r="L77" s="18"/>
      <c r="M77" s="18"/>
      <c r="N77" s="18"/>
    </row>
    <row r="78" spans="1:14" x14ac:dyDescent="0.2">
      <c r="H78" s="18"/>
      <c r="I78" s="18"/>
      <c r="J78" s="18"/>
      <c r="K78" s="18"/>
      <c r="L78" s="18"/>
      <c r="M78" s="18"/>
      <c r="N78" s="18"/>
    </row>
    <row r="79" spans="1:14" x14ac:dyDescent="0.2">
      <c r="H79" s="18"/>
      <c r="I79" s="18"/>
      <c r="J79" s="18"/>
      <c r="K79" s="18"/>
      <c r="L79" s="18"/>
      <c r="M79" s="18"/>
      <c r="N79" s="18"/>
    </row>
    <row r="80" spans="1:14" x14ac:dyDescent="0.2">
      <c r="H80" s="18"/>
      <c r="I80" s="18"/>
      <c r="J80" s="18"/>
      <c r="K80" s="18"/>
      <c r="L80" s="18"/>
      <c r="M80" s="18"/>
      <c r="N80" s="18"/>
    </row>
    <row r="1048507" spans="16:16" x14ac:dyDescent="0.2">
      <c r="P1048507" s="57"/>
    </row>
  </sheetData>
  <phoneticPr fontId="12" type="noConversion"/>
  <conditionalFormatting sqref="E71">
    <cfRule type="cellIs" dxfId="113" priority="1" operator="lessThan">
      <formula>7.5</formula>
    </cfRule>
    <cfRule type="cellIs" dxfId="112" priority="2" operator="greaterThan">
      <formula>7.5</formula>
    </cfRule>
  </conditionalFormatting>
  <dataValidations count="4">
    <dataValidation type="list" allowBlank="1" showInputMessage="1" showErrorMessage="1" sqref="E11" xr:uid="{00000000-0002-0000-0C00-000000000000}">
      <formula1>#REF!</formula1>
    </dataValidation>
    <dataValidation type="list" showInputMessage="1" showErrorMessage="1" sqref="E12" xr:uid="{00000000-0002-0000-0C00-000001000000}">
      <formula1>#REF!</formula1>
    </dataValidation>
    <dataValidation type="list" allowBlank="1" showInputMessage="1" showErrorMessage="1" sqref="E10" xr:uid="{00000000-0002-0000-0C00-000002000000}">
      <formula1>#REF!</formula1>
    </dataValidation>
    <dataValidation type="list" allowBlank="1" showInputMessage="1" showErrorMessage="1" sqref="D12" xr:uid="{00000000-0002-0000-0C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4000000}">
          <x14:formula1>
            <xm:f>Lists!$C$1:$C$9</xm:f>
          </x14:formula1>
          <xm:sqref>D10</xm:sqref>
        </x14:dataValidation>
        <x14:dataValidation type="list" allowBlank="1" showInputMessage="1" showErrorMessage="1" xr:uid="{00000000-0002-0000-0C00-000005000000}">
          <x14:formula1>
            <xm:f>Lists!$F$1:$F$8</xm:f>
          </x14:formula1>
          <xm:sqref>D11</xm:sqref>
        </x14:dataValidation>
        <x14:dataValidation type="list" allowBlank="1" showInputMessage="1" showErrorMessage="1" xr:uid="{00000000-0002-0000-0C00-000006000000}">
          <x14:formula1>
            <xm:f>Lists!$E$1:$E$5</xm:f>
          </x14:formula1>
          <xm:sqref>V15:V17</xm:sqref>
        </x14:dataValidation>
        <x14:dataValidation type="list" allowBlank="1" showInputMessage="1" showErrorMessage="1" xr:uid="{00000000-0002-0000-0C00-000007000000}">
          <x14:formula1>
            <xm:f>Lists!$D$1:$D$8</xm:f>
          </x14:formula1>
          <xm:sqref>E15:E17</xm:sqref>
        </x14:dataValidation>
        <x14:dataValidation type="list" allowBlank="1" showInputMessage="1" showErrorMessage="1" xr:uid="{00000000-0002-0000-0C00-000008000000}">
          <x14:formula1>
            <xm:f>Lists!$G$1:$G$8</xm:f>
          </x14:formula1>
          <xm:sqref>D22:D30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X1048504"/>
  <sheetViews>
    <sheetView zoomScale="60" zoomScaleNormal="60" zoomScalePageLayoutView="80" workbookViewId="0">
      <selection activeCell="AA55" sqref="AA55"/>
    </sheetView>
  </sheetViews>
  <sheetFormatPr baseColWidth="10" defaultColWidth="8.83203125" defaultRowHeight="15" x14ac:dyDescent="0.2"/>
  <cols>
    <col min="1" max="1" width="13.5" style="19" customWidth="1"/>
    <col min="2" max="2" width="27.1640625" style="19" customWidth="1"/>
    <col min="3" max="3" width="30.33203125" style="19" customWidth="1"/>
    <col min="4" max="4" width="25.83203125" style="19" customWidth="1"/>
    <col min="5" max="5" width="19.83203125" style="19" bestFit="1" customWidth="1"/>
    <col min="6" max="6" width="25" style="19" customWidth="1"/>
    <col min="7" max="7" width="23.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8.83203125" style="19"/>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418</v>
      </c>
      <c r="G2" s="19" t="s">
        <v>72</v>
      </c>
      <c r="H2" s="44" t="s">
        <v>1670</v>
      </c>
    </row>
    <row r="3" spans="1:24" x14ac:dyDescent="0.2">
      <c r="C3" s="19" t="s">
        <v>2</v>
      </c>
      <c r="D3" s="209">
        <v>2014</v>
      </c>
    </row>
    <row r="4" spans="1:24" x14ac:dyDescent="0.2">
      <c r="C4" s="8" t="s">
        <v>44</v>
      </c>
      <c r="D4" s="44" t="s">
        <v>1409</v>
      </c>
    </row>
    <row r="5" spans="1:24" x14ac:dyDescent="0.2">
      <c r="C5" s="19" t="s">
        <v>3</v>
      </c>
      <c r="D5" s="44" t="s">
        <v>2154</v>
      </c>
    </row>
    <row r="6" spans="1:24" x14ac:dyDescent="0.2">
      <c r="D6" s="18"/>
    </row>
    <row r="7" spans="1:24" s="43" customFormat="1" ht="16" thickBot="1" x14ac:dyDescent="0.25">
      <c r="A7" s="1" t="s">
        <v>59</v>
      </c>
      <c r="B7" s="1"/>
      <c r="D7" s="248" t="s">
        <v>617</v>
      </c>
    </row>
    <row r="9" spans="1:24" s="43" customFormat="1" ht="16" thickBot="1" x14ac:dyDescent="0.25">
      <c r="A9" s="1" t="s">
        <v>4</v>
      </c>
      <c r="B9" s="1"/>
    </row>
    <row r="10" spans="1:24" x14ac:dyDescent="0.2">
      <c r="C10" s="19" t="s">
        <v>74</v>
      </c>
      <c r="D10" s="45" t="s">
        <v>1589</v>
      </c>
      <c r="E10" s="46"/>
    </row>
    <row r="11" spans="1:24" x14ac:dyDescent="0.2">
      <c r="C11" s="19" t="s">
        <v>46</v>
      </c>
      <c r="D11" s="45" t="s">
        <v>618</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4</v>
      </c>
      <c r="B15" s="225" t="s">
        <v>1671</v>
      </c>
      <c r="C15" s="206" t="s">
        <v>182</v>
      </c>
      <c r="D15" s="225" t="s">
        <v>419</v>
      </c>
      <c r="E15" s="225" t="s">
        <v>268</v>
      </c>
      <c r="F15" s="225" t="s">
        <v>356</v>
      </c>
      <c r="G15" s="225" t="s">
        <v>132</v>
      </c>
      <c r="H15" s="225" t="s">
        <v>71</v>
      </c>
      <c r="I15" s="225" t="s">
        <v>71</v>
      </c>
      <c r="J15" s="225" t="s">
        <v>85</v>
      </c>
      <c r="K15" s="225">
        <v>5.4</v>
      </c>
      <c r="L15" s="225">
        <v>5.2</v>
      </c>
      <c r="M15" s="225">
        <v>5.6</v>
      </c>
      <c r="N15" s="225" t="s">
        <v>71</v>
      </c>
      <c r="O15" s="225" t="s">
        <v>71</v>
      </c>
      <c r="P15" s="225" t="s">
        <v>71</v>
      </c>
      <c r="Q15" s="15">
        <v>1</v>
      </c>
      <c r="R15" s="15">
        <v>48</v>
      </c>
      <c r="S15" s="15" t="s">
        <v>125</v>
      </c>
      <c r="T15" s="15">
        <v>48</v>
      </c>
      <c r="U15" s="225" t="s">
        <v>354</v>
      </c>
      <c r="V15" s="225" t="s">
        <v>71</v>
      </c>
      <c r="W15" s="225" t="s">
        <v>53</v>
      </c>
      <c r="X15" s="225"/>
    </row>
    <row r="16" spans="1:24" s="550" customFormat="1" x14ac:dyDescent="0.2">
      <c r="A16" s="225">
        <v>5</v>
      </c>
      <c r="B16" s="225" t="s">
        <v>1672</v>
      </c>
      <c r="C16" s="206" t="s">
        <v>182</v>
      </c>
      <c r="D16" s="225" t="s">
        <v>419</v>
      </c>
      <c r="E16" s="225" t="s">
        <v>268</v>
      </c>
      <c r="F16" s="225" t="s">
        <v>356</v>
      </c>
      <c r="G16" s="225" t="s">
        <v>132</v>
      </c>
      <c r="H16" s="225" t="s">
        <v>71</v>
      </c>
      <c r="I16" s="225" t="s">
        <v>71</v>
      </c>
      <c r="J16" s="225" t="s">
        <v>85</v>
      </c>
      <c r="K16" s="225">
        <v>5.4</v>
      </c>
      <c r="L16" s="225">
        <v>5.2</v>
      </c>
      <c r="M16" s="225">
        <v>5.6</v>
      </c>
      <c r="N16" s="225" t="s">
        <v>71</v>
      </c>
      <c r="O16" s="225" t="s">
        <v>71</v>
      </c>
      <c r="P16" s="225" t="s">
        <v>71</v>
      </c>
      <c r="Q16" s="15">
        <v>1</v>
      </c>
      <c r="R16" s="15">
        <v>48</v>
      </c>
      <c r="S16" s="15" t="s">
        <v>125</v>
      </c>
      <c r="T16" s="15">
        <v>48</v>
      </c>
      <c r="U16" s="225" t="s">
        <v>354</v>
      </c>
      <c r="V16" s="225" t="s">
        <v>71</v>
      </c>
      <c r="W16" s="225" t="s">
        <v>53</v>
      </c>
      <c r="X16" s="225"/>
    </row>
    <row r="17" spans="1:24" s="474" customFormat="1" x14ac:dyDescent="0.2">
      <c r="A17" s="49"/>
      <c r="B17" s="49"/>
      <c r="C17" s="49"/>
      <c r="D17" s="49"/>
      <c r="E17" s="49"/>
      <c r="F17" s="49"/>
      <c r="G17" s="49"/>
      <c r="H17" s="49"/>
      <c r="I17" s="49"/>
      <c r="J17" s="49"/>
      <c r="K17" s="49"/>
      <c r="L17" s="49"/>
      <c r="M17" s="49"/>
      <c r="N17" s="49"/>
      <c r="O17" s="49"/>
      <c r="P17" s="49"/>
      <c r="Q17" s="49"/>
      <c r="R17" s="49"/>
      <c r="S17" s="49"/>
      <c r="T17" s="49"/>
      <c r="U17" s="49"/>
      <c r="V17" s="49"/>
      <c r="W17" s="49"/>
      <c r="X17" s="49"/>
    </row>
    <row r="18" spans="1:24" s="564" customFormat="1" ht="16" thickBot="1" x14ac:dyDescent="0.25">
      <c r="A18" s="17" t="s">
        <v>2142</v>
      </c>
      <c r="B18" s="17"/>
      <c r="C18" s="17" t="s">
        <v>68</v>
      </c>
      <c r="D18" s="50"/>
      <c r="E18" s="50"/>
      <c r="F18" s="50"/>
      <c r="G18" s="50"/>
      <c r="H18" s="50"/>
      <c r="I18" s="50"/>
      <c r="J18" s="50"/>
      <c r="K18" s="50"/>
      <c r="L18" s="50"/>
      <c r="M18" s="50"/>
      <c r="N18" s="50"/>
      <c r="O18" s="50"/>
      <c r="P18" s="50"/>
      <c r="Q18" s="50"/>
      <c r="R18" s="50"/>
      <c r="S18" s="50"/>
      <c r="T18" s="50"/>
      <c r="U18" s="50"/>
      <c r="V18" s="50"/>
      <c r="W18" s="50"/>
      <c r="X18" s="50"/>
    </row>
    <row r="19" spans="1:24" s="49" customFormat="1" x14ac:dyDescent="0.2"/>
    <row r="20" spans="1:24" s="99" customFormat="1" x14ac:dyDescent="0.2">
      <c r="A20" s="51" t="s">
        <v>5</v>
      </c>
      <c r="B20" s="51" t="s">
        <v>36</v>
      </c>
      <c r="C20" s="51" t="s">
        <v>6</v>
      </c>
      <c r="D20" s="51" t="s">
        <v>45</v>
      </c>
      <c r="E20" s="51" t="s">
        <v>9</v>
      </c>
      <c r="F20" s="51" t="s">
        <v>119</v>
      </c>
      <c r="G20" s="51" t="s">
        <v>56</v>
      </c>
      <c r="H20" s="51" t="s">
        <v>136</v>
      </c>
      <c r="I20" s="51" t="s">
        <v>137</v>
      </c>
      <c r="J20" s="51" t="s">
        <v>138</v>
      </c>
      <c r="K20" s="51" t="s">
        <v>139</v>
      </c>
      <c r="L20" s="51" t="s">
        <v>122</v>
      </c>
      <c r="M20" s="51" t="s">
        <v>140</v>
      </c>
      <c r="N20" s="51" t="s">
        <v>122</v>
      </c>
      <c r="O20" s="51" t="s">
        <v>42</v>
      </c>
      <c r="P20" s="51" t="s">
        <v>141</v>
      </c>
      <c r="Q20" s="51" t="s">
        <v>142</v>
      </c>
      <c r="R20" s="51" t="s">
        <v>10</v>
      </c>
      <c r="S20" s="51" t="s">
        <v>146</v>
      </c>
      <c r="T20" s="51" t="s">
        <v>145</v>
      </c>
      <c r="U20" s="51" t="s">
        <v>11</v>
      </c>
      <c r="V20" s="85" t="s">
        <v>16</v>
      </c>
    </row>
    <row r="21" spans="1:24" s="99" customFormat="1" ht="16" x14ac:dyDescent="0.2">
      <c r="A21" s="52">
        <v>4</v>
      </c>
      <c r="B21" s="52" t="s">
        <v>1671</v>
      </c>
      <c r="C21" s="27" t="s">
        <v>182</v>
      </c>
      <c r="D21" s="77" t="s">
        <v>1597</v>
      </c>
      <c r="E21" s="52" t="s">
        <v>471</v>
      </c>
      <c r="F21" s="52">
        <v>2</v>
      </c>
      <c r="G21" s="52" t="s">
        <v>354</v>
      </c>
      <c r="H21" s="52">
        <v>48</v>
      </c>
      <c r="I21" s="52" t="s">
        <v>125</v>
      </c>
      <c r="J21" s="52">
        <v>48</v>
      </c>
      <c r="K21" s="52" t="s">
        <v>52</v>
      </c>
      <c r="L21" s="52" t="s">
        <v>52</v>
      </c>
      <c r="M21" s="52" t="s">
        <v>52</v>
      </c>
      <c r="N21" s="52" t="s">
        <v>52</v>
      </c>
      <c r="O21" s="52" t="s">
        <v>52</v>
      </c>
      <c r="P21" s="52" t="s">
        <v>52</v>
      </c>
      <c r="Q21" s="52" t="s">
        <v>52</v>
      </c>
      <c r="R21" s="52" t="s">
        <v>52</v>
      </c>
      <c r="S21" s="52" t="s">
        <v>52</v>
      </c>
      <c r="T21" s="52" t="s">
        <v>52</v>
      </c>
      <c r="U21" s="52" t="s">
        <v>52</v>
      </c>
      <c r="V21" s="228" t="s">
        <v>473</v>
      </c>
    </row>
    <row r="22" spans="1:24" s="99" customFormat="1" ht="16" x14ac:dyDescent="0.2">
      <c r="A22" s="52">
        <v>5</v>
      </c>
      <c r="B22" s="52" t="s">
        <v>1672</v>
      </c>
      <c r="C22" s="27" t="s">
        <v>182</v>
      </c>
      <c r="D22" s="77" t="s">
        <v>1597</v>
      </c>
      <c r="E22" s="52" t="s">
        <v>471</v>
      </c>
      <c r="F22" s="52">
        <v>2</v>
      </c>
      <c r="G22" s="52" t="s">
        <v>354</v>
      </c>
      <c r="H22" s="52">
        <v>48</v>
      </c>
      <c r="I22" s="52" t="s">
        <v>125</v>
      </c>
      <c r="J22" s="52">
        <v>48</v>
      </c>
      <c r="K22" s="52" t="s">
        <v>52</v>
      </c>
      <c r="L22" s="52" t="s">
        <v>52</v>
      </c>
      <c r="M22" s="52" t="s">
        <v>52</v>
      </c>
      <c r="N22" s="52" t="s">
        <v>52</v>
      </c>
      <c r="O22" s="52" t="s">
        <v>52</v>
      </c>
      <c r="P22" s="52" t="s">
        <v>52</v>
      </c>
      <c r="Q22" s="52" t="s">
        <v>52</v>
      </c>
      <c r="R22" s="52" t="s">
        <v>52</v>
      </c>
      <c r="S22" s="52" t="s">
        <v>52</v>
      </c>
      <c r="T22" s="52" t="s">
        <v>52</v>
      </c>
      <c r="U22" s="52" t="s">
        <v>52</v>
      </c>
      <c r="V22" s="228" t="s">
        <v>473</v>
      </c>
    </row>
    <row r="23" spans="1:24" s="99" customFormat="1" ht="16" x14ac:dyDescent="0.2">
      <c r="A23" s="91">
        <v>4</v>
      </c>
      <c r="B23" s="91" t="s">
        <v>1671</v>
      </c>
      <c r="C23" s="36" t="s">
        <v>182</v>
      </c>
      <c r="D23" s="92" t="s">
        <v>1600</v>
      </c>
      <c r="E23" s="91" t="s">
        <v>474</v>
      </c>
      <c r="F23" s="91">
        <v>4</v>
      </c>
      <c r="G23" s="91" t="s">
        <v>354</v>
      </c>
      <c r="H23" s="91">
        <v>48</v>
      </c>
      <c r="I23" s="91" t="s">
        <v>125</v>
      </c>
      <c r="J23" s="91">
        <v>48</v>
      </c>
      <c r="K23" s="91" t="s">
        <v>52</v>
      </c>
      <c r="L23" s="91" t="s">
        <v>52</v>
      </c>
      <c r="M23" s="91" t="s">
        <v>52</v>
      </c>
      <c r="N23" s="91" t="s">
        <v>52</v>
      </c>
      <c r="O23" s="91" t="s">
        <v>52</v>
      </c>
      <c r="P23" s="91" t="s">
        <v>52</v>
      </c>
      <c r="Q23" s="91" t="s">
        <v>52</v>
      </c>
      <c r="R23" s="91" t="s">
        <v>52</v>
      </c>
      <c r="S23" s="91" t="s">
        <v>52</v>
      </c>
      <c r="T23" s="91" t="s">
        <v>52</v>
      </c>
      <c r="U23" s="91" t="s">
        <v>52</v>
      </c>
      <c r="V23" s="481" t="s">
        <v>478</v>
      </c>
    </row>
    <row r="24" spans="1:24" s="99" customFormat="1" ht="16" x14ac:dyDescent="0.2">
      <c r="A24" s="91">
        <v>5</v>
      </c>
      <c r="B24" s="91" t="s">
        <v>1672</v>
      </c>
      <c r="C24" s="36" t="s">
        <v>182</v>
      </c>
      <c r="D24" s="92" t="s">
        <v>1600</v>
      </c>
      <c r="E24" s="91" t="s">
        <v>474</v>
      </c>
      <c r="F24" s="91">
        <v>4</v>
      </c>
      <c r="G24" s="91" t="s">
        <v>354</v>
      </c>
      <c r="H24" s="91">
        <v>48</v>
      </c>
      <c r="I24" s="91" t="s">
        <v>125</v>
      </c>
      <c r="J24" s="91">
        <v>48</v>
      </c>
      <c r="K24" s="91" t="s">
        <v>52</v>
      </c>
      <c r="L24" s="91" t="s">
        <v>52</v>
      </c>
      <c r="M24" s="91" t="s">
        <v>52</v>
      </c>
      <c r="N24" s="91" t="s">
        <v>52</v>
      </c>
      <c r="O24" s="91" t="s">
        <v>52</v>
      </c>
      <c r="P24" s="91" t="s">
        <v>52</v>
      </c>
      <c r="Q24" s="91" t="s">
        <v>52</v>
      </c>
      <c r="R24" s="91" t="s">
        <v>52</v>
      </c>
      <c r="S24" s="91" t="s">
        <v>52</v>
      </c>
      <c r="T24" s="91" t="s">
        <v>52</v>
      </c>
      <c r="U24" s="91" t="s">
        <v>52</v>
      </c>
      <c r="V24" s="481" t="s">
        <v>478</v>
      </c>
    </row>
    <row r="25" spans="1:24" s="99" customFormat="1" ht="16" x14ac:dyDescent="0.2">
      <c r="A25" s="52">
        <v>4</v>
      </c>
      <c r="B25" s="52" t="s">
        <v>1671</v>
      </c>
      <c r="C25" s="27" t="s">
        <v>182</v>
      </c>
      <c r="D25" s="77" t="s">
        <v>1597</v>
      </c>
      <c r="E25" s="52" t="s">
        <v>475</v>
      </c>
      <c r="F25" s="52">
        <v>2</v>
      </c>
      <c r="G25" s="52" t="s">
        <v>354</v>
      </c>
      <c r="H25" s="52">
        <v>48</v>
      </c>
      <c r="I25" s="52" t="s">
        <v>125</v>
      </c>
      <c r="J25" s="52">
        <v>48</v>
      </c>
      <c r="K25" s="52" t="s">
        <v>52</v>
      </c>
      <c r="L25" s="52" t="s">
        <v>52</v>
      </c>
      <c r="M25" s="52" t="s">
        <v>52</v>
      </c>
      <c r="N25" s="52" t="s">
        <v>52</v>
      </c>
      <c r="O25" s="52" t="s">
        <v>52</v>
      </c>
      <c r="P25" s="52" t="s">
        <v>52</v>
      </c>
      <c r="Q25" s="52" t="s">
        <v>52</v>
      </c>
      <c r="R25" s="52" t="s">
        <v>52</v>
      </c>
      <c r="S25" s="52" t="s">
        <v>52</v>
      </c>
      <c r="T25" s="52" t="s">
        <v>52</v>
      </c>
      <c r="U25" s="52" t="s">
        <v>52</v>
      </c>
      <c r="V25" s="228" t="s">
        <v>473</v>
      </c>
    </row>
    <row r="26" spans="1:24" s="99" customFormat="1" ht="16" x14ac:dyDescent="0.2">
      <c r="A26" s="52">
        <v>5</v>
      </c>
      <c r="B26" s="52" t="s">
        <v>1672</v>
      </c>
      <c r="C26" s="27" t="s">
        <v>182</v>
      </c>
      <c r="D26" s="77" t="s">
        <v>1597</v>
      </c>
      <c r="E26" s="52" t="s">
        <v>475</v>
      </c>
      <c r="F26" s="52">
        <v>2</v>
      </c>
      <c r="G26" s="52" t="s">
        <v>354</v>
      </c>
      <c r="H26" s="52">
        <v>48</v>
      </c>
      <c r="I26" s="52" t="s">
        <v>125</v>
      </c>
      <c r="J26" s="52">
        <v>48</v>
      </c>
      <c r="K26" s="52" t="s">
        <v>52</v>
      </c>
      <c r="L26" s="52" t="s">
        <v>52</v>
      </c>
      <c r="M26" s="52" t="s">
        <v>52</v>
      </c>
      <c r="N26" s="52" t="s">
        <v>52</v>
      </c>
      <c r="O26" s="52" t="s">
        <v>52</v>
      </c>
      <c r="P26" s="52" t="s">
        <v>52</v>
      </c>
      <c r="Q26" s="52" t="s">
        <v>52</v>
      </c>
      <c r="R26" s="52" t="s">
        <v>52</v>
      </c>
      <c r="S26" s="52" t="s">
        <v>52</v>
      </c>
      <c r="T26" s="52" t="s">
        <v>52</v>
      </c>
      <c r="U26" s="52" t="s">
        <v>52</v>
      </c>
      <c r="V26" s="228" t="s">
        <v>473</v>
      </c>
    </row>
    <row r="28" spans="1:24" s="43" customFormat="1" ht="16" thickBot="1" x14ac:dyDescent="0.25">
      <c r="A28" s="1" t="s">
        <v>2142</v>
      </c>
      <c r="B28" s="1"/>
      <c r="C28" s="1" t="s">
        <v>69</v>
      </c>
      <c r="D28" s="16"/>
      <c r="E28" s="16" t="s">
        <v>105</v>
      </c>
    </row>
    <row r="30" spans="1:24" x14ac:dyDescent="0.2">
      <c r="A30" s="263" t="s">
        <v>5</v>
      </c>
      <c r="B30" s="54" t="s">
        <v>9</v>
      </c>
      <c r="C30" s="55" t="s">
        <v>56</v>
      </c>
      <c r="D30" s="56" t="s">
        <v>488</v>
      </c>
      <c r="E30" s="56" t="s">
        <v>489</v>
      </c>
      <c r="F30" s="56" t="s">
        <v>490</v>
      </c>
      <c r="G30" s="56" t="s">
        <v>491</v>
      </c>
      <c r="H30" s="56" t="s">
        <v>492</v>
      </c>
      <c r="I30" s="56" t="s">
        <v>493</v>
      </c>
      <c r="J30" s="55" t="s">
        <v>2139</v>
      </c>
      <c r="K30" s="55" t="s">
        <v>122</v>
      </c>
      <c r="L30" s="55" t="s">
        <v>2140</v>
      </c>
      <c r="M30" s="55" t="s">
        <v>122</v>
      </c>
      <c r="N30" s="530" t="s">
        <v>42</v>
      </c>
      <c r="O30" s="55" t="s">
        <v>2141</v>
      </c>
      <c r="P30" s="55" t="s">
        <v>122</v>
      </c>
      <c r="Q30" s="530" t="s">
        <v>10</v>
      </c>
      <c r="R30" s="55" t="s">
        <v>2566</v>
      </c>
      <c r="S30" s="55" t="s">
        <v>11</v>
      </c>
      <c r="T30" s="55" t="s">
        <v>16</v>
      </c>
    </row>
    <row r="31" spans="1:24" x14ac:dyDescent="0.2">
      <c r="A31" s="53"/>
      <c r="B31" s="54"/>
      <c r="C31" s="54"/>
      <c r="D31" s="55"/>
      <c r="E31" s="56"/>
      <c r="F31" s="56"/>
      <c r="G31" s="55"/>
      <c r="H31" s="55"/>
      <c r="I31" s="55"/>
      <c r="J31" s="55"/>
      <c r="K31" s="55"/>
      <c r="L31" s="55"/>
      <c r="M31" s="55"/>
      <c r="N31" s="55"/>
      <c r="O31" s="55"/>
      <c r="P31" s="55"/>
      <c r="Q31" s="55"/>
      <c r="R31" s="55"/>
      <c r="S31" s="55"/>
      <c r="T31" s="55"/>
    </row>
    <row r="32" spans="1:24" ht="40.75" customHeight="1" x14ac:dyDescent="0.2">
      <c r="A32" s="236" t="s">
        <v>1298</v>
      </c>
      <c r="B32" s="111"/>
      <c r="C32" s="111"/>
      <c r="D32" s="111"/>
      <c r="E32" s="111"/>
      <c r="F32" s="111"/>
      <c r="G32" s="111"/>
      <c r="H32" s="111"/>
      <c r="I32" s="111"/>
      <c r="J32" s="111"/>
      <c r="K32" s="111"/>
      <c r="L32" s="111"/>
      <c r="M32" s="111"/>
      <c r="N32" s="111"/>
      <c r="O32" s="111"/>
      <c r="P32" s="111"/>
      <c r="Q32" s="111"/>
      <c r="R32" s="111"/>
      <c r="S32" s="111"/>
    </row>
    <row r="34" spans="1:9" s="43" customFormat="1" ht="16" thickBot="1" x14ac:dyDescent="0.25">
      <c r="A34" s="1" t="s">
        <v>12</v>
      </c>
      <c r="B34" s="1"/>
    </row>
    <row r="35" spans="1:9" s="31" customFormat="1" x14ac:dyDescent="0.2">
      <c r="A35" s="3" t="s">
        <v>13</v>
      </c>
      <c r="B35" s="3"/>
      <c r="E35" s="58" t="s">
        <v>14</v>
      </c>
      <c r="F35" s="30" t="s">
        <v>54</v>
      </c>
      <c r="H35" s="411" t="s">
        <v>16</v>
      </c>
    </row>
    <row r="36" spans="1:9" s="60" customFormat="1" x14ac:dyDescent="0.2">
      <c r="A36" s="59">
        <v>1</v>
      </c>
      <c r="B36" s="59"/>
      <c r="C36" s="60" t="s">
        <v>37</v>
      </c>
      <c r="E36" s="61">
        <v>1</v>
      </c>
      <c r="F36" s="60" t="s">
        <v>60</v>
      </c>
      <c r="H36" s="412" t="s">
        <v>1438</v>
      </c>
    </row>
    <row r="37" spans="1:9" x14ac:dyDescent="0.2">
      <c r="A37" s="4">
        <v>2</v>
      </c>
      <c r="B37" s="4"/>
      <c r="C37" s="5" t="s">
        <v>17</v>
      </c>
      <c r="E37" s="6">
        <v>1</v>
      </c>
      <c r="F37" s="19" t="s">
        <v>61</v>
      </c>
      <c r="H37" s="41" t="s">
        <v>470</v>
      </c>
    </row>
    <row r="38" spans="1:9" s="8" customFormat="1" x14ac:dyDescent="0.2">
      <c r="A38" s="7">
        <v>3</v>
      </c>
      <c r="B38" s="7"/>
      <c r="C38" s="8" t="s">
        <v>18</v>
      </c>
      <c r="E38" s="10">
        <v>0</v>
      </c>
      <c r="F38" s="8" t="s">
        <v>19</v>
      </c>
      <c r="H38" s="41" t="s">
        <v>476</v>
      </c>
      <c r="I38" s="19"/>
    </row>
    <row r="39" spans="1:9" s="8" customFormat="1" x14ac:dyDescent="0.2">
      <c r="A39" s="7">
        <v>4</v>
      </c>
      <c r="B39" s="7"/>
      <c r="C39" s="8" t="s">
        <v>20</v>
      </c>
      <c r="E39" s="10">
        <v>0</v>
      </c>
      <c r="F39" s="8" t="s">
        <v>21</v>
      </c>
      <c r="H39" s="39" t="s">
        <v>477</v>
      </c>
      <c r="I39" s="19"/>
    </row>
    <row r="40" spans="1:9" x14ac:dyDescent="0.2">
      <c r="A40" s="4">
        <v>5</v>
      </c>
      <c r="B40" s="4"/>
      <c r="C40" s="5" t="s">
        <v>22</v>
      </c>
      <c r="E40" s="6">
        <v>0</v>
      </c>
      <c r="F40" s="19" t="s">
        <v>23</v>
      </c>
      <c r="H40" s="41" t="s">
        <v>472</v>
      </c>
    </row>
    <row r="41" spans="1:9" x14ac:dyDescent="0.2">
      <c r="A41" s="7">
        <v>6</v>
      </c>
      <c r="B41" s="7"/>
      <c r="C41" s="8" t="s">
        <v>24</v>
      </c>
      <c r="E41" s="10">
        <v>1</v>
      </c>
      <c r="F41" s="19" t="s">
        <v>128</v>
      </c>
      <c r="H41" s="41" t="s">
        <v>1300</v>
      </c>
    </row>
    <row r="42" spans="1:9" x14ac:dyDescent="0.2">
      <c r="E42" s="62"/>
      <c r="H42" s="41"/>
    </row>
    <row r="43" spans="1:9" s="31" customFormat="1" x14ac:dyDescent="0.2">
      <c r="A43" s="3" t="s">
        <v>25</v>
      </c>
      <c r="B43" s="3"/>
      <c r="E43" s="58" t="s">
        <v>14</v>
      </c>
      <c r="F43" s="30" t="s">
        <v>15</v>
      </c>
      <c r="H43" s="40" t="s">
        <v>16</v>
      </c>
    </row>
    <row r="44" spans="1:9" x14ac:dyDescent="0.2">
      <c r="A44" s="19">
        <v>7</v>
      </c>
      <c r="C44" s="19" t="s">
        <v>26</v>
      </c>
      <c r="E44" s="61">
        <v>1</v>
      </c>
      <c r="F44" s="19" t="s">
        <v>27</v>
      </c>
      <c r="H44" s="41" t="s">
        <v>479</v>
      </c>
    </row>
    <row r="45" spans="1:9" x14ac:dyDescent="0.2">
      <c r="A45" s="19">
        <v>8</v>
      </c>
      <c r="C45" s="19" t="s">
        <v>58</v>
      </c>
      <c r="E45" s="61">
        <v>1</v>
      </c>
      <c r="F45" s="19" t="s">
        <v>62</v>
      </c>
      <c r="H45" s="41" t="s">
        <v>353</v>
      </c>
    </row>
    <row r="46" spans="1:9" x14ac:dyDescent="0.2">
      <c r="A46" s="19">
        <v>9</v>
      </c>
      <c r="C46" s="19" t="s">
        <v>40</v>
      </c>
      <c r="E46" s="61">
        <v>0</v>
      </c>
      <c r="F46" s="19" t="s">
        <v>63</v>
      </c>
      <c r="H46" s="41" t="s">
        <v>673</v>
      </c>
    </row>
    <row r="47" spans="1:9" x14ac:dyDescent="0.2">
      <c r="A47" s="19">
        <v>10</v>
      </c>
      <c r="C47" s="19" t="s">
        <v>39</v>
      </c>
      <c r="E47" s="61">
        <v>1</v>
      </c>
      <c r="F47" s="19" t="s">
        <v>115</v>
      </c>
      <c r="H47" s="42" t="s">
        <v>1855</v>
      </c>
    </row>
    <row r="48" spans="1:9" x14ac:dyDescent="0.2">
      <c r="E48" s="63"/>
      <c r="H48" s="41"/>
    </row>
    <row r="49" spans="1:13" s="31" customFormat="1" x14ac:dyDescent="0.2">
      <c r="A49" s="3" t="s">
        <v>57</v>
      </c>
      <c r="B49" s="3"/>
      <c r="E49" s="64" t="s">
        <v>14</v>
      </c>
      <c r="F49" s="30" t="s">
        <v>15</v>
      </c>
      <c r="H49" s="40" t="s">
        <v>16</v>
      </c>
    </row>
    <row r="50" spans="1:13" s="5" customFormat="1" x14ac:dyDescent="0.2">
      <c r="A50" s="5">
        <v>11</v>
      </c>
      <c r="C50" s="5" t="s">
        <v>28</v>
      </c>
      <c r="E50" s="6">
        <v>0</v>
      </c>
      <c r="F50" s="19" t="s">
        <v>49</v>
      </c>
      <c r="H50" s="42" t="s">
        <v>481</v>
      </c>
      <c r="I50" s="19"/>
    </row>
    <row r="51" spans="1:13" s="5" customFormat="1" x14ac:dyDescent="0.2">
      <c r="A51" s="11">
        <v>12</v>
      </c>
      <c r="B51" s="11"/>
      <c r="C51" s="5" t="s">
        <v>47</v>
      </c>
      <c r="E51" s="6">
        <v>1</v>
      </c>
      <c r="F51" s="19" t="s">
        <v>109</v>
      </c>
      <c r="H51" s="42" t="s">
        <v>420</v>
      </c>
      <c r="I51" s="19"/>
    </row>
    <row r="52" spans="1:13" x14ac:dyDescent="0.2">
      <c r="A52" s="47">
        <v>13</v>
      </c>
      <c r="B52" s="47"/>
      <c r="C52" s="19" t="s">
        <v>29</v>
      </c>
      <c r="E52" s="61">
        <v>0</v>
      </c>
      <c r="F52" s="19" t="s">
        <v>30</v>
      </c>
      <c r="H52" s="41" t="s">
        <v>1854</v>
      </c>
    </row>
    <row r="53" spans="1:13" x14ac:dyDescent="0.2">
      <c r="A53" s="47">
        <v>14</v>
      </c>
      <c r="B53" s="47"/>
      <c r="C53" s="19" t="s">
        <v>31</v>
      </c>
      <c r="E53" s="61">
        <v>1</v>
      </c>
      <c r="F53" s="19" t="s">
        <v>1400</v>
      </c>
      <c r="H53" s="41" t="s">
        <v>480</v>
      </c>
    </row>
    <row r="54" spans="1:13" x14ac:dyDescent="0.2">
      <c r="A54" s="47">
        <v>15</v>
      </c>
      <c r="B54" s="47"/>
      <c r="C54" s="19" t="s">
        <v>38</v>
      </c>
      <c r="E54" s="61">
        <v>0</v>
      </c>
      <c r="F54" s="19" t="s">
        <v>64</v>
      </c>
      <c r="H54" s="41" t="s">
        <v>1856</v>
      </c>
    </row>
    <row r="55" spans="1:13" x14ac:dyDescent="0.2">
      <c r="E55" s="63"/>
    </row>
    <row r="56" spans="1:13" ht="16" thickBot="1" x14ac:dyDescent="0.25">
      <c r="A56" s="43"/>
      <c r="B56" s="43"/>
      <c r="C56" s="43"/>
      <c r="D56" s="43"/>
      <c r="E56" s="65"/>
      <c r="F56" s="43"/>
      <c r="G56" s="43"/>
      <c r="H56" s="18"/>
      <c r="I56" s="18"/>
      <c r="J56" s="18"/>
      <c r="K56" s="18"/>
      <c r="L56" s="18"/>
      <c r="M56" s="18"/>
    </row>
    <row r="57" spans="1:13" x14ac:dyDescent="0.2">
      <c r="E57" s="63"/>
      <c r="H57" s="18"/>
      <c r="I57" s="18"/>
      <c r="J57" s="18"/>
      <c r="K57" s="18"/>
      <c r="L57" s="18"/>
      <c r="M57" s="18"/>
    </row>
    <row r="58" spans="1:13" ht="16" thickBot="1" x14ac:dyDescent="0.25">
      <c r="A58" s="2" t="s">
        <v>32</v>
      </c>
      <c r="B58" s="2"/>
      <c r="E58" s="66">
        <f>SUM(E36:E41,E44:E47,E50:E54)</f>
        <v>8</v>
      </c>
      <c r="F58" s="67" t="s">
        <v>48</v>
      </c>
      <c r="H58" s="18"/>
      <c r="I58" s="18"/>
      <c r="J58" s="18"/>
      <c r="K58" s="18"/>
      <c r="L58" s="18"/>
      <c r="M58" s="18"/>
    </row>
    <row r="59" spans="1:13" ht="16" thickTop="1" x14ac:dyDescent="0.2">
      <c r="A59" s="201" t="s">
        <v>1367</v>
      </c>
      <c r="B59" s="201"/>
      <c r="C59" s="8"/>
      <c r="D59" s="193"/>
      <c r="E59" s="197" t="s">
        <v>1375</v>
      </c>
      <c r="H59" s="18"/>
      <c r="I59" s="18"/>
      <c r="J59" s="18"/>
      <c r="K59" s="18"/>
      <c r="L59" s="18"/>
      <c r="M59" s="18"/>
    </row>
    <row r="60" spans="1:13" x14ac:dyDescent="0.2">
      <c r="A60" s="68" t="s">
        <v>118</v>
      </c>
      <c r="B60" s="2"/>
      <c r="E60" s="199">
        <f>0.5^E59</f>
        <v>0.25</v>
      </c>
      <c r="H60" s="18"/>
      <c r="I60" s="18"/>
      <c r="J60" s="18"/>
      <c r="K60" s="18"/>
      <c r="L60" s="18"/>
      <c r="M60" s="18"/>
    </row>
    <row r="61" spans="1:13" ht="16" thickBot="1" x14ac:dyDescent="0.25">
      <c r="A61" s="1"/>
      <c r="B61" s="1"/>
      <c r="C61" s="43"/>
      <c r="D61" s="43"/>
      <c r="E61" s="43"/>
      <c r="F61" s="43"/>
      <c r="G61" s="43"/>
      <c r="H61" s="18"/>
      <c r="I61" s="18"/>
      <c r="J61" s="18"/>
      <c r="K61" s="18"/>
      <c r="L61" s="18"/>
      <c r="M61" s="18"/>
    </row>
    <row r="62" spans="1:13" x14ac:dyDescent="0.2">
      <c r="A62" s="3" t="s">
        <v>33</v>
      </c>
      <c r="B62" s="3"/>
      <c r="C62" s="31"/>
      <c r="D62" s="31"/>
      <c r="E62" s="69" t="s">
        <v>34</v>
      </c>
      <c r="F62" s="31" t="s">
        <v>15</v>
      </c>
      <c r="G62" s="31"/>
      <c r="H62" s="18"/>
      <c r="I62" s="18"/>
      <c r="J62" s="18"/>
      <c r="K62" s="18"/>
      <c r="L62" s="18"/>
      <c r="M62" s="18"/>
    </row>
    <row r="63" spans="1:13" x14ac:dyDescent="0.2">
      <c r="A63" s="198" t="s">
        <v>1368</v>
      </c>
      <c r="B63" s="24" t="s">
        <v>1370</v>
      </c>
      <c r="E63" s="200">
        <v>1</v>
      </c>
      <c r="F63" s="24" t="s">
        <v>1372</v>
      </c>
      <c r="H63" s="18"/>
      <c r="I63" s="18"/>
      <c r="J63" s="18"/>
      <c r="K63" s="18"/>
      <c r="L63" s="18"/>
      <c r="M63" s="18"/>
    </row>
    <row r="64" spans="1:13" x14ac:dyDescent="0.2">
      <c r="A64" s="198" t="s">
        <v>1369</v>
      </c>
      <c r="B64" s="193" t="s">
        <v>1371</v>
      </c>
      <c r="C64" s="24"/>
      <c r="E64" s="200">
        <v>1</v>
      </c>
      <c r="F64" s="24" t="s">
        <v>1372</v>
      </c>
      <c r="H64" s="18"/>
      <c r="I64" s="18"/>
      <c r="J64" s="18"/>
      <c r="K64" s="18"/>
      <c r="L64" s="18"/>
      <c r="M64" s="18"/>
    </row>
    <row r="65" spans="1:13" x14ac:dyDescent="0.2">
      <c r="A65" s="5"/>
      <c r="B65" s="5"/>
      <c r="C65" s="24"/>
      <c r="E65" s="23"/>
      <c r="H65" s="18"/>
      <c r="I65" s="18"/>
      <c r="J65" s="18"/>
      <c r="K65" s="18"/>
      <c r="L65" s="18"/>
      <c r="M65" s="18"/>
    </row>
    <row r="66" spans="1:13" ht="16" thickBot="1" x14ac:dyDescent="0.25">
      <c r="A66" s="5"/>
      <c r="B66" s="5"/>
      <c r="C66" s="22"/>
      <c r="H66" s="18"/>
      <c r="I66" s="18"/>
      <c r="J66" s="18"/>
      <c r="K66" s="18"/>
      <c r="L66" s="18"/>
      <c r="M66" s="18"/>
    </row>
    <row r="67" spans="1:13" x14ac:dyDescent="0.2">
      <c r="A67" s="21"/>
      <c r="B67" s="21"/>
      <c r="C67" s="20"/>
      <c r="D67" s="70"/>
      <c r="E67" s="70"/>
      <c r="F67" s="70"/>
      <c r="G67" s="70"/>
      <c r="H67" s="18"/>
      <c r="I67" s="18"/>
      <c r="J67" s="18"/>
      <c r="K67" s="18"/>
      <c r="L67" s="18"/>
      <c r="M67" s="18"/>
    </row>
    <row r="68" spans="1:13" ht="16" thickBot="1" x14ac:dyDescent="0.25">
      <c r="A68" s="2" t="s">
        <v>35</v>
      </c>
      <c r="B68" s="2"/>
      <c r="E68" s="211">
        <f>E58*E60*E63*E64</f>
        <v>2</v>
      </c>
      <c r="F68" s="212" t="s">
        <v>48</v>
      </c>
      <c r="H68" s="18"/>
      <c r="I68" s="18"/>
      <c r="J68" s="18"/>
      <c r="K68" s="18"/>
      <c r="L68" s="18"/>
      <c r="M68" s="18"/>
    </row>
    <row r="69" spans="1:13" ht="16" thickTop="1" x14ac:dyDescent="0.2">
      <c r="C69" s="68"/>
      <c r="H69" s="18"/>
      <c r="I69" s="18"/>
      <c r="J69" s="18"/>
      <c r="K69" s="18"/>
      <c r="L69" s="18"/>
      <c r="M69" s="18"/>
    </row>
    <row r="70" spans="1:13" ht="16" thickBot="1" x14ac:dyDescent="0.25">
      <c r="A70" s="43"/>
      <c r="B70" s="43"/>
      <c r="C70" s="43"/>
      <c r="D70" s="43"/>
      <c r="E70" s="43"/>
      <c r="F70" s="43"/>
      <c r="G70" s="43"/>
      <c r="H70" s="18"/>
      <c r="I70" s="18"/>
      <c r="J70" s="18"/>
      <c r="K70" s="18"/>
      <c r="L70" s="18"/>
      <c r="M70" s="18"/>
    </row>
    <row r="71" spans="1:13" x14ac:dyDescent="0.2">
      <c r="H71" s="18"/>
      <c r="I71" s="18"/>
      <c r="J71" s="18"/>
      <c r="K71" s="18"/>
      <c r="L71" s="18"/>
      <c r="M71" s="18"/>
    </row>
    <row r="72" spans="1:13" x14ac:dyDescent="0.2">
      <c r="A72" s="2" t="s">
        <v>1394</v>
      </c>
      <c r="H72" s="18"/>
      <c r="I72" s="18"/>
      <c r="J72" s="18"/>
      <c r="K72" s="18"/>
      <c r="L72" s="18"/>
      <c r="M72" s="18"/>
    </row>
    <row r="73" spans="1:13" x14ac:dyDescent="0.2">
      <c r="A73" s="221">
        <v>44097</v>
      </c>
      <c r="B73" s="19" t="s">
        <v>1395</v>
      </c>
      <c r="H73" s="18"/>
      <c r="I73" s="18"/>
      <c r="J73" s="18"/>
      <c r="K73" s="18"/>
      <c r="L73" s="18"/>
      <c r="M73" s="18"/>
    </row>
    <row r="74" spans="1:13" x14ac:dyDescent="0.2">
      <c r="H74" s="18"/>
      <c r="I74" s="18"/>
      <c r="J74" s="18"/>
      <c r="K74" s="18"/>
      <c r="L74" s="18"/>
      <c r="M74" s="18"/>
    </row>
    <row r="75" spans="1:13" x14ac:dyDescent="0.2">
      <c r="H75" s="18"/>
      <c r="I75" s="18"/>
      <c r="J75" s="18"/>
      <c r="K75" s="18"/>
      <c r="L75" s="18"/>
      <c r="M75" s="18"/>
    </row>
    <row r="76" spans="1:13" x14ac:dyDescent="0.2">
      <c r="H76" s="18"/>
      <c r="I76" s="18"/>
      <c r="J76" s="18"/>
      <c r="K76" s="18"/>
      <c r="L76" s="18"/>
      <c r="M76" s="18"/>
    </row>
    <row r="77" spans="1:13" x14ac:dyDescent="0.2">
      <c r="H77" s="18"/>
      <c r="I77" s="18"/>
      <c r="J77" s="18"/>
      <c r="K77" s="18"/>
      <c r="L77" s="18"/>
      <c r="M77" s="18"/>
    </row>
    <row r="78" spans="1:13" x14ac:dyDescent="0.2">
      <c r="H78" s="18"/>
      <c r="I78" s="18"/>
      <c r="J78" s="18"/>
      <c r="K78" s="18"/>
      <c r="L78" s="18"/>
      <c r="M78" s="18"/>
    </row>
    <row r="1048504" spans="16:16" x14ac:dyDescent="0.2">
      <c r="P1048504" s="57"/>
    </row>
  </sheetData>
  <conditionalFormatting sqref="E68">
    <cfRule type="cellIs" dxfId="111" priority="1" operator="lessThan">
      <formula>7.5</formula>
    </cfRule>
    <cfRule type="cellIs" dxfId="110" priority="2" operator="greaterThan">
      <formula>7.5</formula>
    </cfRule>
  </conditionalFormatting>
  <dataValidations count="3">
    <dataValidation type="list" allowBlank="1" showInputMessage="1" showErrorMessage="1" sqref="D12" xr:uid="{00000000-0002-0000-0D00-000000000000}">
      <formula1>"Yes,No"</formula1>
    </dataValidation>
    <dataValidation type="list" allowBlank="1" showInputMessage="1" showErrorMessage="1" sqref="E10:E11" xr:uid="{00000000-0002-0000-0D00-000001000000}">
      <formula1>#REF!</formula1>
    </dataValidation>
    <dataValidation type="list" showInputMessage="1" showErrorMessage="1" sqref="E12" xr:uid="{00000000-0002-0000-0D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D00-000003000000}">
          <x14:formula1>
            <xm:f>Lists!$F$1:$F$8</xm:f>
          </x14:formula1>
          <xm:sqref>D11</xm:sqref>
        </x14:dataValidation>
        <x14:dataValidation type="list" allowBlank="1" showInputMessage="1" showErrorMessage="1" xr:uid="{00000000-0002-0000-0D00-000004000000}">
          <x14:formula1>
            <xm:f>Lists!$C$1:$C$9</xm:f>
          </x14:formula1>
          <xm:sqref>D10</xm:sqref>
        </x14:dataValidation>
        <x14:dataValidation type="list" allowBlank="1" showInputMessage="1" showErrorMessage="1" xr:uid="{00000000-0002-0000-0D00-000005000000}">
          <x14:formula1>
            <xm:f>Lists!$D$1:$D$8</xm:f>
          </x14:formula1>
          <xm:sqref>E15:E16</xm:sqref>
        </x14:dataValidation>
        <x14:dataValidation type="list" allowBlank="1" showInputMessage="1" showErrorMessage="1" xr:uid="{00000000-0002-0000-0D00-000006000000}">
          <x14:formula1>
            <xm:f>Lists!$E$1:$E$5</xm:f>
          </x14:formula1>
          <xm:sqref>V15:V16</xm:sqref>
        </x14:dataValidation>
        <x14:dataValidation type="list" allowBlank="1" showInputMessage="1" showErrorMessage="1" xr:uid="{00000000-0002-0000-0D00-000007000000}">
          <x14:formula1>
            <xm:f>Lists!$G$1:$G$8</xm:f>
          </x14:formula1>
          <xm:sqref>D21:D26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X1048503"/>
  <sheetViews>
    <sheetView zoomScale="80" zoomScaleNormal="8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833</v>
      </c>
      <c r="G2" s="19" t="s">
        <v>72</v>
      </c>
      <c r="H2" s="44" t="s">
        <v>1677</v>
      </c>
    </row>
    <row r="3" spans="1:24" x14ac:dyDescent="0.2">
      <c r="C3" s="19" t="s">
        <v>2</v>
      </c>
      <c r="D3" s="209">
        <v>1981</v>
      </c>
    </row>
    <row r="4" spans="1:24" x14ac:dyDescent="0.2">
      <c r="C4" s="8" t="s">
        <v>44</v>
      </c>
      <c r="D4" s="44" t="s">
        <v>834</v>
      </c>
    </row>
    <row r="5" spans="1:24" x14ac:dyDescent="0.2">
      <c r="C5" s="19" t="s">
        <v>3</v>
      </c>
      <c r="D5" s="44" t="s">
        <v>1445</v>
      </c>
      <c r="I5" s="28"/>
      <c r="J5" s="28"/>
    </row>
    <row r="6" spans="1:24" x14ac:dyDescent="0.2">
      <c r="D6" s="18"/>
    </row>
    <row r="7" spans="1:24" s="43" customFormat="1" ht="16" thickBot="1" x14ac:dyDescent="0.25">
      <c r="A7" s="1" t="s">
        <v>59</v>
      </c>
      <c r="B7" s="1"/>
      <c r="D7" s="248" t="s">
        <v>2113</v>
      </c>
    </row>
    <row r="9" spans="1:24" s="43" customFormat="1" ht="16" thickBot="1" x14ac:dyDescent="0.25">
      <c r="A9" s="1" t="s">
        <v>4</v>
      </c>
      <c r="B9" s="1"/>
    </row>
    <row r="10" spans="1:24" x14ac:dyDescent="0.2">
      <c r="C10" s="19" t="s">
        <v>74</v>
      </c>
      <c r="D10" s="45" t="s">
        <v>819</v>
      </c>
      <c r="E10" s="46"/>
    </row>
    <row r="11" spans="1:24" x14ac:dyDescent="0.2">
      <c r="C11" s="19" t="s">
        <v>46</v>
      </c>
      <c r="D11" s="45" t="s">
        <v>618</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100" customFormat="1" x14ac:dyDescent="0.2">
      <c r="A15" s="225">
        <v>1</v>
      </c>
      <c r="B15" s="225" t="s">
        <v>1678</v>
      </c>
      <c r="C15" s="206" t="s">
        <v>366</v>
      </c>
      <c r="D15" s="225" t="s">
        <v>441</v>
      </c>
      <c r="E15" s="225" t="s">
        <v>368</v>
      </c>
      <c r="F15" s="225" t="s">
        <v>816</v>
      </c>
      <c r="G15" s="225" t="s">
        <v>132</v>
      </c>
      <c r="H15" s="225" t="s">
        <v>71</v>
      </c>
      <c r="I15" s="225" t="s">
        <v>71</v>
      </c>
      <c r="J15" s="225" t="s">
        <v>71</v>
      </c>
      <c r="K15" s="225" t="s">
        <v>71</v>
      </c>
      <c r="L15" s="225" t="s">
        <v>71</v>
      </c>
      <c r="M15" s="225" t="s">
        <v>71</v>
      </c>
      <c r="N15" s="225" t="s">
        <v>71</v>
      </c>
      <c r="O15" s="225" t="s">
        <v>71</v>
      </c>
      <c r="P15" s="225" t="s">
        <v>71</v>
      </c>
      <c r="Q15" s="15">
        <v>1</v>
      </c>
      <c r="R15" s="15" t="s">
        <v>1446</v>
      </c>
      <c r="S15" s="15" t="s">
        <v>817</v>
      </c>
      <c r="T15" s="15" t="s">
        <v>1447</v>
      </c>
      <c r="U15" s="225" t="s">
        <v>71</v>
      </c>
      <c r="V15" s="225" t="s">
        <v>71</v>
      </c>
      <c r="W15" s="225" t="s">
        <v>53</v>
      </c>
      <c r="X15" s="306"/>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99" customFormat="1" x14ac:dyDescent="0.2">
      <c r="A20" s="52">
        <v>1</v>
      </c>
      <c r="B20" s="90" t="s">
        <v>1678</v>
      </c>
      <c r="C20" s="207" t="s">
        <v>366</v>
      </c>
      <c r="D20" s="90" t="s">
        <v>1597</v>
      </c>
      <c r="E20" s="52" t="s">
        <v>822</v>
      </c>
      <c r="F20" s="52">
        <v>2</v>
      </c>
      <c r="G20" s="52" t="s">
        <v>71</v>
      </c>
      <c r="H20" s="52" t="s">
        <v>71</v>
      </c>
      <c r="I20" s="52" t="s">
        <v>71</v>
      </c>
      <c r="J20" s="52" t="s">
        <v>71</v>
      </c>
      <c r="K20" s="52" t="s">
        <v>71</v>
      </c>
      <c r="L20" s="52" t="s">
        <v>71</v>
      </c>
      <c r="M20" s="52" t="s">
        <v>71</v>
      </c>
      <c r="N20" s="52" t="s">
        <v>71</v>
      </c>
      <c r="O20" s="52" t="s">
        <v>71</v>
      </c>
      <c r="P20" s="52" t="s">
        <v>71</v>
      </c>
      <c r="Q20" s="52" t="s">
        <v>71</v>
      </c>
      <c r="R20" s="52" t="s">
        <v>71</v>
      </c>
      <c r="S20" s="52" t="s">
        <v>71</v>
      </c>
      <c r="T20" s="52" t="s">
        <v>71</v>
      </c>
      <c r="U20" s="52" t="s">
        <v>71</v>
      </c>
      <c r="V20" s="243" t="s">
        <v>1631</v>
      </c>
      <c r="X20" s="100"/>
    </row>
    <row r="21" spans="1:24" s="99" customFormat="1" x14ac:dyDescent="0.2">
      <c r="A21" s="52">
        <v>1</v>
      </c>
      <c r="B21" s="90" t="s">
        <v>1678</v>
      </c>
      <c r="C21" s="207" t="s">
        <v>366</v>
      </c>
      <c r="D21" s="90" t="s">
        <v>1598</v>
      </c>
      <c r="E21" s="52" t="s">
        <v>823</v>
      </c>
      <c r="F21" s="52">
        <v>2</v>
      </c>
      <c r="G21" s="52" t="s">
        <v>71</v>
      </c>
      <c r="H21" s="52" t="s">
        <v>71</v>
      </c>
      <c r="I21" s="52" t="s">
        <v>71</v>
      </c>
      <c r="J21" s="52" t="s">
        <v>71</v>
      </c>
      <c r="K21" s="52" t="s">
        <v>71</v>
      </c>
      <c r="L21" s="52" t="s">
        <v>71</v>
      </c>
      <c r="M21" s="52" t="s">
        <v>71</v>
      </c>
      <c r="N21" s="52" t="s">
        <v>71</v>
      </c>
      <c r="O21" s="52" t="s">
        <v>71</v>
      </c>
      <c r="P21" s="52" t="s">
        <v>71</v>
      </c>
      <c r="Q21" s="52" t="s">
        <v>71</v>
      </c>
      <c r="R21" s="52" t="s">
        <v>71</v>
      </c>
      <c r="S21" s="52" t="s">
        <v>71</v>
      </c>
      <c r="T21" s="52" t="s">
        <v>71</v>
      </c>
      <c r="U21" s="52" t="s">
        <v>71</v>
      </c>
      <c r="V21" s="243" t="s">
        <v>1631</v>
      </c>
      <c r="X21" s="100"/>
    </row>
    <row r="22" spans="1:24" s="99" customFormat="1" x14ac:dyDescent="0.2">
      <c r="A22" s="52">
        <v>1</v>
      </c>
      <c r="B22" s="90" t="s">
        <v>1678</v>
      </c>
      <c r="C22" s="207" t="s">
        <v>366</v>
      </c>
      <c r="D22" s="90" t="s">
        <v>1597</v>
      </c>
      <c r="E22" s="52" t="s">
        <v>824</v>
      </c>
      <c r="F22" s="52">
        <v>2</v>
      </c>
      <c r="G22" s="52" t="s">
        <v>71</v>
      </c>
      <c r="H22" s="52" t="s">
        <v>71</v>
      </c>
      <c r="I22" s="52" t="s">
        <v>71</v>
      </c>
      <c r="J22" s="52" t="s">
        <v>71</v>
      </c>
      <c r="K22" s="52" t="s">
        <v>71</v>
      </c>
      <c r="L22" s="52" t="s">
        <v>71</v>
      </c>
      <c r="M22" s="52" t="s">
        <v>71</v>
      </c>
      <c r="N22" s="52" t="s">
        <v>71</v>
      </c>
      <c r="O22" s="52" t="s">
        <v>71</v>
      </c>
      <c r="P22" s="52" t="s">
        <v>71</v>
      </c>
      <c r="Q22" s="52" t="s">
        <v>71</v>
      </c>
      <c r="R22" s="52" t="s">
        <v>71</v>
      </c>
      <c r="S22" s="52" t="s">
        <v>71</v>
      </c>
      <c r="T22" s="52" t="s">
        <v>71</v>
      </c>
      <c r="U22" s="52" t="s">
        <v>71</v>
      </c>
      <c r="V22" s="243" t="s">
        <v>1631</v>
      </c>
      <c r="X22" s="100"/>
    </row>
    <row r="23" spans="1:24" s="100" customFormat="1" x14ac:dyDescent="0.2">
      <c r="A23" s="90">
        <v>1</v>
      </c>
      <c r="B23" s="90" t="s">
        <v>1678</v>
      </c>
      <c r="C23" s="207" t="s">
        <v>366</v>
      </c>
      <c r="D23" s="90" t="s">
        <v>1597</v>
      </c>
      <c r="E23" s="90" t="s">
        <v>825</v>
      </c>
      <c r="F23" s="90">
        <v>2</v>
      </c>
      <c r="G23" s="52" t="s">
        <v>71</v>
      </c>
      <c r="H23" s="52" t="s">
        <v>71</v>
      </c>
      <c r="I23" s="52" t="s">
        <v>71</v>
      </c>
      <c r="J23" s="52" t="s">
        <v>71</v>
      </c>
      <c r="K23" s="52" t="s">
        <v>71</v>
      </c>
      <c r="L23" s="52" t="s">
        <v>71</v>
      </c>
      <c r="M23" s="52" t="s">
        <v>71</v>
      </c>
      <c r="N23" s="52" t="s">
        <v>71</v>
      </c>
      <c r="O23" s="52" t="s">
        <v>71</v>
      </c>
      <c r="P23" s="52" t="s">
        <v>71</v>
      </c>
      <c r="Q23" s="52" t="s">
        <v>71</v>
      </c>
      <c r="R23" s="52" t="s">
        <v>71</v>
      </c>
      <c r="S23" s="52" t="s">
        <v>71</v>
      </c>
      <c r="T23" s="52" t="s">
        <v>71</v>
      </c>
      <c r="U23" s="52" t="s">
        <v>71</v>
      </c>
      <c r="V23" s="243" t="s">
        <v>1631</v>
      </c>
    </row>
    <row r="24" spans="1:24" s="100" customFormat="1" x14ac:dyDescent="0.2">
      <c r="A24" s="90">
        <v>1</v>
      </c>
      <c r="B24" s="90" t="s">
        <v>1678</v>
      </c>
      <c r="C24" s="207" t="s">
        <v>366</v>
      </c>
      <c r="D24" s="90" t="s">
        <v>1597</v>
      </c>
      <c r="E24" s="90" t="s">
        <v>826</v>
      </c>
      <c r="F24" s="90">
        <v>2</v>
      </c>
      <c r="G24" s="52" t="s">
        <v>71</v>
      </c>
      <c r="H24" s="52" t="s">
        <v>71</v>
      </c>
      <c r="I24" s="52" t="s">
        <v>71</v>
      </c>
      <c r="J24" s="52" t="s">
        <v>71</v>
      </c>
      <c r="K24" s="52" t="s">
        <v>71</v>
      </c>
      <c r="L24" s="52" t="s">
        <v>71</v>
      </c>
      <c r="M24" s="52" t="s">
        <v>71</v>
      </c>
      <c r="N24" s="52" t="s">
        <v>71</v>
      </c>
      <c r="O24" s="52" t="s">
        <v>71</v>
      </c>
      <c r="P24" s="52" t="s">
        <v>71</v>
      </c>
      <c r="Q24" s="52" t="s">
        <v>71</v>
      </c>
      <c r="R24" s="52" t="s">
        <v>71</v>
      </c>
      <c r="S24" s="52" t="s">
        <v>71</v>
      </c>
      <c r="T24" s="52" t="s">
        <v>71</v>
      </c>
      <c r="U24" s="52" t="s">
        <v>71</v>
      </c>
      <c r="V24" s="243" t="s">
        <v>1631</v>
      </c>
    </row>
    <row r="25" spans="1:24" s="100" customFormat="1" x14ac:dyDescent="0.2">
      <c r="A25" s="90">
        <v>1</v>
      </c>
      <c r="B25" s="90" t="s">
        <v>1678</v>
      </c>
      <c r="C25" s="207" t="s">
        <v>366</v>
      </c>
      <c r="D25" s="90" t="s">
        <v>1597</v>
      </c>
      <c r="E25" s="90" t="s">
        <v>827</v>
      </c>
      <c r="F25" s="90">
        <v>2</v>
      </c>
      <c r="G25" s="52" t="s">
        <v>71</v>
      </c>
      <c r="H25" s="52" t="s">
        <v>71</v>
      </c>
      <c r="I25" s="52" t="s">
        <v>71</v>
      </c>
      <c r="J25" s="52" t="s">
        <v>71</v>
      </c>
      <c r="K25" s="52" t="s">
        <v>71</v>
      </c>
      <c r="L25" s="52" t="s">
        <v>71</v>
      </c>
      <c r="M25" s="52" t="s">
        <v>71</v>
      </c>
      <c r="N25" s="52" t="s">
        <v>71</v>
      </c>
      <c r="O25" s="52" t="s">
        <v>71</v>
      </c>
      <c r="P25" s="52" t="s">
        <v>71</v>
      </c>
      <c r="Q25" s="52" t="s">
        <v>71</v>
      </c>
      <c r="R25" s="52" t="s">
        <v>71</v>
      </c>
      <c r="S25" s="52" t="s">
        <v>71</v>
      </c>
      <c r="T25" s="52" t="s">
        <v>71</v>
      </c>
      <c r="U25" s="52" t="s">
        <v>71</v>
      </c>
      <c r="V25" s="243" t="s">
        <v>1631</v>
      </c>
    </row>
    <row r="27" spans="1:24" s="43" customFormat="1" ht="16" thickBot="1" x14ac:dyDescent="0.25">
      <c r="A27" s="1" t="s">
        <v>2142</v>
      </c>
      <c r="B27" s="1"/>
      <c r="C27" s="1" t="s">
        <v>69</v>
      </c>
      <c r="D27" s="16"/>
      <c r="E27" s="16"/>
    </row>
    <row r="28" spans="1:24" s="18" customFormat="1" x14ac:dyDescent="0.2">
      <c r="A28" s="236"/>
      <c r="B28" s="236"/>
      <c r="C28" s="236"/>
      <c r="D28" s="537"/>
      <c r="E28" s="537"/>
    </row>
    <row r="29" spans="1:24" x14ac:dyDescent="0.2">
      <c r="A29" s="263" t="s">
        <v>5</v>
      </c>
      <c r="B29" s="54" t="s">
        <v>9</v>
      </c>
      <c r="C29" s="55" t="s">
        <v>56</v>
      </c>
      <c r="D29" s="56" t="s">
        <v>488</v>
      </c>
      <c r="E29" s="56" t="s">
        <v>489</v>
      </c>
      <c r="F29" s="56" t="s">
        <v>490</v>
      </c>
      <c r="G29" s="56" t="s">
        <v>491</v>
      </c>
      <c r="H29" s="56" t="s">
        <v>492</v>
      </c>
      <c r="I29" s="56" t="s">
        <v>493</v>
      </c>
      <c r="J29" s="55" t="s">
        <v>2139</v>
      </c>
      <c r="K29" s="55" t="s">
        <v>122</v>
      </c>
      <c r="L29" s="55" t="s">
        <v>2140</v>
      </c>
      <c r="M29" s="55" t="s">
        <v>122</v>
      </c>
      <c r="N29" s="530" t="s">
        <v>42</v>
      </c>
      <c r="O29" s="55" t="s">
        <v>2141</v>
      </c>
      <c r="P29" s="55" t="s">
        <v>122</v>
      </c>
      <c r="Q29" s="530" t="s">
        <v>10</v>
      </c>
      <c r="R29" s="55" t="s">
        <v>2566</v>
      </c>
      <c r="S29" s="55" t="s">
        <v>11</v>
      </c>
      <c r="T29" s="55" t="s">
        <v>16</v>
      </c>
    </row>
    <row r="30" spans="1:24" s="49" customFormat="1" x14ac:dyDescent="0.2">
      <c r="A30" s="83">
        <v>1</v>
      </c>
      <c r="B30" s="83" t="s">
        <v>441</v>
      </c>
      <c r="C30" s="85"/>
      <c r="D30" s="84" t="s">
        <v>829</v>
      </c>
      <c r="E30" s="84" t="s">
        <v>817</v>
      </c>
      <c r="F30" s="84" t="s">
        <v>830</v>
      </c>
      <c r="G30" s="84" t="s">
        <v>820</v>
      </c>
      <c r="H30" s="84" t="s">
        <v>831</v>
      </c>
      <c r="I30" s="84" t="s">
        <v>832</v>
      </c>
      <c r="J30" s="57" t="s">
        <v>71</v>
      </c>
      <c r="K30" s="57" t="s">
        <v>71</v>
      </c>
      <c r="L30" s="57" t="s">
        <v>71</v>
      </c>
      <c r="M30" s="57" t="s">
        <v>71</v>
      </c>
      <c r="N30" s="57" t="s">
        <v>71</v>
      </c>
      <c r="O30" s="57" t="s">
        <v>71</v>
      </c>
      <c r="P30" s="57" t="s">
        <v>71</v>
      </c>
      <c r="Q30" s="57" t="s">
        <v>71</v>
      </c>
      <c r="R30" s="57" t="s">
        <v>71</v>
      </c>
      <c r="S30" s="57" t="s">
        <v>71</v>
      </c>
      <c r="T30" s="57" t="s">
        <v>71</v>
      </c>
      <c r="U30" s="98"/>
      <c r="V30" s="98"/>
    </row>
    <row r="32" spans="1:24" s="43" customFormat="1" ht="16" thickBot="1" x14ac:dyDescent="0.25">
      <c r="A32" s="1" t="s">
        <v>12</v>
      </c>
      <c r="B32" s="1"/>
    </row>
    <row r="33" spans="1:9" s="31" customFormat="1" x14ac:dyDescent="0.2">
      <c r="A33" s="3" t="s">
        <v>13</v>
      </c>
      <c r="B33" s="3"/>
      <c r="E33" s="58" t="s">
        <v>14</v>
      </c>
      <c r="F33" s="30" t="s">
        <v>54</v>
      </c>
      <c r="H33" s="411" t="s">
        <v>16</v>
      </c>
    </row>
    <row r="34" spans="1:9" s="60" customFormat="1" x14ac:dyDescent="0.2">
      <c r="A34" s="59">
        <v>1</v>
      </c>
      <c r="B34" s="59"/>
      <c r="C34" s="60" t="s">
        <v>37</v>
      </c>
      <c r="E34" s="61">
        <v>1</v>
      </c>
      <c r="F34" s="60" t="s">
        <v>60</v>
      </c>
      <c r="H34" s="412" t="s">
        <v>818</v>
      </c>
    </row>
    <row r="35" spans="1:9" x14ac:dyDescent="0.2">
      <c r="A35" s="4">
        <v>2</v>
      </c>
      <c r="B35" s="4"/>
      <c r="C35" s="5" t="s">
        <v>17</v>
      </c>
      <c r="E35" s="6">
        <v>1</v>
      </c>
      <c r="F35" s="19" t="s">
        <v>61</v>
      </c>
      <c r="H35" s="41" t="s">
        <v>835</v>
      </c>
    </row>
    <row r="36" spans="1:9" s="8" customFormat="1" x14ac:dyDescent="0.2">
      <c r="A36" s="7">
        <v>3</v>
      </c>
      <c r="B36" s="7"/>
      <c r="C36" s="8" t="s">
        <v>18</v>
      </c>
      <c r="E36" s="10">
        <v>0</v>
      </c>
      <c r="F36" s="8" t="s">
        <v>19</v>
      </c>
      <c r="H36" s="41" t="s">
        <v>636</v>
      </c>
      <c r="I36" s="19"/>
    </row>
    <row r="37" spans="1:9" s="8" customFormat="1" x14ac:dyDescent="0.2">
      <c r="A37" s="7">
        <v>4</v>
      </c>
      <c r="B37" s="7"/>
      <c r="C37" s="8" t="s">
        <v>20</v>
      </c>
      <c r="E37" s="10">
        <v>1</v>
      </c>
      <c r="F37" s="8" t="s">
        <v>21</v>
      </c>
      <c r="H37" s="41" t="s">
        <v>2111</v>
      </c>
      <c r="I37" s="19"/>
    </row>
    <row r="38" spans="1:9" x14ac:dyDescent="0.2">
      <c r="A38" s="4">
        <v>5</v>
      </c>
      <c r="B38" s="4"/>
      <c r="C38" s="5" t="s">
        <v>22</v>
      </c>
      <c r="E38" s="6">
        <v>0</v>
      </c>
      <c r="F38" s="19" t="s">
        <v>23</v>
      </c>
      <c r="H38" s="41" t="s">
        <v>836</v>
      </c>
    </row>
    <row r="39" spans="1:9" x14ac:dyDescent="0.2">
      <c r="A39" s="7">
        <v>6</v>
      </c>
      <c r="B39" s="7"/>
      <c r="C39" s="8" t="s">
        <v>24</v>
      </c>
      <c r="E39" s="10">
        <v>1</v>
      </c>
      <c r="F39" s="19" t="s">
        <v>128</v>
      </c>
      <c r="H39" s="413" t="s">
        <v>828</v>
      </c>
    </row>
    <row r="40" spans="1:9" x14ac:dyDescent="0.2">
      <c r="E40" s="62"/>
      <c r="H40" s="41"/>
    </row>
    <row r="41" spans="1:9" s="31" customFormat="1" x14ac:dyDescent="0.2">
      <c r="A41" s="3" t="s">
        <v>25</v>
      </c>
      <c r="B41" s="3"/>
      <c r="E41" s="58" t="s">
        <v>14</v>
      </c>
      <c r="F41" s="30" t="s">
        <v>15</v>
      </c>
      <c r="H41" s="40" t="s">
        <v>16</v>
      </c>
    </row>
    <row r="42" spans="1:9" x14ac:dyDescent="0.2">
      <c r="A42" s="19">
        <v>7</v>
      </c>
      <c r="C42" s="19" t="s">
        <v>26</v>
      </c>
      <c r="E42" s="61">
        <v>1</v>
      </c>
      <c r="F42" s="19" t="s">
        <v>27</v>
      </c>
      <c r="H42" s="412" t="s">
        <v>815</v>
      </c>
    </row>
    <row r="43" spans="1:9" x14ac:dyDescent="0.2">
      <c r="A43" s="19">
        <v>8</v>
      </c>
      <c r="C43" s="19" t="s">
        <v>58</v>
      </c>
      <c r="E43" s="61">
        <v>1</v>
      </c>
      <c r="F43" s="19" t="s">
        <v>62</v>
      </c>
      <c r="H43" s="42" t="s">
        <v>1630</v>
      </c>
    </row>
    <row r="44" spans="1:9" x14ac:dyDescent="0.2">
      <c r="A44" s="19">
        <v>9</v>
      </c>
      <c r="C44" s="19" t="s">
        <v>40</v>
      </c>
      <c r="E44" s="61">
        <v>0</v>
      </c>
      <c r="F44" s="19" t="s">
        <v>63</v>
      </c>
      <c r="H44" s="42" t="s">
        <v>161</v>
      </c>
    </row>
    <row r="45" spans="1:9" x14ac:dyDescent="0.2">
      <c r="A45" s="19">
        <v>10</v>
      </c>
      <c r="C45" s="19" t="s">
        <v>39</v>
      </c>
      <c r="E45" s="61">
        <v>0</v>
      </c>
      <c r="F45" s="19" t="s">
        <v>115</v>
      </c>
      <c r="H45" s="42" t="s">
        <v>2112</v>
      </c>
    </row>
    <row r="46" spans="1:9" x14ac:dyDescent="0.2">
      <c r="E46" s="63"/>
      <c r="H46" s="41"/>
    </row>
    <row r="47" spans="1:9" s="31" customFormat="1" x14ac:dyDescent="0.2">
      <c r="A47" s="3" t="s">
        <v>57</v>
      </c>
      <c r="B47" s="3"/>
      <c r="E47" s="64" t="s">
        <v>14</v>
      </c>
      <c r="F47" s="30" t="s">
        <v>15</v>
      </c>
      <c r="H47" s="40" t="s">
        <v>16</v>
      </c>
    </row>
    <row r="48" spans="1:9" s="5" customFormat="1" x14ac:dyDescent="0.2">
      <c r="A48" s="5">
        <v>11</v>
      </c>
      <c r="C48" s="5" t="s">
        <v>28</v>
      </c>
      <c r="E48" s="6">
        <v>0</v>
      </c>
      <c r="F48" s="19" t="s">
        <v>49</v>
      </c>
      <c r="H48" s="42" t="s">
        <v>821</v>
      </c>
      <c r="I48" s="19"/>
    </row>
    <row r="49" spans="1:12" s="5" customFormat="1" x14ac:dyDescent="0.2">
      <c r="A49" s="11">
        <v>12</v>
      </c>
      <c r="B49" s="11"/>
      <c r="C49" s="5" t="s">
        <v>47</v>
      </c>
      <c r="E49" s="6">
        <v>0</v>
      </c>
      <c r="F49" s="19" t="s">
        <v>109</v>
      </c>
      <c r="H49" s="42" t="s">
        <v>2110</v>
      </c>
      <c r="I49" s="19"/>
    </row>
    <row r="50" spans="1:12" x14ac:dyDescent="0.2">
      <c r="A50" s="47">
        <v>13</v>
      </c>
      <c r="B50" s="47"/>
      <c r="C50" s="19" t="s">
        <v>29</v>
      </c>
      <c r="E50" s="61">
        <v>0</v>
      </c>
      <c r="F50" s="19" t="s">
        <v>30</v>
      </c>
      <c r="H50" s="41" t="s">
        <v>1859</v>
      </c>
    </row>
    <row r="51" spans="1:12" x14ac:dyDescent="0.2">
      <c r="A51" s="47">
        <v>14</v>
      </c>
      <c r="B51" s="47"/>
      <c r="C51" s="19" t="s">
        <v>31</v>
      </c>
      <c r="E51" s="61">
        <v>1</v>
      </c>
      <c r="F51" s="19" t="s">
        <v>1400</v>
      </c>
      <c r="H51" s="41" t="s">
        <v>2109</v>
      </c>
    </row>
    <row r="52" spans="1:12" x14ac:dyDescent="0.2">
      <c r="A52" s="47">
        <v>15</v>
      </c>
      <c r="B52" s="47"/>
      <c r="C52" s="19" t="s">
        <v>38</v>
      </c>
      <c r="E52" s="61">
        <v>0</v>
      </c>
      <c r="F52" s="19" t="s">
        <v>64</v>
      </c>
      <c r="H52" s="42" t="s">
        <v>1448</v>
      </c>
    </row>
    <row r="53" spans="1:12" x14ac:dyDescent="0.2">
      <c r="E53" s="63"/>
    </row>
    <row r="54" spans="1:12" ht="16" thickBot="1" x14ac:dyDescent="0.25">
      <c r="A54" s="43"/>
      <c r="B54" s="43"/>
      <c r="C54" s="43"/>
      <c r="D54" s="43"/>
      <c r="E54" s="65"/>
      <c r="F54" s="43"/>
      <c r="G54" s="43"/>
      <c r="H54" s="29"/>
      <c r="I54" s="29"/>
      <c r="J54" s="29"/>
      <c r="K54" s="29"/>
      <c r="L54" s="29"/>
    </row>
    <row r="55" spans="1:12" x14ac:dyDescent="0.2">
      <c r="E55" s="63"/>
      <c r="H55" s="29"/>
      <c r="I55" s="29"/>
      <c r="J55" s="29"/>
      <c r="K55" s="29"/>
      <c r="L55" s="29"/>
    </row>
    <row r="56" spans="1:12" ht="16" thickBot="1" x14ac:dyDescent="0.25">
      <c r="A56" s="2" t="s">
        <v>32</v>
      </c>
      <c r="B56" s="2"/>
      <c r="E56" s="66">
        <f>SUM(E34:E39,E42:E45,E48:E52)</f>
        <v>7</v>
      </c>
      <c r="F56" s="67" t="s">
        <v>48</v>
      </c>
      <c r="H56" s="29"/>
      <c r="I56" s="29"/>
      <c r="J56" s="29"/>
      <c r="K56" s="29"/>
      <c r="L56" s="29"/>
    </row>
    <row r="57" spans="1:12" ht="16" thickTop="1" x14ac:dyDescent="0.2">
      <c r="A57" s="201" t="s">
        <v>1367</v>
      </c>
      <c r="B57" s="201"/>
      <c r="C57" s="8"/>
      <c r="D57" s="193"/>
      <c r="E57" s="197" t="s">
        <v>1376</v>
      </c>
      <c r="H57" s="29"/>
      <c r="I57" s="29"/>
      <c r="J57" s="29"/>
      <c r="K57" s="29"/>
      <c r="L57" s="29"/>
    </row>
    <row r="58" spans="1:12" x14ac:dyDescent="0.2">
      <c r="A58" s="68" t="s">
        <v>118</v>
      </c>
      <c r="B58" s="2"/>
      <c r="E58" s="203">
        <f>0.5^E57</f>
        <v>0.125</v>
      </c>
      <c r="H58" s="29"/>
      <c r="I58" s="29"/>
      <c r="J58" s="29"/>
      <c r="K58" s="29"/>
      <c r="L58" s="29"/>
    </row>
    <row r="59" spans="1:12" ht="16" thickBot="1" x14ac:dyDescent="0.25">
      <c r="A59" s="1"/>
      <c r="B59" s="1"/>
      <c r="C59" s="43"/>
      <c r="D59" s="43"/>
      <c r="E59" s="87"/>
      <c r="F59" s="43"/>
      <c r="G59" s="43"/>
      <c r="H59" s="29"/>
      <c r="I59" s="29"/>
      <c r="J59" s="29"/>
      <c r="K59" s="29"/>
      <c r="L59" s="29"/>
    </row>
    <row r="60" spans="1:12" x14ac:dyDescent="0.2">
      <c r="A60" s="3" t="s">
        <v>33</v>
      </c>
      <c r="B60" s="3"/>
      <c r="C60" s="31"/>
      <c r="D60" s="31"/>
      <c r="E60" s="69" t="s">
        <v>34</v>
      </c>
      <c r="F60" s="31" t="s">
        <v>15</v>
      </c>
      <c r="G60" s="31"/>
      <c r="H60" s="29"/>
      <c r="I60" s="29"/>
      <c r="J60" s="29"/>
      <c r="K60" s="29"/>
      <c r="L60" s="29"/>
    </row>
    <row r="61" spans="1:12" x14ac:dyDescent="0.2">
      <c r="A61" s="198" t="s">
        <v>1368</v>
      </c>
      <c r="B61" s="24" t="s">
        <v>1370</v>
      </c>
      <c r="E61" s="200">
        <v>1</v>
      </c>
      <c r="F61" s="24" t="s">
        <v>1372</v>
      </c>
      <c r="H61" s="29"/>
      <c r="I61" s="29"/>
      <c r="J61" s="29"/>
      <c r="K61" s="29"/>
      <c r="L61" s="29"/>
    </row>
    <row r="62" spans="1:12" x14ac:dyDescent="0.2">
      <c r="A62" s="198" t="s">
        <v>1369</v>
      </c>
      <c r="B62" s="193" t="s">
        <v>1371</v>
      </c>
      <c r="C62" s="24"/>
      <c r="E62" s="200">
        <v>1</v>
      </c>
      <c r="F62" s="24" t="s">
        <v>1372</v>
      </c>
      <c r="H62" s="29"/>
      <c r="I62" s="29"/>
      <c r="J62" s="29"/>
      <c r="K62" s="29"/>
      <c r="L62" s="29"/>
    </row>
    <row r="63" spans="1:12" x14ac:dyDescent="0.2">
      <c r="A63" s="5"/>
      <c r="B63" s="5"/>
      <c r="C63" s="24"/>
      <c r="E63" s="23"/>
      <c r="H63" s="29"/>
      <c r="I63" s="29"/>
      <c r="J63" s="29"/>
      <c r="K63" s="29"/>
      <c r="L63" s="29"/>
    </row>
    <row r="64" spans="1:12" ht="16" thickBot="1" x14ac:dyDescent="0.25">
      <c r="A64" s="5"/>
      <c r="B64" s="5"/>
      <c r="C64" s="22"/>
      <c r="H64" s="29"/>
      <c r="I64" s="29"/>
      <c r="J64" s="29"/>
      <c r="K64" s="29"/>
      <c r="L64" s="29"/>
    </row>
    <row r="65" spans="1:12" x14ac:dyDescent="0.2">
      <c r="A65" s="21"/>
      <c r="B65" s="21"/>
      <c r="C65" s="20"/>
      <c r="D65" s="70"/>
      <c r="E65" s="70"/>
      <c r="F65" s="70"/>
      <c r="G65" s="70"/>
      <c r="H65" s="29"/>
      <c r="I65" s="29"/>
      <c r="J65" s="29"/>
      <c r="K65" s="29"/>
      <c r="L65" s="29"/>
    </row>
    <row r="66" spans="1:12" ht="16" thickBot="1" x14ac:dyDescent="0.25">
      <c r="A66" s="2" t="s">
        <v>35</v>
      </c>
      <c r="B66" s="2"/>
      <c r="E66" s="211">
        <f>E56*E58*E61*E62</f>
        <v>0.875</v>
      </c>
      <c r="F66" s="212" t="s">
        <v>48</v>
      </c>
      <c r="H66" s="29"/>
      <c r="I66" s="29"/>
      <c r="J66" s="29"/>
      <c r="K66" s="29"/>
      <c r="L66" s="29"/>
    </row>
    <row r="67" spans="1:12" ht="16" thickTop="1" x14ac:dyDescent="0.2">
      <c r="C67" s="68"/>
      <c r="H67" s="29"/>
      <c r="I67" s="29"/>
      <c r="J67" s="29"/>
      <c r="K67" s="29"/>
      <c r="L67" s="29"/>
    </row>
    <row r="68" spans="1:12" ht="16" thickBot="1" x14ac:dyDescent="0.25">
      <c r="A68" s="43"/>
      <c r="B68" s="43"/>
      <c r="C68" s="43"/>
      <c r="D68" s="43"/>
      <c r="E68" s="43"/>
      <c r="F68" s="43"/>
      <c r="G68" s="43"/>
      <c r="H68" s="29"/>
      <c r="I68" s="29"/>
      <c r="J68" s="29"/>
      <c r="K68" s="29"/>
      <c r="L68" s="29"/>
    </row>
    <row r="69" spans="1:12" x14ac:dyDescent="0.2">
      <c r="H69" s="29"/>
      <c r="I69" s="29"/>
      <c r="J69" s="29"/>
      <c r="K69" s="29"/>
      <c r="L69" s="29"/>
    </row>
    <row r="70" spans="1:12" x14ac:dyDescent="0.2">
      <c r="A70" s="2" t="s">
        <v>1394</v>
      </c>
      <c r="H70" s="29"/>
      <c r="I70" s="29"/>
      <c r="J70" s="29"/>
      <c r="K70" s="29"/>
      <c r="L70" s="29"/>
    </row>
    <row r="71" spans="1:12" x14ac:dyDescent="0.2">
      <c r="A71" s="221">
        <v>44123</v>
      </c>
      <c r="B71" s="19" t="s">
        <v>1395</v>
      </c>
      <c r="H71" s="29"/>
      <c r="I71" s="29"/>
      <c r="J71" s="29"/>
      <c r="K71" s="29"/>
      <c r="L71" s="29"/>
    </row>
    <row r="72" spans="1:12" x14ac:dyDescent="0.2">
      <c r="H72" s="29"/>
      <c r="I72" s="29"/>
      <c r="J72" s="29"/>
      <c r="K72" s="29"/>
      <c r="L72" s="29"/>
    </row>
    <row r="73" spans="1:12" x14ac:dyDescent="0.2">
      <c r="H73" s="29"/>
      <c r="I73" s="29"/>
      <c r="J73" s="29"/>
      <c r="K73" s="29"/>
      <c r="L73" s="29"/>
    </row>
    <row r="74" spans="1:12" x14ac:dyDescent="0.2">
      <c r="H74" s="29"/>
      <c r="I74" s="29"/>
      <c r="J74" s="29"/>
      <c r="K74" s="29"/>
      <c r="L74" s="29"/>
    </row>
    <row r="75" spans="1:12" x14ac:dyDescent="0.2">
      <c r="H75" s="29"/>
      <c r="I75" s="29"/>
      <c r="J75" s="29"/>
      <c r="K75" s="29"/>
      <c r="L75" s="29"/>
    </row>
    <row r="76" spans="1:12" x14ac:dyDescent="0.2">
      <c r="H76" s="29"/>
      <c r="I76" s="29"/>
      <c r="J76" s="29"/>
      <c r="K76" s="29"/>
      <c r="L76" s="29"/>
    </row>
    <row r="1048503" spans="16:16" x14ac:dyDescent="0.2">
      <c r="P1048503" s="57"/>
    </row>
  </sheetData>
  <conditionalFormatting sqref="E66">
    <cfRule type="cellIs" dxfId="109" priority="1" operator="lessThan">
      <formula>7.5</formula>
    </cfRule>
    <cfRule type="cellIs" dxfId="108" priority="2" operator="greaterThan">
      <formula>7.5</formula>
    </cfRule>
  </conditionalFormatting>
  <dataValidations count="4">
    <dataValidation type="list" allowBlank="1" showInputMessage="1" showErrorMessage="1" sqref="E10" xr:uid="{00000000-0002-0000-0E00-000000000000}">
      <formula1>#REF!</formula1>
    </dataValidation>
    <dataValidation type="list" showInputMessage="1" showErrorMessage="1" sqref="E12" xr:uid="{00000000-0002-0000-0E00-000001000000}">
      <formula1>#REF!</formula1>
    </dataValidation>
    <dataValidation type="list" allowBlank="1" showInputMessage="1" showErrorMessage="1" sqref="E11" xr:uid="{00000000-0002-0000-0E00-000002000000}">
      <formula1>#REF!</formula1>
    </dataValidation>
    <dataValidation type="list" allowBlank="1" showInputMessage="1" showErrorMessage="1" sqref="D12" xr:uid="{00000000-0002-0000-0E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E00-000004000000}">
          <x14:formula1>
            <xm:f>Lists!$C$1:$C$9</xm:f>
          </x14:formula1>
          <xm:sqref>D10</xm:sqref>
        </x14:dataValidation>
        <x14:dataValidation type="list" allowBlank="1" showInputMessage="1" showErrorMessage="1" xr:uid="{00000000-0002-0000-0E00-000005000000}">
          <x14:formula1>
            <xm:f>Lists!$F$1:$F$8</xm:f>
          </x14:formula1>
          <xm:sqref>D11</xm:sqref>
        </x14:dataValidation>
        <x14:dataValidation type="list" allowBlank="1" showInputMessage="1" showErrorMessage="1" xr:uid="{00000000-0002-0000-0E00-000006000000}">
          <x14:formula1>
            <xm:f>Lists!$E$1:$E$5</xm:f>
          </x14:formula1>
          <xm:sqref>V15</xm:sqref>
        </x14:dataValidation>
        <x14:dataValidation type="list" allowBlank="1" showInputMessage="1" showErrorMessage="1" xr:uid="{00000000-0002-0000-0E00-000007000000}">
          <x14:formula1>
            <xm:f>Lists!$D$1:$D$8</xm:f>
          </x14:formula1>
          <xm:sqref>E15</xm:sqref>
        </x14:dataValidation>
        <x14:dataValidation type="list" allowBlank="1" showInputMessage="1" showErrorMessage="1" xr:uid="{00000000-0002-0000-0E00-000008000000}">
          <x14:formula1>
            <xm:f>Lists!$G$1:$G$8</xm:f>
          </x14:formula1>
          <xm:sqref>D20:D25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Y1048536"/>
  <sheetViews>
    <sheetView topLeftCell="C33" zoomScale="60" zoomScaleNormal="60" zoomScalePageLayoutView="80" workbookViewId="0">
      <selection activeCell="AA55" sqref="AA55"/>
    </sheetView>
  </sheetViews>
  <sheetFormatPr baseColWidth="10" defaultColWidth="8.83203125" defaultRowHeight="15" x14ac:dyDescent="0.2"/>
  <cols>
    <col min="1" max="1" width="13.5" customWidth="1"/>
    <col min="2" max="2" width="56" customWidth="1"/>
    <col min="3" max="3" width="42.6640625" customWidth="1"/>
    <col min="4" max="4" width="25.83203125" customWidth="1"/>
    <col min="5" max="5" width="23.83203125" customWidth="1"/>
    <col min="6" max="6" width="25" customWidth="1"/>
    <col min="7" max="7" width="26.5" customWidth="1"/>
    <col min="8" max="8" width="29" customWidth="1"/>
    <col min="9" max="9" width="22.5" customWidth="1"/>
    <col min="10" max="10" width="24.83203125" customWidth="1"/>
    <col min="11" max="12" width="20" bestFit="1" customWidth="1"/>
    <col min="13" max="13" width="25" customWidth="1"/>
    <col min="14" max="14" width="20.5" customWidth="1"/>
    <col min="15" max="15" width="18.83203125" customWidth="1"/>
    <col min="16" max="16" width="24.5" customWidth="1"/>
    <col min="17" max="17" width="22.33203125" customWidth="1"/>
    <col min="18" max="18" width="27.83203125" bestFit="1" customWidth="1"/>
    <col min="19" max="19" width="15.83203125" bestFit="1" customWidth="1"/>
    <col min="20" max="20" width="36.5" customWidth="1"/>
    <col min="21" max="21" width="100.83203125" customWidth="1"/>
    <col min="22" max="22" width="19.83203125" customWidth="1"/>
    <col min="23" max="23" width="91.1640625" customWidth="1"/>
    <col min="24" max="24" width="55" customWidth="1"/>
  </cols>
  <sheetData>
    <row r="1" spans="1:24" s="426" customFormat="1" ht="16" thickBot="1" x14ac:dyDescent="0.25">
      <c r="A1" s="1" t="s">
        <v>0</v>
      </c>
      <c r="B1" s="1"/>
    </row>
    <row r="2" spans="1:24" x14ac:dyDescent="0.2">
      <c r="C2" t="s">
        <v>1</v>
      </c>
      <c r="D2" s="470" t="s">
        <v>769</v>
      </c>
      <c r="G2" t="s">
        <v>72</v>
      </c>
      <c r="H2" s="470" t="s">
        <v>1679</v>
      </c>
    </row>
    <row r="3" spans="1:24" x14ac:dyDescent="0.2">
      <c r="C3" t="s">
        <v>2</v>
      </c>
      <c r="D3" s="471">
        <v>1983</v>
      </c>
    </row>
    <row r="4" spans="1:24" x14ac:dyDescent="0.2">
      <c r="C4" s="8" t="s">
        <v>44</v>
      </c>
      <c r="D4" s="470" t="s">
        <v>770</v>
      </c>
    </row>
    <row r="5" spans="1:24" x14ac:dyDescent="0.2">
      <c r="C5" t="s">
        <v>3</v>
      </c>
      <c r="D5" s="470" t="s">
        <v>771</v>
      </c>
    </row>
    <row r="7" spans="1:24" s="426" customFormat="1" ht="16" thickBot="1" x14ac:dyDescent="0.25">
      <c r="A7" s="1" t="s">
        <v>59</v>
      </c>
      <c r="B7" s="1"/>
    </row>
    <row r="9" spans="1:24" s="426" customFormat="1" ht="16" thickBot="1" x14ac:dyDescent="0.25">
      <c r="A9" s="1" t="s">
        <v>4</v>
      </c>
      <c r="B9" s="1"/>
    </row>
    <row r="10" spans="1:24" x14ac:dyDescent="0.2">
      <c r="C10" t="s">
        <v>74</v>
      </c>
      <c r="D10" s="468" t="s">
        <v>1587</v>
      </c>
      <c r="E10" s="469"/>
    </row>
    <row r="11" spans="1:24" x14ac:dyDescent="0.2">
      <c r="C11" t="s">
        <v>46</v>
      </c>
      <c r="D11" s="468" t="s">
        <v>1592</v>
      </c>
      <c r="E11" s="437"/>
    </row>
    <row r="12" spans="1:24" x14ac:dyDescent="0.2">
      <c r="C12" t="s">
        <v>67</v>
      </c>
      <c r="D12" s="468" t="s">
        <v>53</v>
      </c>
      <c r="E12" s="437"/>
    </row>
    <row r="13" spans="1:24" x14ac:dyDescent="0.2">
      <c r="A13" s="2"/>
      <c r="B13" s="2"/>
    </row>
    <row r="14" spans="1:24" s="466" customFormat="1" x14ac:dyDescent="0.2">
      <c r="A14" s="467" t="s">
        <v>5</v>
      </c>
      <c r="B14" s="467" t="s">
        <v>36</v>
      </c>
      <c r="C14" s="467" t="s">
        <v>6</v>
      </c>
      <c r="D14" s="467" t="s">
        <v>9</v>
      </c>
      <c r="E14" s="467" t="s">
        <v>41</v>
      </c>
      <c r="F14" s="467" t="s">
        <v>7</v>
      </c>
      <c r="G14" s="467" t="s">
        <v>129</v>
      </c>
      <c r="H14" s="467" t="s">
        <v>133</v>
      </c>
      <c r="I14" s="467" t="s">
        <v>130</v>
      </c>
      <c r="J14" s="467" t="s">
        <v>70</v>
      </c>
      <c r="K14" s="467" t="s">
        <v>1606</v>
      </c>
      <c r="L14" s="467" t="s">
        <v>1604</v>
      </c>
      <c r="M14" s="467" t="s">
        <v>1605</v>
      </c>
      <c r="N14" s="467" t="s">
        <v>1402</v>
      </c>
      <c r="O14" s="467" t="s">
        <v>1403</v>
      </c>
      <c r="P14" s="467" t="s">
        <v>8</v>
      </c>
      <c r="Q14" s="205" t="s">
        <v>121</v>
      </c>
      <c r="R14" s="205" t="s">
        <v>123</v>
      </c>
      <c r="S14" s="205" t="s">
        <v>124</v>
      </c>
      <c r="T14" s="205" t="s">
        <v>127</v>
      </c>
      <c r="U14" s="467" t="s">
        <v>55</v>
      </c>
      <c r="V14" s="467" t="s">
        <v>50</v>
      </c>
      <c r="W14" s="467" t="s">
        <v>120</v>
      </c>
      <c r="X14" s="424" t="s">
        <v>16</v>
      </c>
    </row>
    <row r="15" spans="1:24" s="647" customFormat="1" x14ac:dyDescent="0.2">
      <c r="A15" s="463">
        <v>1</v>
      </c>
      <c r="B15" s="463" t="s">
        <v>1679</v>
      </c>
      <c r="C15" s="250" t="s">
        <v>743</v>
      </c>
      <c r="D15" s="463" t="s">
        <v>441</v>
      </c>
      <c r="E15" s="463" t="s">
        <v>1584</v>
      </c>
      <c r="F15" s="463" t="s">
        <v>749</v>
      </c>
      <c r="G15" s="463" t="s">
        <v>132</v>
      </c>
      <c r="H15" s="463" t="s">
        <v>134</v>
      </c>
      <c r="I15" s="463" t="s">
        <v>741</v>
      </c>
      <c r="J15" s="463" t="s">
        <v>888</v>
      </c>
      <c r="K15" s="463">
        <v>6</v>
      </c>
      <c r="L15" s="463">
        <v>5</v>
      </c>
      <c r="M15" s="463">
        <v>7</v>
      </c>
      <c r="N15" s="463" t="s">
        <v>742</v>
      </c>
      <c r="O15" s="463" t="s">
        <v>71</v>
      </c>
      <c r="P15" s="463" t="s">
        <v>71</v>
      </c>
      <c r="Q15" s="463" t="s">
        <v>135</v>
      </c>
      <c r="R15" s="251">
        <v>6</v>
      </c>
      <c r="S15" s="251" t="s">
        <v>125</v>
      </c>
      <c r="T15" s="251">
        <v>6</v>
      </c>
      <c r="U15" s="463" t="s">
        <v>71</v>
      </c>
      <c r="V15" s="463" t="s">
        <v>71</v>
      </c>
      <c r="W15" s="463" t="s">
        <v>53</v>
      </c>
      <c r="X15" s="463"/>
    </row>
    <row r="16" spans="1:24" s="648" customFormat="1" x14ac:dyDescent="0.2">
      <c r="A16" s="460">
        <v>2</v>
      </c>
      <c r="B16" s="460" t="s">
        <v>1679</v>
      </c>
      <c r="C16" s="206" t="s">
        <v>744</v>
      </c>
      <c r="D16" s="460" t="s">
        <v>441</v>
      </c>
      <c r="E16" s="460" t="s">
        <v>1584</v>
      </c>
      <c r="F16" s="460" t="s">
        <v>749</v>
      </c>
      <c r="G16" s="460" t="s">
        <v>132</v>
      </c>
      <c r="H16" s="460" t="s">
        <v>134</v>
      </c>
      <c r="I16" s="460" t="s">
        <v>741</v>
      </c>
      <c r="J16" s="460" t="s">
        <v>888</v>
      </c>
      <c r="K16" s="460">
        <v>6</v>
      </c>
      <c r="L16" s="460">
        <v>5</v>
      </c>
      <c r="M16" s="460">
        <v>7</v>
      </c>
      <c r="N16" s="460" t="s">
        <v>742</v>
      </c>
      <c r="O16" s="460" t="s">
        <v>71</v>
      </c>
      <c r="P16" s="460" t="s">
        <v>71</v>
      </c>
      <c r="Q16" s="460" t="s">
        <v>135</v>
      </c>
      <c r="R16" s="15">
        <v>6</v>
      </c>
      <c r="S16" s="15" t="s">
        <v>125</v>
      </c>
      <c r="T16" s="15">
        <v>6</v>
      </c>
      <c r="U16" s="460" t="s">
        <v>71</v>
      </c>
      <c r="V16" s="460" t="s">
        <v>71</v>
      </c>
      <c r="W16" s="460" t="s">
        <v>53</v>
      </c>
      <c r="X16" s="460"/>
    </row>
    <row r="17" spans="1:25" s="647" customFormat="1" x14ac:dyDescent="0.2">
      <c r="A17" s="463">
        <v>3</v>
      </c>
      <c r="B17" s="463" t="s">
        <v>1679</v>
      </c>
      <c r="C17" s="250" t="s">
        <v>174</v>
      </c>
      <c r="D17" s="463" t="s">
        <v>441</v>
      </c>
      <c r="E17" s="463" t="s">
        <v>1585</v>
      </c>
      <c r="F17" s="463" t="s">
        <v>749</v>
      </c>
      <c r="G17" s="463" t="s">
        <v>132</v>
      </c>
      <c r="H17" s="463" t="s">
        <v>134</v>
      </c>
      <c r="I17" s="463" t="s">
        <v>741</v>
      </c>
      <c r="J17" s="463" t="s">
        <v>888</v>
      </c>
      <c r="K17" s="463">
        <v>6</v>
      </c>
      <c r="L17" s="463">
        <v>5</v>
      </c>
      <c r="M17" s="463">
        <v>7</v>
      </c>
      <c r="N17" s="463" t="s">
        <v>742</v>
      </c>
      <c r="O17" s="463" t="s">
        <v>71</v>
      </c>
      <c r="P17" s="463" t="s">
        <v>71</v>
      </c>
      <c r="Q17" s="463" t="s">
        <v>135</v>
      </c>
      <c r="R17" s="251">
        <v>6</v>
      </c>
      <c r="S17" s="251" t="s">
        <v>125</v>
      </c>
      <c r="T17" s="251">
        <v>6</v>
      </c>
      <c r="U17" s="463" t="s">
        <v>71</v>
      </c>
      <c r="V17" s="463" t="s">
        <v>71</v>
      </c>
      <c r="W17" s="463" t="s">
        <v>53</v>
      </c>
      <c r="X17" s="463"/>
    </row>
    <row r="18" spans="1:25" s="242" customFormat="1" x14ac:dyDescent="0.2"/>
    <row r="19" spans="1:25" s="459" customFormat="1" ht="16" thickBot="1" x14ac:dyDescent="0.25">
      <c r="A19" s="17" t="s">
        <v>1379</v>
      </c>
      <c r="B19" s="17"/>
      <c r="C19" s="17" t="s">
        <v>68</v>
      </c>
    </row>
    <row r="20" spans="1:25" s="242" customFormat="1" x14ac:dyDescent="0.2"/>
    <row r="21" spans="1:25" s="424" customFormat="1" x14ac:dyDescent="0.2">
      <c r="A21" s="424" t="s">
        <v>5</v>
      </c>
      <c r="B21" s="424" t="s">
        <v>36</v>
      </c>
      <c r="C21" s="424" t="s">
        <v>6</v>
      </c>
      <c r="D21" s="424" t="s">
        <v>45</v>
      </c>
      <c r="E21" s="424" t="s">
        <v>9</v>
      </c>
      <c r="F21" s="424" t="s">
        <v>119</v>
      </c>
      <c r="G21" s="424" t="s">
        <v>56</v>
      </c>
      <c r="H21" s="424" t="s">
        <v>136</v>
      </c>
      <c r="I21" s="424" t="s">
        <v>137</v>
      </c>
      <c r="J21" s="424" t="s">
        <v>138</v>
      </c>
      <c r="K21" s="424" t="s">
        <v>139</v>
      </c>
      <c r="L21" s="424" t="s">
        <v>122</v>
      </c>
      <c r="M21" s="424" t="s">
        <v>140</v>
      </c>
      <c r="N21" s="424" t="s">
        <v>122</v>
      </c>
      <c r="O21" s="424" t="s">
        <v>42</v>
      </c>
      <c r="P21" s="424" t="s">
        <v>141</v>
      </c>
      <c r="Q21" s="424" t="s">
        <v>142</v>
      </c>
      <c r="R21" s="424" t="s">
        <v>10</v>
      </c>
      <c r="S21" s="424" t="s">
        <v>146</v>
      </c>
      <c r="T21" s="424" t="s">
        <v>145</v>
      </c>
      <c r="U21" s="424" t="s">
        <v>11</v>
      </c>
      <c r="V21" s="424" t="s">
        <v>16</v>
      </c>
    </row>
    <row r="22" spans="1:25" s="652" customFormat="1" x14ac:dyDescent="0.2">
      <c r="A22" s="649">
        <v>1</v>
      </c>
      <c r="B22" s="649" t="s">
        <v>1679</v>
      </c>
      <c r="C22" s="293" t="s">
        <v>743</v>
      </c>
      <c r="D22" s="649" t="s">
        <v>1596</v>
      </c>
      <c r="E22" s="649" t="s">
        <v>752</v>
      </c>
      <c r="F22" s="650">
        <v>3</v>
      </c>
      <c r="G22" s="650" t="s">
        <v>71</v>
      </c>
      <c r="H22" s="294">
        <v>6</v>
      </c>
      <c r="I22" s="294" t="s">
        <v>125</v>
      </c>
      <c r="J22" s="294">
        <v>6</v>
      </c>
      <c r="K22" s="649" t="s">
        <v>71</v>
      </c>
      <c r="L22" s="649" t="s">
        <v>71</v>
      </c>
      <c r="M22" s="649" t="s">
        <v>71</v>
      </c>
      <c r="N22" s="649" t="s">
        <v>71</v>
      </c>
      <c r="O22" s="649" t="s">
        <v>71</v>
      </c>
      <c r="P22" s="649" t="s">
        <v>71</v>
      </c>
      <c r="Q22" s="649" t="s">
        <v>71</v>
      </c>
      <c r="R22" s="649" t="s">
        <v>71</v>
      </c>
      <c r="S22" s="649" t="s">
        <v>71</v>
      </c>
      <c r="T22" s="649" t="s">
        <v>71</v>
      </c>
      <c r="U22" s="649" t="s">
        <v>71</v>
      </c>
      <c r="V22" s="649" t="s">
        <v>751</v>
      </c>
      <c r="W22" s="650"/>
      <c r="X22" s="651"/>
      <c r="Y22" s="650"/>
    </row>
    <row r="23" spans="1:25" s="652" customFormat="1" x14ac:dyDescent="0.2">
      <c r="A23" s="649">
        <v>1</v>
      </c>
      <c r="B23" s="649" t="s">
        <v>1679</v>
      </c>
      <c r="C23" s="293" t="s">
        <v>743</v>
      </c>
      <c r="D23" s="649" t="s">
        <v>1596</v>
      </c>
      <c r="E23" s="649" t="s">
        <v>753</v>
      </c>
      <c r="F23" s="650">
        <v>3</v>
      </c>
      <c r="G23" s="650" t="s">
        <v>71</v>
      </c>
      <c r="H23" s="294">
        <v>6</v>
      </c>
      <c r="I23" s="294" t="s">
        <v>125</v>
      </c>
      <c r="J23" s="294">
        <v>6</v>
      </c>
      <c r="K23" s="649" t="s">
        <v>71</v>
      </c>
      <c r="L23" s="649" t="s">
        <v>71</v>
      </c>
      <c r="M23" s="649" t="s">
        <v>71</v>
      </c>
      <c r="N23" s="649" t="s">
        <v>71</v>
      </c>
      <c r="O23" s="649" t="s">
        <v>71</v>
      </c>
      <c r="P23" s="649" t="s">
        <v>71</v>
      </c>
      <c r="Q23" s="649" t="s">
        <v>71</v>
      </c>
      <c r="R23" s="649" t="s">
        <v>71</v>
      </c>
      <c r="S23" s="649" t="s">
        <v>71</v>
      </c>
      <c r="T23" s="649" t="s">
        <v>71</v>
      </c>
      <c r="U23" s="649" t="s">
        <v>71</v>
      </c>
      <c r="V23" s="649" t="s">
        <v>751</v>
      </c>
      <c r="W23" s="650"/>
      <c r="X23" s="651"/>
      <c r="Y23" s="650"/>
    </row>
    <row r="24" spans="1:25" s="652" customFormat="1" x14ac:dyDescent="0.2">
      <c r="A24" s="649">
        <v>1</v>
      </c>
      <c r="B24" s="649" t="s">
        <v>1679</v>
      </c>
      <c r="C24" s="293" t="s">
        <v>743</v>
      </c>
      <c r="D24" s="649" t="s">
        <v>1596</v>
      </c>
      <c r="E24" s="649" t="s">
        <v>754</v>
      </c>
      <c r="F24" s="650">
        <v>3</v>
      </c>
      <c r="G24" s="650" t="s">
        <v>71</v>
      </c>
      <c r="H24" s="294">
        <v>6</v>
      </c>
      <c r="I24" s="294" t="s">
        <v>125</v>
      </c>
      <c r="J24" s="294">
        <v>6</v>
      </c>
      <c r="K24" s="649" t="s">
        <v>71</v>
      </c>
      <c r="L24" s="649" t="s">
        <v>71</v>
      </c>
      <c r="M24" s="649" t="s">
        <v>71</v>
      </c>
      <c r="N24" s="649" t="s">
        <v>71</v>
      </c>
      <c r="O24" s="649" t="s">
        <v>71</v>
      </c>
      <c r="P24" s="649" t="s">
        <v>71</v>
      </c>
      <c r="Q24" s="649" t="s">
        <v>71</v>
      </c>
      <c r="R24" s="649" t="s">
        <v>71</v>
      </c>
      <c r="S24" s="649" t="s">
        <v>71</v>
      </c>
      <c r="T24" s="649" t="s">
        <v>71</v>
      </c>
      <c r="U24" s="649" t="s">
        <v>71</v>
      </c>
      <c r="V24" s="649" t="s">
        <v>751</v>
      </c>
      <c r="W24" s="650"/>
      <c r="X24" s="651"/>
      <c r="Y24" s="650"/>
    </row>
    <row r="25" spans="1:25" s="652" customFormat="1" x14ac:dyDescent="0.2">
      <c r="A25" s="649">
        <v>1</v>
      </c>
      <c r="B25" s="649" t="s">
        <v>1679</v>
      </c>
      <c r="C25" s="293" t="s">
        <v>743</v>
      </c>
      <c r="D25" s="649" t="s">
        <v>1596</v>
      </c>
      <c r="E25" s="649" t="s">
        <v>755</v>
      </c>
      <c r="F25" s="650">
        <v>3</v>
      </c>
      <c r="G25" s="650" t="s">
        <v>71</v>
      </c>
      <c r="H25" s="294">
        <v>6</v>
      </c>
      <c r="I25" s="294" t="s">
        <v>125</v>
      </c>
      <c r="J25" s="294">
        <v>6</v>
      </c>
      <c r="K25" s="649" t="s">
        <v>71</v>
      </c>
      <c r="L25" s="649" t="s">
        <v>71</v>
      </c>
      <c r="M25" s="649" t="s">
        <v>71</v>
      </c>
      <c r="N25" s="649" t="s">
        <v>71</v>
      </c>
      <c r="O25" s="649" t="s">
        <v>71</v>
      </c>
      <c r="P25" s="649" t="s">
        <v>71</v>
      </c>
      <c r="Q25" s="649" t="s">
        <v>71</v>
      </c>
      <c r="R25" s="649" t="s">
        <v>71</v>
      </c>
      <c r="S25" s="649" t="s">
        <v>71</v>
      </c>
      <c r="T25" s="649" t="s">
        <v>71</v>
      </c>
      <c r="U25" s="649" t="s">
        <v>71</v>
      </c>
      <c r="V25" s="649" t="s">
        <v>751</v>
      </c>
      <c r="W25" s="650"/>
      <c r="X25" s="651"/>
      <c r="Y25" s="650"/>
    </row>
    <row r="26" spans="1:25" s="656" customFormat="1" x14ac:dyDescent="0.2">
      <c r="A26" s="653">
        <v>2</v>
      </c>
      <c r="B26" s="653" t="s">
        <v>1679</v>
      </c>
      <c r="C26" s="256" t="s">
        <v>744</v>
      </c>
      <c r="D26" s="653" t="s">
        <v>1600</v>
      </c>
      <c r="E26" s="653" t="s">
        <v>756</v>
      </c>
      <c r="F26" s="654">
        <v>3</v>
      </c>
      <c r="G26" s="654" t="s">
        <v>71</v>
      </c>
      <c r="H26" s="257">
        <v>6</v>
      </c>
      <c r="I26" s="257" t="s">
        <v>125</v>
      </c>
      <c r="J26" s="257">
        <v>6</v>
      </c>
      <c r="K26" s="653" t="s">
        <v>71</v>
      </c>
      <c r="L26" s="653" t="s">
        <v>71</v>
      </c>
      <c r="M26" s="653" t="s">
        <v>71</v>
      </c>
      <c r="N26" s="653" t="s">
        <v>71</v>
      </c>
      <c r="O26" s="653" t="s">
        <v>71</v>
      </c>
      <c r="P26" s="653" t="s">
        <v>71</v>
      </c>
      <c r="Q26" s="653" t="s">
        <v>71</v>
      </c>
      <c r="R26" s="653" t="s">
        <v>71</v>
      </c>
      <c r="S26" s="653" t="s">
        <v>71</v>
      </c>
      <c r="T26" s="653" t="s">
        <v>71</v>
      </c>
      <c r="U26" s="653" t="s">
        <v>71</v>
      </c>
      <c r="V26" s="653" t="s">
        <v>751</v>
      </c>
      <c r="W26" s="654"/>
      <c r="X26" s="655"/>
      <c r="Y26" s="654"/>
    </row>
    <row r="27" spans="1:25" s="656" customFormat="1" x14ac:dyDescent="0.2">
      <c r="A27" s="653">
        <v>2</v>
      </c>
      <c r="B27" s="653" t="s">
        <v>1679</v>
      </c>
      <c r="C27" s="256" t="s">
        <v>744</v>
      </c>
      <c r="D27" s="653" t="s">
        <v>1596</v>
      </c>
      <c r="E27" s="653" t="s">
        <v>752</v>
      </c>
      <c r="F27" s="654">
        <v>3</v>
      </c>
      <c r="G27" s="654" t="s">
        <v>71</v>
      </c>
      <c r="H27" s="257">
        <v>6</v>
      </c>
      <c r="I27" s="257" t="s">
        <v>125</v>
      </c>
      <c r="J27" s="257">
        <v>6</v>
      </c>
      <c r="K27" s="653" t="s">
        <v>71</v>
      </c>
      <c r="L27" s="653" t="s">
        <v>71</v>
      </c>
      <c r="M27" s="653" t="s">
        <v>71</v>
      </c>
      <c r="N27" s="653" t="s">
        <v>71</v>
      </c>
      <c r="O27" s="653" t="s">
        <v>71</v>
      </c>
      <c r="P27" s="653" t="s">
        <v>71</v>
      </c>
      <c r="Q27" s="653" t="s">
        <v>71</v>
      </c>
      <c r="R27" s="653" t="s">
        <v>71</v>
      </c>
      <c r="S27" s="653" t="s">
        <v>71</v>
      </c>
      <c r="T27" s="653" t="s">
        <v>71</v>
      </c>
      <c r="U27" s="653" t="s">
        <v>71</v>
      </c>
      <c r="V27" s="653" t="s">
        <v>751</v>
      </c>
      <c r="W27" s="654"/>
      <c r="X27" s="655"/>
      <c r="Y27" s="654"/>
    </row>
    <row r="28" spans="1:25" s="656" customFormat="1" x14ac:dyDescent="0.2">
      <c r="A28" s="653">
        <v>2</v>
      </c>
      <c r="B28" s="653" t="s">
        <v>1679</v>
      </c>
      <c r="C28" s="256" t="s">
        <v>744</v>
      </c>
      <c r="D28" s="653" t="s">
        <v>1596</v>
      </c>
      <c r="E28" s="653" t="s">
        <v>757</v>
      </c>
      <c r="F28" s="654">
        <v>3</v>
      </c>
      <c r="G28" s="654" t="s">
        <v>71</v>
      </c>
      <c r="H28" s="257">
        <v>6</v>
      </c>
      <c r="I28" s="257" t="s">
        <v>125</v>
      </c>
      <c r="J28" s="257">
        <v>6</v>
      </c>
      <c r="K28" s="653" t="s">
        <v>71</v>
      </c>
      <c r="L28" s="653" t="s">
        <v>71</v>
      </c>
      <c r="M28" s="653" t="s">
        <v>71</v>
      </c>
      <c r="N28" s="653" t="s">
        <v>71</v>
      </c>
      <c r="O28" s="653" t="s">
        <v>71</v>
      </c>
      <c r="P28" s="653" t="s">
        <v>71</v>
      </c>
      <c r="Q28" s="653" t="s">
        <v>71</v>
      </c>
      <c r="R28" s="653" t="s">
        <v>71</v>
      </c>
      <c r="S28" s="653" t="s">
        <v>71</v>
      </c>
      <c r="T28" s="653" t="s">
        <v>71</v>
      </c>
      <c r="U28" s="653" t="s">
        <v>71</v>
      </c>
      <c r="V28" s="653" t="s">
        <v>751</v>
      </c>
      <c r="W28" s="654"/>
      <c r="X28" s="655"/>
      <c r="Y28" s="654"/>
    </row>
    <row r="29" spans="1:25" s="656" customFormat="1" x14ac:dyDescent="0.2">
      <c r="A29" s="653">
        <v>2</v>
      </c>
      <c r="B29" s="653" t="s">
        <v>1679</v>
      </c>
      <c r="C29" s="256" t="s">
        <v>744</v>
      </c>
      <c r="D29" s="653" t="s">
        <v>1596</v>
      </c>
      <c r="E29" s="653" t="s">
        <v>758</v>
      </c>
      <c r="F29" s="654">
        <v>3</v>
      </c>
      <c r="G29" s="654" t="s">
        <v>71</v>
      </c>
      <c r="H29" s="257">
        <v>6</v>
      </c>
      <c r="I29" s="257" t="s">
        <v>125</v>
      </c>
      <c r="J29" s="257">
        <v>6</v>
      </c>
      <c r="K29" s="653" t="s">
        <v>71</v>
      </c>
      <c r="L29" s="653" t="s">
        <v>71</v>
      </c>
      <c r="M29" s="653" t="s">
        <v>71</v>
      </c>
      <c r="N29" s="653" t="s">
        <v>71</v>
      </c>
      <c r="O29" s="653" t="s">
        <v>71</v>
      </c>
      <c r="P29" s="653" t="s">
        <v>71</v>
      </c>
      <c r="Q29" s="653" t="s">
        <v>71</v>
      </c>
      <c r="R29" s="653" t="s">
        <v>71</v>
      </c>
      <c r="S29" s="653" t="s">
        <v>71</v>
      </c>
      <c r="T29" s="653" t="s">
        <v>71</v>
      </c>
      <c r="U29" s="653" t="s">
        <v>71</v>
      </c>
      <c r="V29" s="653" t="s">
        <v>751</v>
      </c>
      <c r="W29" s="654"/>
      <c r="X29" s="655"/>
      <c r="Y29" s="654"/>
    </row>
    <row r="30" spans="1:25" s="656" customFormat="1" x14ac:dyDescent="0.2">
      <c r="A30" s="653">
        <v>2</v>
      </c>
      <c r="B30" s="653" t="s">
        <v>1679</v>
      </c>
      <c r="C30" s="256" t="s">
        <v>744</v>
      </c>
      <c r="D30" s="653" t="s">
        <v>1596</v>
      </c>
      <c r="E30" s="653" t="s">
        <v>754</v>
      </c>
      <c r="F30" s="654">
        <v>3</v>
      </c>
      <c r="G30" s="654" t="s">
        <v>71</v>
      </c>
      <c r="H30" s="257">
        <v>6</v>
      </c>
      <c r="I30" s="257" t="s">
        <v>125</v>
      </c>
      <c r="J30" s="257">
        <v>6</v>
      </c>
      <c r="K30" s="653" t="s">
        <v>71</v>
      </c>
      <c r="L30" s="653" t="s">
        <v>71</v>
      </c>
      <c r="M30" s="653" t="s">
        <v>71</v>
      </c>
      <c r="N30" s="653" t="s">
        <v>71</v>
      </c>
      <c r="O30" s="653" t="s">
        <v>71</v>
      </c>
      <c r="P30" s="653" t="s">
        <v>71</v>
      </c>
      <c r="Q30" s="653" t="s">
        <v>71</v>
      </c>
      <c r="R30" s="653" t="s">
        <v>71</v>
      </c>
      <c r="S30" s="653" t="s">
        <v>71</v>
      </c>
      <c r="T30" s="653" t="s">
        <v>71</v>
      </c>
      <c r="U30" s="653" t="s">
        <v>71</v>
      </c>
      <c r="V30" s="653" t="s">
        <v>751</v>
      </c>
      <c r="W30" s="654"/>
      <c r="X30" s="655"/>
      <c r="Y30" s="654"/>
    </row>
    <row r="31" spans="1:25" s="656" customFormat="1" x14ac:dyDescent="0.2">
      <c r="A31" s="653">
        <v>2</v>
      </c>
      <c r="B31" s="653" t="s">
        <v>1679</v>
      </c>
      <c r="C31" s="256" t="s">
        <v>744</v>
      </c>
      <c r="D31" s="653" t="s">
        <v>90</v>
      </c>
      <c r="E31" s="653" t="s">
        <v>90</v>
      </c>
      <c r="F31" s="654">
        <v>6</v>
      </c>
      <c r="G31" s="654" t="s">
        <v>71</v>
      </c>
      <c r="H31" s="257">
        <v>6</v>
      </c>
      <c r="I31" s="257" t="s">
        <v>125</v>
      </c>
      <c r="J31" s="257">
        <v>6</v>
      </c>
      <c r="K31" s="653" t="s">
        <v>71</v>
      </c>
      <c r="L31" s="653" t="s">
        <v>71</v>
      </c>
      <c r="M31" s="653" t="s">
        <v>71</v>
      </c>
      <c r="N31" s="653" t="s">
        <v>71</v>
      </c>
      <c r="O31" s="653" t="s">
        <v>71</v>
      </c>
      <c r="P31" s="653" t="s">
        <v>71</v>
      </c>
      <c r="Q31" s="653" t="s">
        <v>71</v>
      </c>
      <c r="R31" s="653" t="s">
        <v>71</v>
      </c>
      <c r="S31" s="653" t="s">
        <v>71</v>
      </c>
      <c r="T31" s="653" t="s">
        <v>71</v>
      </c>
      <c r="U31" s="653" t="s">
        <v>71</v>
      </c>
      <c r="V31" s="653" t="s">
        <v>751</v>
      </c>
      <c r="W31" s="654"/>
      <c r="X31" s="655"/>
      <c r="Y31" s="654"/>
    </row>
    <row r="32" spans="1:25" s="652" customFormat="1" x14ac:dyDescent="0.2">
      <c r="A32" s="649">
        <v>3</v>
      </c>
      <c r="B32" s="649" t="s">
        <v>1679</v>
      </c>
      <c r="C32" s="293" t="s">
        <v>174</v>
      </c>
      <c r="D32" s="649" t="s">
        <v>1596</v>
      </c>
      <c r="E32" s="649" t="s">
        <v>759</v>
      </c>
      <c r="F32" s="650">
        <v>3</v>
      </c>
      <c r="G32" s="650" t="s">
        <v>71</v>
      </c>
      <c r="H32" s="294">
        <v>6</v>
      </c>
      <c r="I32" s="294" t="s">
        <v>125</v>
      </c>
      <c r="J32" s="294">
        <v>6</v>
      </c>
      <c r="K32" s="649" t="s">
        <v>71</v>
      </c>
      <c r="L32" s="649" t="s">
        <v>71</v>
      </c>
      <c r="M32" s="649" t="s">
        <v>71</v>
      </c>
      <c r="N32" s="649" t="s">
        <v>71</v>
      </c>
      <c r="O32" s="649" t="s">
        <v>71</v>
      </c>
      <c r="P32" s="649" t="s">
        <v>71</v>
      </c>
      <c r="Q32" s="649" t="s">
        <v>71</v>
      </c>
      <c r="R32" s="649" t="s">
        <v>71</v>
      </c>
      <c r="S32" s="649" t="s">
        <v>71</v>
      </c>
      <c r="T32" s="649" t="s">
        <v>71</v>
      </c>
      <c r="U32" s="649" t="s">
        <v>71</v>
      </c>
      <c r="V32" s="649" t="s">
        <v>751</v>
      </c>
      <c r="W32" s="650"/>
      <c r="X32" s="651"/>
      <c r="Y32" s="650"/>
    </row>
    <row r="33" spans="1:25" s="652" customFormat="1" x14ac:dyDescent="0.2">
      <c r="A33" s="649">
        <v>3</v>
      </c>
      <c r="B33" s="649" t="s">
        <v>1679</v>
      </c>
      <c r="C33" s="293" t="s">
        <v>174</v>
      </c>
      <c r="D33" s="649" t="s">
        <v>1596</v>
      </c>
      <c r="E33" s="649" t="s">
        <v>760</v>
      </c>
      <c r="F33" s="650">
        <v>3</v>
      </c>
      <c r="G33" s="650" t="s">
        <v>71</v>
      </c>
      <c r="H33" s="294">
        <v>6</v>
      </c>
      <c r="I33" s="294" t="s">
        <v>125</v>
      </c>
      <c r="J33" s="294">
        <v>6</v>
      </c>
      <c r="K33" s="649" t="s">
        <v>71</v>
      </c>
      <c r="L33" s="649" t="s">
        <v>71</v>
      </c>
      <c r="M33" s="649" t="s">
        <v>71</v>
      </c>
      <c r="N33" s="649" t="s">
        <v>71</v>
      </c>
      <c r="O33" s="649" t="s">
        <v>71</v>
      </c>
      <c r="P33" s="649" t="s">
        <v>71</v>
      </c>
      <c r="Q33" s="649" t="s">
        <v>71</v>
      </c>
      <c r="R33" s="649" t="s">
        <v>71</v>
      </c>
      <c r="S33" s="649" t="s">
        <v>71</v>
      </c>
      <c r="T33" s="649" t="s">
        <v>71</v>
      </c>
      <c r="U33" s="649" t="s">
        <v>71</v>
      </c>
      <c r="V33" s="649" t="s">
        <v>751</v>
      </c>
      <c r="W33" s="650"/>
      <c r="X33" s="651"/>
      <c r="Y33" s="650"/>
    </row>
    <row r="34" spans="1:25" s="652" customFormat="1" x14ac:dyDescent="0.2">
      <c r="A34" s="649">
        <v>3</v>
      </c>
      <c r="B34" s="649" t="s">
        <v>1679</v>
      </c>
      <c r="C34" s="293" t="s">
        <v>174</v>
      </c>
      <c r="D34" s="649" t="s">
        <v>1596</v>
      </c>
      <c r="E34" s="649" t="s">
        <v>761</v>
      </c>
      <c r="F34" s="650">
        <v>3</v>
      </c>
      <c r="G34" s="650" t="s">
        <v>71</v>
      </c>
      <c r="H34" s="294">
        <v>6</v>
      </c>
      <c r="I34" s="294" t="s">
        <v>125</v>
      </c>
      <c r="J34" s="294">
        <v>6</v>
      </c>
      <c r="K34" s="649" t="s">
        <v>71</v>
      </c>
      <c r="L34" s="649" t="s">
        <v>71</v>
      </c>
      <c r="M34" s="649" t="s">
        <v>71</v>
      </c>
      <c r="N34" s="649" t="s">
        <v>71</v>
      </c>
      <c r="O34" s="649" t="s">
        <v>71</v>
      </c>
      <c r="P34" s="649" t="s">
        <v>71</v>
      </c>
      <c r="Q34" s="649" t="s">
        <v>71</v>
      </c>
      <c r="R34" s="649" t="s">
        <v>71</v>
      </c>
      <c r="S34" s="649" t="s">
        <v>71</v>
      </c>
      <c r="T34" s="649" t="s">
        <v>71</v>
      </c>
      <c r="U34" s="649" t="s">
        <v>71</v>
      </c>
      <c r="V34" s="649" t="s">
        <v>751</v>
      </c>
      <c r="W34" s="650"/>
      <c r="X34" s="651"/>
      <c r="Y34" s="650"/>
    </row>
    <row r="35" spans="1:25" s="652" customFormat="1" x14ac:dyDescent="0.2">
      <c r="A35" s="649">
        <v>3</v>
      </c>
      <c r="B35" s="649" t="s">
        <v>1679</v>
      </c>
      <c r="C35" s="293" t="s">
        <v>174</v>
      </c>
      <c r="D35" s="649" t="s">
        <v>1596</v>
      </c>
      <c r="E35" s="649" t="s">
        <v>762</v>
      </c>
      <c r="F35" s="650">
        <v>3</v>
      </c>
      <c r="G35" s="650" t="s">
        <v>71</v>
      </c>
      <c r="H35" s="294">
        <v>6</v>
      </c>
      <c r="I35" s="294" t="s">
        <v>125</v>
      </c>
      <c r="J35" s="294">
        <v>6</v>
      </c>
      <c r="K35" s="649" t="s">
        <v>71</v>
      </c>
      <c r="L35" s="649" t="s">
        <v>71</v>
      </c>
      <c r="M35" s="649" t="s">
        <v>71</v>
      </c>
      <c r="N35" s="649" t="s">
        <v>71</v>
      </c>
      <c r="O35" s="649" t="s">
        <v>71</v>
      </c>
      <c r="P35" s="649" t="s">
        <v>71</v>
      </c>
      <c r="Q35" s="649" t="s">
        <v>71</v>
      </c>
      <c r="R35" s="649" t="s">
        <v>71</v>
      </c>
      <c r="S35" s="649" t="s">
        <v>71</v>
      </c>
      <c r="T35" s="649" t="s">
        <v>71</v>
      </c>
      <c r="U35" s="649" t="s">
        <v>71</v>
      </c>
      <c r="V35" s="649" t="s">
        <v>751</v>
      </c>
      <c r="W35" s="650"/>
      <c r="X35" s="651"/>
      <c r="Y35" s="650"/>
    </row>
    <row r="36" spans="1:25" s="652" customFormat="1" x14ac:dyDescent="0.2">
      <c r="A36" s="649">
        <v>3</v>
      </c>
      <c r="B36" s="649" t="s">
        <v>1679</v>
      </c>
      <c r="C36" s="293" t="s">
        <v>174</v>
      </c>
      <c r="D36" s="649" t="s">
        <v>1596</v>
      </c>
      <c r="E36" s="649" t="s">
        <v>763</v>
      </c>
      <c r="F36" s="650">
        <v>3</v>
      </c>
      <c r="G36" s="650" t="s">
        <v>71</v>
      </c>
      <c r="H36" s="294">
        <v>6</v>
      </c>
      <c r="I36" s="294" t="s">
        <v>125</v>
      </c>
      <c r="J36" s="294">
        <v>6</v>
      </c>
      <c r="K36" s="649" t="s">
        <v>71</v>
      </c>
      <c r="L36" s="649" t="s">
        <v>71</v>
      </c>
      <c r="M36" s="649" t="s">
        <v>71</v>
      </c>
      <c r="N36" s="649" t="s">
        <v>71</v>
      </c>
      <c r="O36" s="649" t="s">
        <v>71</v>
      </c>
      <c r="P36" s="649" t="s">
        <v>71</v>
      </c>
      <c r="Q36" s="649" t="s">
        <v>71</v>
      </c>
      <c r="R36" s="649" t="s">
        <v>71</v>
      </c>
      <c r="S36" s="649" t="s">
        <v>71</v>
      </c>
      <c r="T36" s="649" t="s">
        <v>71</v>
      </c>
      <c r="U36" s="649" t="s">
        <v>71</v>
      </c>
      <c r="V36" s="649" t="s">
        <v>751</v>
      </c>
      <c r="W36" s="650"/>
      <c r="X36" s="651"/>
      <c r="Y36" s="650"/>
    </row>
    <row r="37" spans="1:25" s="652" customFormat="1" x14ac:dyDescent="0.2">
      <c r="A37" s="649">
        <v>3</v>
      </c>
      <c r="B37" s="649" t="s">
        <v>1679</v>
      </c>
      <c r="C37" s="293" t="s">
        <v>174</v>
      </c>
      <c r="D37" s="649" t="s">
        <v>1596</v>
      </c>
      <c r="E37" s="649" t="s">
        <v>764</v>
      </c>
      <c r="F37" s="650">
        <v>3</v>
      </c>
      <c r="G37" s="650" t="s">
        <v>71</v>
      </c>
      <c r="H37" s="294">
        <v>6</v>
      </c>
      <c r="I37" s="294" t="s">
        <v>125</v>
      </c>
      <c r="J37" s="294">
        <v>6</v>
      </c>
      <c r="K37" s="649" t="s">
        <v>71</v>
      </c>
      <c r="L37" s="649" t="s">
        <v>71</v>
      </c>
      <c r="M37" s="649" t="s">
        <v>71</v>
      </c>
      <c r="N37" s="649" t="s">
        <v>71</v>
      </c>
      <c r="O37" s="649" t="s">
        <v>71</v>
      </c>
      <c r="P37" s="649" t="s">
        <v>71</v>
      </c>
      <c r="Q37" s="649" t="s">
        <v>71</v>
      </c>
      <c r="R37" s="649" t="s">
        <v>71</v>
      </c>
      <c r="S37" s="649" t="s">
        <v>71</v>
      </c>
      <c r="T37" s="649" t="s">
        <v>71</v>
      </c>
      <c r="U37" s="649" t="s">
        <v>71</v>
      </c>
      <c r="V37" s="649" t="s">
        <v>751</v>
      </c>
      <c r="W37" s="650"/>
      <c r="X37" s="651"/>
      <c r="Y37" s="650"/>
    </row>
    <row r="38" spans="1:25" s="652" customFormat="1" x14ac:dyDescent="0.2">
      <c r="A38" s="649">
        <v>3</v>
      </c>
      <c r="B38" s="649" t="s">
        <v>1679</v>
      </c>
      <c r="C38" s="293" t="s">
        <v>174</v>
      </c>
      <c r="D38" s="649" t="s">
        <v>1596</v>
      </c>
      <c r="E38" s="649" t="s">
        <v>765</v>
      </c>
      <c r="F38" s="650">
        <v>3</v>
      </c>
      <c r="G38" s="650" t="s">
        <v>71</v>
      </c>
      <c r="H38" s="294">
        <v>6</v>
      </c>
      <c r="I38" s="294" t="s">
        <v>125</v>
      </c>
      <c r="J38" s="294">
        <v>6</v>
      </c>
      <c r="K38" s="649" t="s">
        <v>71</v>
      </c>
      <c r="L38" s="649" t="s">
        <v>71</v>
      </c>
      <c r="M38" s="649" t="s">
        <v>71</v>
      </c>
      <c r="N38" s="649" t="s">
        <v>71</v>
      </c>
      <c r="O38" s="649" t="s">
        <v>71</v>
      </c>
      <c r="P38" s="649" t="s">
        <v>71</v>
      </c>
      <c r="Q38" s="649" t="s">
        <v>71</v>
      </c>
      <c r="R38" s="649" t="s">
        <v>71</v>
      </c>
      <c r="S38" s="649" t="s">
        <v>71</v>
      </c>
      <c r="T38" s="649" t="s">
        <v>71</v>
      </c>
      <c r="U38" s="649" t="s">
        <v>71</v>
      </c>
      <c r="V38" s="649" t="s">
        <v>751</v>
      </c>
      <c r="W38" s="650"/>
      <c r="X38" s="651"/>
      <c r="Y38" s="650"/>
    </row>
    <row r="39" spans="1:25" s="652" customFormat="1" x14ac:dyDescent="0.2">
      <c r="A39" s="649">
        <v>3</v>
      </c>
      <c r="B39" s="649" t="s">
        <v>1679</v>
      </c>
      <c r="C39" s="293" t="s">
        <v>174</v>
      </c>
      <c r="D39" s="649" t="s">
        <v>1596</v>
      </c>
      <c r="E39" s="649" t="s">
        <v>766</v>
      </c>
      <c r="F39" s="650">
        <v>3</v>
      </c>
      <c r="G39" s="650" t="s">
        <v>71</v>
      </c>
      <c r="H39" s="294">
        <v>6</v>
      </c>
      <c r="I39" s="294" t="s">
        <v>125</v>
      </c>
      <c r="J39" s="294">
        <v>6</v>
      </c>
      <c r="K39" s="649" t="s">
        <v>71</v>
      </c>
      <c r="L39" s="649" t="s">
        <v>71</v>
      </c>
      <c r="M39" s="649" t="s">
        <v>71</v>
      </c>
      <c r="N39" s="649" t="s">
        <v>71</v>
      </c>
      <c r="O39" s="649" t="s">
        <v>71</v>
      </c>
      <c r="P39" s="649" t="s">
        <v>71</v>
      </c>
      <c r="Q39" s="649" t="s">
        <v>71</v>
      </c>
      <c r="R39" s="649" t="s">
        <v>71</v>
      </c>
      <c r="S39" s="649" t="s">
        <v>71</v>
      </c>
      <c r="T39" s="649" t="s">
        <v>71</v>
      </c>
      <c r="U39" s="649" t="s">
        <v>71</v>
      </c>
      <c r="V39" s="649" t="s">
        <v>751</v>
      </c>
      <c r="W39" s="650"/>
      <c r="X39" s="651"/>
      <c r="Y39" s="650"/>
    </row>
    <row r="40" spans="1:25" s="652" customFormat="1" x14ac:dyDescent="0.2">
      <c r="A40" s="649">
        <v>3</v>
      </c>
      <c r="B40" s="649" t="s">
        <v>1679</v>
      </c>
      <c r="C40" s="293" t="s">
        <v>174</v>
      </c>
      <c r="D40" s="649" t="s">
        <v>90</v>
      </c>
      <c r="E40" s="649" t="s">
        <v>90</v>
      </c>
      <c r="F40" s="650">
        <v>6</v>
      </c>
      <c r="G40" s="650" t="s">
        <v>71</v>
      </c>
      <c r="H40" s="294">
        <v>6</v>
      </c>
      <c r="I40" s="294" t="s">
        <v>125</v>
      </c>
      <c r="J40" s="294">
        <v>6</v>
      </c>
      <c r="K40" s="649" t="s">
        <v>71</v>
      </c>
      <c r="L40" s="649" t="s">
        <v>71</v>
      </c>
      <c r="M40" s="649" t="s">
        <v>71</v>
      </c>
      <c r="N40" s="649" t="s">
        <v>71</v>
      </c>
      <c r="O40" s="649" t="s">
        <v>71</v>
      </c>
      <c r="P40" s="649" t="s">
        <v>71</v>
      </c>
      <c r="Q40" s="649" t="s">
        <v>71</v>
      </c>
      <c r="R40" s="649" t="s">
        <v>71</v>
      </c>
      <c r="S40" s="649" t="s">
        <v>71</v>
      </c>
      <c r="T40" s="649" t="s">
        <v>71</v>
      </c>
      <c r="U40" s="649" t="s">
        <v>71</v>
      </c>
      <c r="V40" s="649" t="s">
        <v>751</v>
      </c>
      <c r="W40" s="650"/>
      <c r="X40" s="651"/>
      <c r="Y40" s="650"/>
    </row>
    <row r="42" spans="1:25" s="426" customFormat="1" ht="16" thickBot="1" x14ac:dyDescent="0.25">
      <c r="A42" s="1" t="s">
        <v>1379</v>
      </c>
      <c r="B42" s="1"/>
      <c r="C42" s="1" t="s">
        <v>69</v>
      </c>
      <c r="D42" s="16"/>
      <c r="E42" s="16"/>
    </row>
    <row r="44" spans="1:25" x14ac:dyDescent="0.2">
      <c r="A44" s="449" t="s">
        <v>5</v>
      </c>
      <c r="B44" s="448" t="s">
        <v>1366</v>
      </c>
      <c r="C44" s="448" t="s">
        <v>6</v>
      </c>
      <c r="D44" s="446" t="s">
        <v>9</v>
      </c>
      <c r="E44" s="447" t="s">
        <v>488</v>
      </c>
      <c r="F44" s="447" t="s">
        <v>489</v>
      </c>
      <c r="G44" s="447" t="s">
        <v>490</v>
      </c>
      <c r="H44" s="447" t="s">
        <v>491</v>
      </c>
      <c r="I44" s="447" t="s">
        <v>492</v>
      </c>
      <c r="J44" s="447" t="s">
        <v>493</v>
      </c>
      <c r="K44" s="446" t="s">
        <v>1380</v>
      </c>
      <c r="L44" s="446" t="s">
        <v>1381</v>
      </c>
      <c r="M44" s="446" t="s">
        <v>42</v>
      </c>
      <c r="N44" s="446" t="s">
        <v>1382</v>
      </c>
      <c r="O44" s="446" t="s">
        <v>10</v>
      </c>
      <c r="P44" s="446" t="s">
        <v>1383</v>
      </c>
      <c r="Q44" s="446" t="s">
        <v>42</v>
      </c>
      <c r="R44" s="446" t="s">
        <v>1382</v>
      </c>
      <c r="S44" s="446" t="s">
        <v>10</v>
      </c>
      <c r="T44" s="446" t="s">
        <v>1383</v>
      </c>
      <c r="U44" s="446" t="s">
        <v>11</v>
      </c>
      <c r="V44" s="446" t="s">
        <v>16</v>
      </c>
    </row>
    <row r="45" spans="1:25" s="652" customFormat="1" x14ac:dyDescent="0.2">
      <c r="A45" s="649">
        <v>1</v>
      </c>
      <c r="B45" s="649" t="s">
        <v>1679</v>
      </c>
      <c r="C45" s="293" t="s">
        <v>743</v>
      </c>
      <c r="D45" s="649" t="s">
        <v>752</v>
      </c>
      <c r="E45" s="650">
        <v>6</v>
      </c>
      <c r="F45" s="650" t="s">
        <v>125</v>
      </c>
      <c r="G45" s="294">
        <v>6</v>
      </c>
      <c r="H45" s="294">
        <v>7</v>
      </c>
      <c r="I45" s="294" t="s">
        <v>126</v>
      </c>
      <c r="J45" s="649">
        <f>24*H45</f>
        <v>168</v>
      </c>
      <c r="K45" s="649" t="s">
        <v>71</v>
      </c>
      <c r="L45" s="649" t="s">
        <v>71</v>
      </c>
      <c r="M45" s="649" t="s">
        <v>71</v>
      </c>
      <c r="N45" s="649" t="s">
        <v>71</v>
      </c>
      <c r="O45" s="649" t="s">
        <v>71</v>
      </c>
      <c r="P45" s="649" t="s">
        <v>71</v>
      </c>
      <c r="Q45" s="649" t="s">
        <v>71</v>
      </c>
      <c r="R45" s="649" t="s">
        <v>71</v>
      </c>
      <c r="S45" s="649" t="s">
        <v>71</v>
      </c>
      <c r="T45" s="649" t="s">
        <v>71</v>
      </c>
      <c r="U45" s="649" t="s">
        <v>751</v>
      </c>
      <c r="V45" s="650"/>
      <c r="W45" s="651"/>
      <c r="X45" s="650"/>
    </row>
    <row r="46" spans="1:25" s="652" customFormat="1" x14ac:dyDescent="0.2">
      <c r="A46" s="649">
        <v>1</v>
      </c>
      <c r="B46" s="649" t="s">
        <v>1679</v>
      </c>
      <c r="C46" s="293" t="s">
        <v>743</v>
      </c>
      <c r="D46" s="649" t="s">
        <v>753</v>
      </c>
      <c r="E46" s="650">
        <v>6</v>
      </c>
      <c r="F46" s="650" t="s">
        <v>125</v>
      </c>
      <c r="G46" s="294">
        <v>6</v>
      </c>
      <c r="H46" s="294">
        <v>7</v>
      </c>
      <c r="I46" s="294" t="s">
        <v>126</v>
      </c>
      <c r="J46" s="649">
        <v>168</v>
      </c>
      <c r="K46" s="649" t="s">
        <v>71</v>
      </c>
      <c r="L46" s="649" t="s">
        <v>71</v>
      </c>
      <c r="M46" s="649" t="s">
        <v>71</v>
      </c>
      <c r="N46" s="649" t="s">
        <v>71</v>
      </c>
      <c r="O46" s="649" t="s">
        <v>71</v>
      </c>
      <c r="P46" s="649" t="s">
        <v>71</v>
      </c>
      <c r="Q46" s="649" t="s">
        <v>71</v>
      </c>
      <c r="R46" s="649" t="s">
        <v>71</v>
      </c>
      <c r="S46" s="649" t="s">
        <v>71</v>
      </c>
      <c r="T46" s="649" t="s">
        <v>71</v>
      </c>
      <c r="U46" s="649" t="s">
        <v>751</v>
      </c>
      <c r="V46" s="650"/>
      <c r="W46" s="651"/>
      <c r="X46" s="650"/>
    </row>
    <row r="47" spans="1:25" s="652" customFormat="1" x14ac:dyDescent="0.2">
      <c r="A47" s="649">
        <v>1</v>
      </c>
      <c r="B47" s="649" t="s">
        <v>1679</v>
      </c>
      <c r="C47" s="293" t="s">
        <v>743</v>
      </c>
      <c r="D47" s="649" t="s">
        <v>754</v>
      </c>
      <c r="E47" s="650">
        <v>6</v>
      </c>
      <c r="F47" s="650" t="s">
        <v>125</v>
      </c>
      <c r="G47" s="294">
        <v>6</v>
      </c>
      <c r="H47" s="294">
        <v>7</v>
      </c>
      <c r="I47" s="294" t="s">
        <v>126</v>
      </c>
      <c r="J47" s="649">
        <v>168</v>
      </c>
      <c r="K47" s="649" t="s">
        <v>71</v>
      </c>
      <c r="L47" s="649" t="s">
        <v>71</v>
      </c>
      <c r="M47" s="649" t="s">
        <v>71</v>
      </c>
      <c r="N47" s="649" t="s">
        <v>71</v>
      </c>
      <c r="O47" s="649" t="s">
        <v>71</v>
      </c>
      <c r="P47" s="649" t="s">
        <v>71</v>
      </c>
      <c r="Q47" s="649" t="s">
        <v>71</v>
      </c>
      <c r="R47" s="649" t="s">
        <v>71</v>
      </c>
      <c r="S47" s="649" t="s">
        <v>71</v>
      </c>
      <c r="T47" s="649" t="s">
        <v>71</v>
      </c>
      <c r="U47" s="649" t="s">
        <v>751</v>
      </c>
      <c r="V47" s="650"/>
      <c r="W47" s="651"/>
      <c r="X47" s="650"/>
    </row>
    <row r="48" spans="1:25" s="652" customFormat="1" x14ac:dyDescent="0.2">
      <c r="A48" s="649">
        <v>1</v>
      </c>
      <c r="B48" s="649" t="s">
        <v>1679</v>
      </c>
      <c r="C48" s="293" t="s">
        <v>743</v>
      </c>
      <c r="D48" s="649" t="s">
        <v>755</v>
      </c>
      <c r="E48" s="650">
        <v>6</v>
      </c>
      <c r="F48" s="650" t="s">
        <v>125</v>
      </c>
      <c r="G48" s="294">
        <v>6</v>
      </c>
      <c r="H48" s="294">
        <v>7</v>
      </c>
      <c r="I48" s="294" t="s">
        <v>126</v>
      </c>
      <c r="J48" s="649">
        <v>168</v>
      </c>
      <c r="K48" s="649" t="s">
        <v>71</v>
      </c>
      <c r="L48" s="649" t="s">
        <v>71</v>
      </c>
      <c r="M48" s="649" t="s">
        <v>71</v>
      </c>
      <c r="N48" s="649" t="s">
        <v>71</v>
      </c>
      <c r="O48" s="649" t="s">
        <v>71</v>
      </c>
      <c r="P48" s="649" t="s">
        <v>71</v>
      </c>
      <c r="Q48" s="649" t="s">
        <v>71</v>
      </c>
      <c r="R48" s="649" t="s">
        <v>71</v>
      </c>
      <c r="S48" s="649" t="s">
        <v>71</v>
      </c>
      <c r="T48" s="649" t="s">
        <v>71</v>
      </c>
      <c r="U48" s="649" t="s">
        <v>751</v>
      </c>
      <c r="V48" s="650"/>
      <c r="W48" s="651"/>
      <c r="X48" s="650"/>
    </row>
    <row r="49" spans="1:24" s="656" customFormat="1" x14ac:dyDescent="0.2">
      <c r="A49" s="653">
        <v>2</v>
      </c>
      <c r="B49" s="653" t="s">
        <v>1679</v>
      </c>
      <c r="C49" s="256" t="s">
        <v>744</v>
      </c>
      <c r="D49" s="653" t="s">
        <v>756</v>
      </c>
      <c r="E49" s="654">
        <v>6</v>
      </c>
      <c r="F49" s="654" t="s">
        <v>125</v>
      </c>
      <c r="G49" s="257">
        <v>6</v>
      </c>
      <c r="H49" s="257">
        <v>7</v>
      </c>
      <c r="I49" s="257" t="s">
        <v>126</v>
      </c>
      <c r="J49" s="653">
        <v>168</v>
      </c>
      <c r="K49" s="653" t="s">
        <v>71</v>
      </c>
      <c r="L49" s="653" t="s">
        <v>71</v>
      </c>
      <c r="M49" s="653" t="s">
        <v>71</v>
      </c>
      <c r="N49" s="653" t="s">
        <v>71</v>
      </c>
      <c r="O49" s="653" t="s">
        <v>71</v>
      </c>
      <c r="P49" s="653" t="s">
        <v>71</v>
      </c>
      <c r="Q49" s="653" t="s">
        <v>71</v>
      </c>
      <c r="R49" s="653" t="s">
        <v>71</v>
      </c>
      <c r="S49" s="653" t="s">
        <v>71</v>
      </c>
      <c r="T49" s="653" t="s">
        <v>71</v>
      </c>
      <c r="U49" s="653" t="s">
        <v>751</v>
      </c>
      <c r="V49" s="654"/>
      <c r="W49" s="655"/>
      <c r="X49" s="654"/>
    </row>
    <row r="50" spans="1:24" s="656" customFormat="1" x14ac:dyDescent="0.2">
      <c r="A50" s="653">
        <v>2</v>
      </c>
      <c r="B50" s="653" t="s">
        <v>1679</v>
      </c>
      <c r="C50" s="256" t="s">
        <v>744</v>
      </c>
      <c r="D50" s="653" t="s">
        <v>752</v>
      </c>
      <c r="E50" s="654">
        <v>6</v>
      </c>
      <c r="F50" s="654" t="s">
        <v>125</v>
      </c>
      <c r="G50" s="257">
        <v>6</v>
      </c>
      <c r="H50" s="257">
        <v>7</v>
      </c>
      <c r="I50" s="257" t="s">
        <v>126</v>
      </c>
      <c r="J50" s="653">
        <v>168</v>
      </c>
      <c r="K50" s="653" t="s">
        <v>71</v>
      </c>
      <c r="L50" s="653" t="s">
        <v>71</v>
      </c>
      <c r="M50" s="653" t="s">
        <v>71</v>
      </c>
      <c r="N50" s="653" t="s">
        <v>71</v>
      </c>
      <c r="O50" s="653" t="s">
        <v>71</v>
      </c>
      <c r="P50" s="653" t="s">
        <v>71</v>
      </c>
      <c r="Q50" s="653" t="s">
        <v>71</v>
      </c>
      <c r="R50" s="653" t="s">
        <v>71</v>
      </c>
      <c r="S50" s="653" t="s">
        <v>71</v>
      </c>
      <c r="T50" s="653" t="s">
        <v>71</v>
      </c>
      <c r="U50" s="653" t="s">
        <v>751</v>
      </c>
      <c r="V50" s="654"/>
      <c r="W50" s="655"/>
      <c r="X50" s="654"/>
    </row>
    <row r="51" spans="1:24" s="656" customFormat="1" x14ac:dyDescent="0.2">
      <c r="A51" s="653">
        <v>2</v>
      </c>
      <c r="B51" s="653" t="s">
        <v>1679</v>
      </c>
      <c r="C51" s="256" t="s">
        <v>744</v>
      </c>
      <c r="D51" s="653" t="s">
        <v>757</v>
      </c>
      <c r="E51" s="654">
        <v>6</v>
      </c>
      <c r="F51" s="654" t="s">
        <v>125</v>
      </c>
      <c r="G51" s="257">
        <v>6</v>
      </c>
      <c r="H51" s="257">
        <v>7</v>
      </c>
      <c r="I51" s="257" t="s">
        <v>126</v>
      </c>
      <c r="J51" s="653">
        <v>168</v>
      </c>
      <c r="K51" s="653" t="s">
        <v>71</v>
      </c>
      <c r="L51" s="653" t="s">
        <v>71</v>
      </c>
      <c r="M51" s="653" t="s">
        <v>71</v>
      </c>
      <c r="N51" s="653" t="s">
        <v>71</v>
      </c>
      <c r="O51" s="653" t="s">
        <v>71</v>
      </c>
      <c r="P51" s="653" t="s">
        <v>71</v>
      </c>
      <c r="Q51" s="653" t="s">
        <v>71</v>
      </c>
      <c r="R51" s="653" t="s">
        <v>71</v>
      </c>
      <c r="S51" s="653" t="s">
        <v>71</v>
      </c>
      <c r="T51" s="653" t="s">
        <v>71</v>
      </c>
      <c r="U51" s="653" t="s">
        <v>751</v>
      </c>
      <c r="V51" s="654"/>
      <c r="W51" s="655"/>
      <c r="X51" s="654"/>
    </row>
    <row r="52" spans="1:24" s="656" customFormat="1" x14ac:dyDescent="0.2">
      <c r="A52" s="653">
        <v>2</v>
      </c>
      <c r="B52" s="653" t="s">
        <v>1679</v>
      </c>
      <c r="C52" s="256" t="s">
        <v>744</v>
      </c>
      <c r="D52" s="653" t="s">
        <v>758</v>
      </c>
      <c r="E52" s="654">
        <v>6</v>
      </c>
      <c r="F52" s="654" t="s">
        <v>125</v>
      </c>
      <c r="G52" s="257">
        <v>6</v>
      </c>
      <c r="H52" s="257">
        <v>7</v>
      </c>
      <c r="I52" s="257" t="s">
        <v>126</v>
      </c>
      <c r="J52" s="653">
        <v>168</v>
      </c>
      <c r="K52" s="653" t="s">
        <v>71</v>
      </c>
      <c r="L52" s="653" t="s">
        <v>71</v>
      </c>
      <c r="M52" s="653" t="s">
        <v>71</v>
      </c>
      <c r="N52" s="653" t="s">
        <v>71</v>
      </c>
      <c r="O52" s="653" t="s">
        <v>71</v>
      </c>
      <c r="P52" s="653" t="s">
        <v>71</v>
      </c>
      <c r="Q52" s="653" t="s">
        <v>71</v>
      </c>
      <c r="R52" s="653" t="s">
        <v>71</v>
      </c>
      <c r="S52" s="653" t="s">
        <v>71</v>
      </c>
      <c r="T52" s="653" t="s">
        <v>71</v>
      </c>
      <c r="U52" s="653" t="s">
        <v>751</v>
      </c>
      <c r="V52" s="654"/>
      <c r="W52" s="655"/>
      <c r="X52" s="654"/>
    </row>
    <row r="53" spans="1:24" s="656" customFormat="1" x14ac:dyDescent="0.2">
      <c r="A53" s="653">
        <v>2</v>
      </c>
      <c r="B53" s="653" t="s">
        <v>1679</v>
      </c>
      <c r="C53" s="256" t="s">
        <v>744</v>
      </c>
      <c r="D53" s="653" t="s">
        <v>754</v>
      </c>
      <c r="E53" s="654">
        <v>6</v>
      </c>
      <c r="F53" s="654" t="s">
        <v>125</v>
      </c>
      <c r="G53" s="257">
        <v>6</v>
      </c>
      <c r="H53" s="257">
        <v>7</v>
      </c>
      <c r="I53" s="257" t="s">
        <v>126</v>
      </c>
      <c r="J53" s="653">
        <v>168</v>
      </c>
      <c r="K53" s="653" t="s">
        <v>71</v>
      </c>
      <c r="L53" s="653" t="s">
        <v>71</v>
      </c>
      <c r="M53" s="653" t="s">
        <v>71</v>
      </c>
      <c r="N53" s="653" t="s">
        <v>71</v>
      </c>
      <c r="O53" s="653" t="s">
        <v>71</v>
      </c>
      <c r="P53" s="653" t="s">
        <v>71</v>
      </c>
      <c r="Q53" s="653" t="s">
        <v>71</v>
      </c>
      <c r="R53" s="653" t="s">
        <v>71</v>
      </c>
      <c r="S53" s="653" t="s">
        <v>71</v>
      </c>
      <c r="T53" s="653" t="s">
        <v>71</v>
      </c>
      <c r="U53" s="653" t="s">
        <v>751</v>
      </c>
      <c r="V53" s="654"/>
      <c r="W53" s="655"/>
      <c r="X53" s="654"/>
    </row>
    <row r="54" spans="1:24" s="656" customFormat="1" x14ac:dyDescent="0.2">
      <c r="A54" s="653">
        <v>2</v>
      </c>
      <c r="B54" s="653" t="s">
        <v>1679</v>
      </c>
      <c r="C54" s="256" t="s">
        <v>744</v>
      </c>
      <c r="D54" s="653" t="s">
        <v>90</v>
      </c>
      <c r="E54" s="654">
        <v>6</v>
      </c>
      <c r="F54" s="654" t="s">
        <v>125</v>
      </c>
      <c r="G54" s="257">
        <v>6</v>
      </c>
      <c r="H54" s="257">
        <v>7</v>
      </c>
      <c r="I54" s="257" t="s">
        <v>126</v>
      </c>
      <c r="J54" s="653">
        <v>168</v>
      </c>
      <c r="K54" s="653" t="s">
        <v>71</v>
      </c>
      <c r="L54" s="653" t="s">
        <v>71</v>
      </c>
      <c r="M54" s="653" t="s">
        <v>71</v>
      </c>
      <c r="N54" s="653" t="s">
        <v>71</v>
      </c>
      <c r="O54" s="653" t="s">
        <v>71</v>
      </c>
      <c r="P54" s="653" t="s">
        <v>71</v>
      </c>
      <c r="Q54" s="653" t="s">
        <v>71</v>
      </c>
      <c r="R54" s="653" t="s">
        <v>71</v>
      </c>
      <c r="S54" s="653" t="s">
        <v>71</v>
      </c>
      <c r="T54" s="653" t="s">
        <v>71</v>
      </c>
      <c r="U54" s="653" t="s">
        <v>751</v>
      </c>
      <c r="V54" s="654"/>
      <c r="W54" s="655"/>
      <c r="X54" s="654"/>
    </row>
    <row r="55" spans="1:24" s="652" customFormat="1" x14ac:dyDescent="0.2">
      <c r="A55" s="649">
        <v>3</v>
      </c>
      <c r="B55" s="649" t="s">
        <v>1679</v>
      </c>
      <c r="C55" s="293" t="s">
        <v>174</v>
      </c>
      <c r="D55" s="649" t="s">
        <v>759</v>
      </c>
      <c r="E55" s="650">
        <v>6</v>
      </c>
      <c r="F55" s="650" t="s">
        <v>125</v>
      </c>
      <c r="G55" s="294">
        <v>6</v>
      </c>
      <c r="H55" s="294">
        <v>7</v>
      </c>
      <c r="I55" s="294" t="s">
        <v>126</v>
      </c>
      <c r="J55" s="649">
        <v>168</v>
      </c>
      <c r="K55" s="649" t="s">
        <v>71</v>
      </c>
      <c r="L55" s="649" t="s">
        <v>71</v>
      </c>
      <c r="M55" s="649" t="s">
        <v>71</v>
      </c>
      <c r="N55" s="649" t="s">
        <v>71</v>
      </c>
      <c r="O55" s="649" t="s">
        <v>71</v>
      </c>
      <c r="P55" s="649" t="s">
        <v>71</v>
      </c>
      <c r="Q55" s="649" t="s">
        <v>71</v>
      </c>
      <c r="R55" s="649" t="s">
        <v>71</v>
      </c>
      <c r="S55" s="649" t="s">
        <v>71</v>
      </c>
      <c r="T55" s="649" t="s">
        <v>71</v>
      </c>
      <c r="U55" s="649" t="s">
        <v>751</v>
      </c>
      <c r="V55" s="650"/>
      <c r="W55" s="651"/>
      <c r="X55" s="650"/>
    </row>
    <row r="56" spans="1:24" s="652" customFormat="1" x14ac:dyDescent="0.2">
      <c r="A56" s="649">
        <v>3</v>
      </c>
      <c r="B56" s="649" t="s">
        <v>1679</v>
      </c>
      <c r="C56" s="293" t="s">
        <v>174</v>
      </c>
      <c r="D56" s="649" t="s">
        <v>760</v>
      </c>
      <c r="E56" s="650">
        <v>6</v>
      </c>
      <c r="F56" s="650" t="s">
        <v>125</v>
      </c>
      <c r="G56" s="294">
        <v>6</v>
      </c>
      <c r="H56" s="294">
        <v>7</v>
      </c>
      <c r="I56" s="294" t="s">
        <v>126</v>
      </c>
      <c r="J56" s="649">
        <v>168</v>
      </c>
      <c r="K56" s="649" t="s">
        <v>71</v>
      </c>
      <c r="L56" s="649" t="s">
        <v>71</v>
      </c>
      <c r="M56" s="649" t="s">
        <v>71</v>
      </c>
      <c r="N56" s="649" t="s">
        <v>71</v>
      </c>
      <c r="O56" s="649" t="s">
        <v>71</v>
      </c>
      <c r="P56" s="649" t="s">
        <v>71</v>
      </c>
      <c r="Q56" s="649" t="s">
        <v>71</v>
      </c>
      <c r="R56" s="649" t="s">
        <v>71</v>
      </c>
      <c r="S56" s="649" t="s">
        <v>71</v>
      </c>
      <c r="T56" s="649" t="s">
        <v>71</v>
      </c>
      <c r="U56" s="649" t="s">
        <v>751</v>
      </c>
      <c r="V56" s="650"/>
      <c r="W56" s="651"/>
      <c r="X56" s="650"/>
    </row>
    <row r="57" spans="1:24" s="652" customFormat="1" x14ac:dyDescent="0.2">
      <c r="A57" s="649">
        <v>3</v>
      </c>
      <c r="B57" s="649" t="s">
        <v>1679</v>
      </c>
      <c r="C57" s="293" t="s">
        <v>174</v>
      </c>
      <c r="D57" s="649" t="s">
        <v>761</v>
      </c>
      <c r="E57" s="650">
        <v>6</v>
      </c>
      <c r="F57" s="650" t="s">
        <v>125</v>
      </c>
      <c r="G57" s="294">
        <v>6</v>
      </c>
      <c r="H57" s="294">
        <v>7</v>
      </c>
      <c r="I57" s="294" t="s">
        <v>126</v>
      </c>
      <c r="J57" s="649">
        <v>168</v>
      </c>
      <c r="K57" s="649" t="s">
        <v>71</v>
      </c>
      <c r="L57" s="649" t="s">
        <v>71</v>
      </c>
      <c r="M57" s="649" t="s">
        <v>71</v>
      </c>
      <c r="N57" s="649" t="s">
        <v>71</v>
      </c>
      <c r="O57" s="649" t="s">
        <v>71</v>
      </c>
      <c r="P57" s="649" t="s">
        <v>71</v>
      </c>
      <c r="Q57" s="649" t="s">
        <v>71</v>
      </c>
      <c r="R57" s="649" t="s">
        <v>71</v>
      </c>
      <c r="S57" s="649" t="s">
        <v>71</v>
      </c>
      <c r="T57" s="649" t="s">
        <v>71</v>
      </c>
      <c r="U57" s="649" t="s">
        <v>751</v>
      </c>
      <c r="V57" s="650"/>
      <c r="W57" s="651"/>
      <c r="X57" s="650"/>
    </row>
    <row r="58" spans="1:24" s="652" customFormat="1" x14ac:dyDescent="0.2">
      <c r="A58" s="649">
        <v>3</v>
      </c>
      <c r="B58" s="649" t="s">
        <v>1679</v>
      </c>
      <c r="C58" s="293" t="s">
        <v>174</v>
      </c>
      <c r="D58" s="649" t="s">
        <v>762</v>
      </c>
      <c r="E58" s="650">
        <v>6</v>
      </c>
      <c r="F58" s="650" t="s">
        <v>125</v>
      </c>
      <c r="G58" s="294">
        <v>6</v>
      </c>
      <c r="H58" s="294">
        <v>7</v>
      </c>
      <c r="I58" s="294" t="s">
        <v>126</v>
      </c>
      <c r="J58" s="649">
        <v>168</v>
      </c>
      <c r="K58" s="649" t="s">
        <v>71</v>
      </c>
      <c r="L58" s="649" t="s">
        <v>71</v>
      </c>
      <c r="M58" s="649" t="s">
        <v>71</v>
      </c>
      <c r="N58" s="649" t="s">
        <v>71</v>
      </c>
      <c r="O58" s="649" t="s">
        <v>71</v>
      </c>
      <c r="P58" s="649" t="s">
        <v>71</v>
      </c>
      <c r="Q58" s="649" t="s">
        <v>71</v>
      </c>
      <c r="R58" s="649" t="s">
        <v>71</v>
      </c>
      <c r="S58" s="649" t="s">
        <v>71</v>
      </c>
      <c r="T58" s="649" t="s">
        <v>71</v>
      </c>
      <c r="U58" s="649" t="s">
        <v>751</v>
      </c>
      <c r="V58" s="650"/>
      <c r="W58" s="651"/>
      <c r="X58" s="650"/>
    </row>
    <row r="59" spans="1:24" s="652" customFormat="1" x14ac:dyDescent="0.2">
      <c r="A59" s="649">
        <v>3</v>
      </c>
      <c r="B59" s="649" t="s">
        <v>1679</v>
      </c>
      <c r="C59" s="293" t="s">
        <v>174</v>
      </c>
      <c r="D59" s="649" t="s">
        <v>763</v>
      </c>
      <c r="E59" s="650">
        <v>6</v>
      </c>
      <c r="F59" s="650" t="s">
        <v>125</v>
      </c>
      <c r="G59" s="294">
        <v>6</v>
      </c>
      <c r="H59" s="294">
        <v>7</v>
      </c>
      <c r="I59" s="294" t="s">
        <v>126</v>
      </c>
      <c r="J59" s="649">
        <v>168</v>
      </c>
      <c r="K59" s="649" t="s">
        <v>71</v>
      </c>
      <c r="L59" s="649" t="s">
        <v>71</v>
      </c>
      <c r="M59" s="649" t="s">
        <v>71</v>
      </c>
      <c r="N59" s="649" t="s">
        <v>71</v>
      </c>
      <c r="O59" s="649" t="s">
        <v>71</v>
      </c>
      <c r="P59" s="649" t="s">
        <v>71</v>
      </c>
      <c r="Q59" s="649" t="s">
        <v>71</v>
      </c>
      <c r="R59" s="649" t="s">
        <v>71</v>
      </c>
      <c r="S59" s="649" t="s">
        <v>71</v>
      </c>
      <c r="T59" s="649" t="s">
        <v>71</v>
      </c>
      <c r="U59" s="649" t="s">
        <v>751</v>
      </c>
      <c r="V59" s="650"/>
      <c r="W59" s="651"/>
      <c r="X59" s="650"/>
    </row>
    <row r="60" spans="1:24" s="652" customFormat="1" x14ac:dyDescent="0.2">
      <c r="A60" s="649">
        <v>3</v>
      </c>
      <c r="B60" s="649" t="s">
        <v>1679</v>
      </c>
      <c r="C60" s="293" t="s">
        <v>174</v>
      </c>
      <c r="D60" s="649" t="s">
        <v>764</v>
      </c>
      <c r="E60" s="650">
        <v>6</v>
      </c>
      <c r="F60" s="650" t="s">
        <v>125</v>
      </c>
      <c r="G60" s="294">
        <v>6</v>
      </c>
      <c r="H60" s="294">
        <v>7</v>
      </c>
      <c r="I60" s="294" t="s">
        <v>126</v>
      </c>
      <c r="J60" s="649">
        <v>168</v>
      </c>
      <c r="K60" s="649" t="s">
        <v>71</v>
      </c>
      <c r="L60" s="649" t="s">
        <v>71</v>
      </c>
      <c r="M60" s="649" t="s">
        <v>71</v>
      </c>
      <c r="N60" s="649" t="s">
        <v>71</v>
      </c>
      <c r="O60" s="649" t="s">
        <v>71</v>
      </c>
      <c r="P60" s="649" t="s">
        <v>71</v>
      </c>
      <c r="Q60" s="649" t="s">
        <v>71</v>
      </c>
      <c r="R60" s="649" t="s">
        <v>71</v>
      </c>
      <c r="S60" s="649" t="s">
        <v>71</v>
      </c>
      <c r="T60" s="649" t="s">
        <v>71</v>
      </c>
      <c r="U60" s="649" t="s">
        <v>751</v>
      </c>
      <c r="V60" s="650"/>
      <c r="W60" s="651"/>
      <c r="X60" s="650"/>
    </row>
    <row r="61" spans="1:24" s="652" customFormat="1" x14ac:dyDescent="0.2">
      <c r="A61" s="649">
        <v>3</v>
      </c>
      <c r="B61" s="649" t="s">
        <v>1679</v>
      </c>
      <c r="C61" s="293" t="s">
        <v>174</v>
      </c>
      <c r="D61" s="649" t="s">
        <v>765</v>
      </c>
      <c r="E61" s="650">
        <v>6</v>
      </c>
      <c r="F61" s="650" t="s">
        <v>125</v>
      </c>
      <c r="G61" s="294">
        <v>6</v>
      </c>
      <c r="H61" s="294">
        <v>7</v>
      </c>
      <c r="I61" s="294" t="s">
        <v>126</v>
      </c>
      <c r="J61" s="649">
        <v>168</v>
      </c>
      <c r="K61" s="649" t="s">
        <v>71</v>
      </c>
      <c r="L61" s="649" t="s">
        <v>71</v>
      </c>
      <c r="M61" s="649" t="s">
        <v>71</v>
      </c>
      <c r="N61" s="649" t="s">
        <v>71</v>
      </c>
      <c r="O61" s="649" t="s">
        <v>71</v>
      </c>
      <c r="P61" s="649" t="s">
        <v>71</v>
      </c>
      <c r="Q61" s="649" t="s">
        <v>71</v>
      </c>
      <c r="R61" s="649" t="s">
        <v>71</v>
      </c>
      <c r="S61" s="649" t="s">
        <v>71</v>
      </c>
      <c r="T61" s="649" t="s">
        <v>71</v>
      </c>
      <c r="U61" s="649" t="s">
        <v>751</v>
      </c>
      <c r="V61" s="650"/>
      <c r="W61" s="651"/>
      <c r="X61" s="650"/>
    </row>
    <row r="62" spans="1:24" s="652" customFormat="1" x14ac:dyDescent="0.2">
      <c r="A62" s="649">
        <v>3</v>
      </c>
      <c r="B62" s="649" t="s">
        <v>1679</v>
      </c>
      <c r="C62" s="293" t="s">
        <v>174</v>
      </c>
      <c r="D62" s="649" t="s">
        <v>766</v>
      </c>
      <c r="E62" s="650">
        <v>6</v>
      </c>
      <c r="F62" s="650" t="s">
        <v>125</v>
      </c>
      <c r="G62" s="294">
        <v>6</v>
      </c>
      <c r="H62" s="294">
        <v>7</v>
      </c>
      <c r="I62" s="294" t="s">
        <v>126</v>
      </c>
      <c r="J62" s="649">
        <v>168</v>
      </c>
      <c r="K62" s="649" t="s">
        <v>71</v>
      </c>
      <c r="L62" s="649" t="s">
        <v>71</v>
      </c>
      <c r="M62" s="649" t="s">
        <v>71</v>
      </c>
      <c r="N62" s="649" t="s">
        <v>71</v>
      </c>
      <c r="O62" s="649" t="s">
        <v>71</v>
      </c>
      <c r="P62" s="649" t="s">
        <v>71</v>
      </c>
      <c r="Q62" s="649" t="s">
        <v>71</v>
      </c>
      <c r="R62" s="649" t="s">
        <v>71</v>
      </c>
      <c r="S62" s="649" t="s">
        <v>71</v>
      </c>
      <c r="T62" s="649" t="s">
        <v>71</v>
      </c>
      <c r="U62" s="649" t="s">
        <v>751</v>
      </c>
      <c r="V62" s="650"/>
      <c r="W62" s="651"/>
      <c r="X62" s="650"/>
    </row>
    <row r="63" spans="1:24" s="652" customFormat="1" x14ac:dyDescent="0.2">
      <c r="A63" s="649">
        <v>3</v>
      </c>
      <c r="B63" s="649" t="s">
        <v>1679</v>
      </c>
      <c r="C63" s="293" t="s">
        <v>174</v>
      </c>
      <c r="D63" s="649" t="s">
        <v>90</v>
      </c>
      <c r="E63" s="650">
        <v>6</v>
      </c>
      <c r="F63" s="650" t="s">
        <v>125</v>
      </c>
      <c r="G63" s="294">
        <v>6</v>
      </c>
      <c r="H63" s="294">
        <v>7</v>
      </c>
      <c r="I63" s="294" t="s">
        <v>126</v>
      </c>
      <c r="J63" s="649">
        <v>168</v>
      </c>
      <c r="K63" s="649" t="s">
        <v>71</v>
      </c>
      <c r="L63" s="649" t="s">
        <v>71</v>
      </c>
      <c r="M63" s="649" t="s">
        <v>71</v>
      </c>
      <c r="N63" s="649" t="s">
        <v>71</v>
      </c>
      <c r="O63" s="649" t="s">
        <v>71</v>
      </c>
      <c r="P63" s="649" t="s">
        <v>71</v>
      </c>
      <c r="Q63" s="649" t="s">
        <v>71</v>
      </c>
      <c r="R63" s="649" t="s">
        <v>71</v>
      </c>
      <c r="S63" s="649" t="s">
        <v>71</v>
      </c>
      <c r="T63" s="649" t="s">
        <v>71</v>
      </c>
      <c r="U63" s="649" t="s">
        <v>751</v>
      </c>
      <c r="V63" s="650"/>
      <c r="W63" s="651"/>
      <c r="X63" s="650"/>
    </row>
    <row r="65" spans="1:11" s="426" customFormat="1" ht="16" thickBot="1" x14ac:dyDescent="0.25">
      <c r="A65" s="1" t="s">
        <v>12</v>
      </c>
      <c r="B65" s="1"/>
    </row>
    <row r="66" spans="1:11" s="429" customFormat="1" x14ac:dyDescent="0.2">
      <c r="A66" s="3" t="s">
        <v>13</v>
      </c>
      <c r="B66" s="3"/>
      <c r="E66" s="439" t="s">
        <v>1563</v>
      </c>
      <c r="F66" s="439" t="s">
        <v>1564</v>
      </c>
      <c r="G66" s="439" t="s">
        <v>1565</v>
      </c>
      <c r="H66" s="30" t="s">
        <v>54</v>
      </c>
      <c r="J66" s="30" t="s">
        <v>16</v>
      </c>
    </row>
    <row r="67" spans="1:11" s="440" customFormat="1" x14ac:dyDescent="0.2">
      <c r="A67" s="442">
        <v>1</v>
      </c>
      <c r="B67" s="442"/>
      <c r="C67" s="440" t="s">
        <v>37</v>
      </c>
      <c r="E67" s="436">
        <v>1</v>
      </c>
      <c r="F67" s="436">
        <v>1</v>
      </c>
      <c r="G67" s="436">
        <v>1</v>
      </c>
      <c r="H67" s="440" t="s">
        <v>60</v>
      </c>
      <c r="J67" s="440" t="s">
        <v>1679</v>
      </c>
    </row>
    <row r="68" spans="1:11" x14ac:dyDescent="0.2">
      <c r="A68" s="4">
        <v>2</v>
      </c>
      <c r="B68" s="4"/>
      <c r="C68" s="5" t="s">
        <v>17</v>
      </c>
      <c r="E68" s="6">
        <v>1</v>
      </c>
      <c r="F68" s="6">
        <v>1</v>
      </c>
      <c r="G68" s="6">
        <v>1</v>
      </c>
      <c r="H68" t="s">
        <v>61</v>
      </c>
      <c r="J68" t="s">
        <v>748</v>
      </c>
    </row>
    <row r="69" spans="1:11" s="8" customFormat="1" x14ac:dyDescent="0.2">
      <c r="A69" s="7">
        <v>3</v>
      </c>
      <c r="B69" s="7"/>
      <c r="C69" s="8" t="s">
        <v>18</v>
      </c>
      <c r="E69" s="10">
        <v>1</v>
      </c>
      <c r="F69" s="10">
        <v>1</v>
      </c>
      <c r="G69" s="10">
        <v>1</v>
      </c>
      <c r="H69" s="8" t="s">
        <v>19</v>
      </c>
      <c r="J69" t="s">
        <v>767</v>
      </c>
      <c r="K69"/>
    </row>
    <row r="70" spans="1:11" s="8" customFormat="1" x14ac:dyDescent="0.2">
      <c r="A70" s="7">
        <v>4</v>
      </c>
      <c r="B70" s="7"/>
      <c r="C70" s="8" t="s">
        <v>20</v>
      </c>
      <c r="E70" s="10">
        <v>1</v>
      </c>
      <c r="F70" s="10">
        <v>1</v>
      </c>
      <c r="G70" s="10">
        <v>1</v>
      </c>
      <c r="H70" s="8" t="s">
        <v>21</v>
      </c>
      <c r="J70" t="s">
        <v>747</v>
      </c>
      <c r="K70"/>
    </row>
    <row r="71" spans="1:11" x14ac:dyDescent="0.2">
      <c r="A71" s="4">
        <v>5</v>
      </c>
      <c r="B71" s="4"/>
      <c r="C71" s="5" t="s">
        <v>22</v>
      </c>
      <c r="E71" s="6">
        <v>1</v>
      </c>
      <c r="F71" s="6">
        <v>1</v>
      </c>
      <c r="G71" s="6">
        <v>1</v>
      </c>
      <c r="H71" t="s">
        <v>23</v>
      </c>
      <c r="J71" t="s">
        <v>768</v>
      </c>
    </row>
    <row r="72" spans="1:11" x14ac:dyDescent="0.2">
      <c r="A72" s="7">
        <v>6</v>
      </c>
      <c r="B72" s="7"/>
      <c r="C72" s="8" t="s">
        <v>24</v>
      </c>
      <c r="E72" s="10">
        <v>1</v>
      </c>
      <c r="F72" s="10">
        <v>1</v>
      </c>
      <c r="G72" s="10">
        <v>1</v>
      </c>
      <c r="H72" t="s">
        <v>128</v>
      </c>
      <c r="J72" t="s">
        <v>1314</v>
      </c>
    </row>
    <row r="73" spans="1:11" x14ac:dyDescent="0.2">
      <c r="E73" s="433"/>
      <c r="F73" s="433"/>
      <c r="G73" s="433"/>
    </row>
    <row r="74" spans="1:11" s="429" customFormat="1" x14ac:dyDescent="0.2">
      <c r="A74" s="3" t="s">
        <v>25</v>
      </c>
      <c r="B74" s="3"/>
      <c r="E74" s="439" t="s">
        <v>14</v>
      </c>
      <c r="F74" s="439" t="s">
        <v>14</v>
      </c>
      <c r="G74" s="439" t="s">
        <v>14</v>
      </c>
      <c r="H74" s="30" t="s">
        <v>15</v>
      </c>
      <c r="J74" s="30" t="s">
        <v>16</v>
      </c>
    </row>
    <row r="75" spans="1:11" x14ac:dyDescent="0.2">
      <c r="A75">
        <v>7</v>
      </c>
      <c r="C75" t="s">
        <v>26</v>
      </c>
      <c r="E75" s="436">
        <v>1</v>
      </c>
      <c r="F75" s="436">
        <v>1</v>
      </c>
      <c r="G75" s="436">
        <v>1</v>
      </c>
      <c r="H75" t="s">
        <v>27</v>
      </c>
      <c r="J75" t="s">
        <v>745</v>
      </c>
    </row>
    <row r="76" spans="1:11" x14ac:dyDescent="0.2">
      <c r="A76">
        <v>8</v>
      </c>
      <c r="C76" t="s">
        <v>58</v>
      </c>
      <c r="E76" s="436">
        <v>1</v>
      </c>
      <c r="F76" s="436">
        <v>1</v>
      </c>
      <c r="G76" s="436">
        <v>1</v>
      </c>
      <c r="H76" t="s">
        <v>62</v>
      </c>
      <c r="J76" t="s">
        <v>746</v>
      </c>
    </row>
    <row r="77" spans="1:11" x14ac:dyDescent="0.2">
      <c r="A77">
        <v>9</v>
      </c>
      <c r="C77" t="s">
        <v>40</v>
      </c>
      <c r="E77" s="436">
        <v>0</v>
      </c>
      <c r="F77" s="436">
        <v>0</v>
      </c>
      <c r="G77" s="436">
        <v>0</v>
      </c>
      <c r="H77" t="s">
        <v>63</v>
      </c>
    </row>
    <row r="78" spans="1:11" x14ac:dyDescent="0.2">
      <c r="A78">
        <v>10</v>
      </c>
      <c r="C78" t="s">
        <v>39</v>
      </c>
      <c r="E78" s="436">
        <v>0</v>
      </c>
      <c r="F78" s="436">
        <v>0</v>
      </c>
      <c r="G78" s="436">
        <v>0</v>
      </c>
      <c r="H78" t="s">
        <v>115</v>
      </c>
      <c r="J78" s="8" t="s">
        <v>2146</v>
      </c>
    </row>
    <row r="79" spans="1:11" x14ac:dyDescent="0.2">
      <c r="E79" s="433"/>
      <c r="F79" s="433"/>
      <c r="G79" s="433"/>
    </row>
    <row r="80" spans="1:11" s="429" customFormat="1" x14ac:dyDescent="0.2">
      <c r="A80" s="3" t="s">
        <v>57</v>
      </c>
      <c r="B80" s="3"/>
      <c r="E80" s="438" t="s">
        <v>14</v>
      </c>
      <c r="F80" s="438" t="s">
        <v>14</v>
      </c>
      <c r="G80" s="438" t="s">
        <v>14</v>
      </c>
      <c r="H80" s="30" t="s">
        <v>15</v>
      </c>
      <c r="J80" s="30" t="s">
        <v>16</v>
      </c>
    </row>
    <row r="81" spans="1:12" s="5" customFormat="1" x14ac:dyDescent="0.2">
      <c r="A81" s="5">
        <v>11</v>
      </c>
      <c r="C81" s="5" t="s">
        <v>28</v>
      </c>
      <c r="E81" s="6">
        <v>0</v>
      </c>
      <c r="F81" s="6">
        <v>0</v>
      </c>
      <c r="G81" s="6">
        <v>0</v>
      </c>
      <c r="H81" t="s">
        <v>49</v>
      </c>
      <c r="J81" t="s">
        <v>750</v>
      </c>
      <c r="K81"/>
    </row>
    <row r="82" spans="1:12" s="5" customFormat="1" x14ac:dyDescent="0.2">
      <c r="A82" s="11">
        <v>12</v>
      </c>
      <c r="B82" s="11"/>
      <c r="C82" s="5" t="s">
        <v>47</v>
      </c>
      <c r="E82" s="6">
        <v>1</v>
      </c>
      <c r="F82" s="6">
        <v>1</v>
      </c>
      <c r="G82" s="6">
        <v>1</v>
      </c>
      <c r="H82" t="s">
        <v>109</v>
      </c>
      <c r="J82" t="s">
        <v>2147</v>
      </c>
      <c r="K82"/>
    </row>
    <row r="83" spans="1:12" x14ac:dyDescent="0.2">
      <c r="A83" s="437">
        <v>13</v>
      </c>
      <c r="B83" s="437"/>
      <c r="C83" t="s">
        <v>29</v>
      </c>
      <c r="E83" s="436">
        <v>0</v>
      </c>
      <c r="F83" s="436">
        <v>0</v>
      </c>
      <c r="G83" s="436">
        <v>0</v>
      </c>
      <c r="H83" t="s">
        <v>30</v>
      </c>
    </row>
    <row r="84" spans="1:12" x14ac:dyDescent="0.2">
      <c r="A84" s="437">
        <v>14</v>
      </c>
      <c r="B84" s="437"/>
      <c r="C84" t="s">
        <v>31</v>
      </c>
      <c r="E84" s="436">
        <v>0</v>
      </c>
      <c r="F84" s="436">
        <v>0</v>
      </c>
      <c r="G84" s="436">
        <v>0</v>
      </c>
      <c r="H84" t="s">
        <v>1400</v>
      </c>
    </row>
    <row r="85" spans="1:12" x14ac:dyDescent="0.2">
      <c r="A85" s="437">
        <v>15</v>
      </c>
      <c r="B85" s="437"/>
      <c r="C85" t="s">
        <v>38</v>
      </c>
      <c r="E85" s="436">
        <v>0</v>
      </c>
      <c r="F85" s="436">
        <v>0</v>
      </c>
      <c r="G85" s="436">
        <v>0</v>
      </c>
      <c r="H85" t="s">
        <v>64</v>
      </c>
    </row>
    <row r="86" spans="1:12" x14ac:dyDescent="0.2">
      <c r="E86" s="433"/>
      <c r="F86" s="433"/>
      <c r="G86" s="433"/>
    </row>
    <row r="87" spans="1:12" ht="16" thickBot="1" x14ac:dyDescent="0.25">
      <c r="A87" s="426"/>
      <c r="B87" s="426"/>
      <c r="C87" s="426"/>
      <c r="D87" s="426"/>
      <c r="E87" s="434"/>
      <c r="F87" s="434"/>
      <c r="G87" s="434"/>
      <c r="H87" s="426"/>
      <c r="I87" s="426"/>
      <c r="J87" s="426"/>
      <c r="K87" s="426"/>
      <c r="L87" s="426"/>
    </row>
    <row r="88" spans="1:12" x14ac:dyDescent="0.2">
      <c r="E88" s="433"/>
      <c r="F88" s="433"/>
      <c r="G88" s="433"/>
    </row>
    <row r="89" spans="1:12" ht="16" thickBot="1" x14ac:dyDescent="0.25">
      <c r="A89" s="2" t="s">
        <v>32</v>
      </c>
      <c r="B89" s="2"/>
      <c r="E89" s="432">
        <f>SUM(E67:E72,E75:E78,E81:E85)</f>
        <v>9</v>
      </c>
      <c r="F89" s="432">
        <f>SUM(F67:F72,F75:F78,F81:F85)</f>
        <v>9</v>
      </c>
      <c r="G89" s="432">
        <f>SUM(G67:G72,G75:G78,G81:G85)</f>
        <v>9</v>
      </c>
      <c r="H89" s="431" t="s">
        <v>48</v>
      </c>
    </row>
    <row r="90" spans="1:12" ht="16" thickTop="1" x14ac:dyDescent="0.2">
      <c r="A90" s="201" t="s">
        <v>1367</v>
      </c>
      <c r="B90" s="201"/>
      <c r="C90" s="8"/>
      <c r="D90" s="193"/>
      <c r="E90" s="197" t="s">
        <v>164</v>
      </c>
      <c r="F90" s="196" t="s">
        <v>164</v>
      </c>
      <c r="G90" s="197" t="s">
        <v>164</v>
      </c>
    </row>
    <row r="91" spans="1:12" x14ac:dyDescent="0.2">
      <c r="A91" s="427" t="s">
        <v>118</v>
      </c>
      <c r="B91" s="2"/>
      <c r="E91" s="194">
        <f>0.5^E90</f>
        <v>0.5</v>
      </c>
      <c r="F91" s="194">
        <f t="shared" ref="F91:G91" si="0">0.5^F90</f>
        <v>0.5</v>
      </c>
      <c r="G91" s="194">
        <f t="shared" si="0"/>
        <v>0.5</v>
      </c>
    </row>
    <row r="92" spans="1:12" ht="16" thickBot="1" x14ac:dyDescent="0.25">
      <c r="A92" s="1"/>
      <c r="B92" s="1"/>
      <c r="C92" s="426"/>
      <c r="D92" s="426"/>
      <c r="E92" s="87"/>
      <c r="F92" s="87"/>
      <c r="G92" s="87"/>
      <c r="H92" s="426"/>
      <c r="I92" s="426"/>
      <c r="J92" s="426"/>
    </row>
    <row r="93" spans="1:12" x14ac:dyDescent="0.2">
      <c r="A93" s="3" t="s">
        <v>33</v>
      </c>
      <c r="B93" s="3"/>
      <c r="C93" s="429"/>
      <c r="D93" s="429"/>
      <c r="E93" s="430" t="s">
        <v>34</v>
      </c>
      <c r="F93" s="430" t="s">
        <v>34</v>
      </c>
      <c r="G93" s="430" t="s">
        <v>34</v>
      </c>
      <c r="H93" s="429" t="s">
        <v>15</v>
      </c>
      <c r="I93" s="429"/>
    </row>
    <row r="94" spans="1:12" x14ac:dyDescent="0.2">
      <c r="A94" s="198" t="s">
        <v>1368</v>
      </c>
      <c r="B94" s="24" t="s">
        <v>1370</v>
      </c>
      <c r="E94" s="200">
        <v>1</v>
      </c>
      <c r="F94" s="200">
        <v>1</v>
      </c>
      <c r="G94" s="200">
        <v>1</v>
      </c>
      <c r="H94" s="24" t="s">
        <v>1372</v>
      </c>
    </row>
    <row r="95" spans="1:12" x14ac:dyDescent="0.2">
      <c r="A95" s="198" t="s">
        <v>1369</v>
      </c>
      <c r="B95" s="193" t="s">
        <v>1371</v>
      </c>
      <c r="C95" s="24"/>
      <c r="E95" s="200">
        <v>1</v>
      </c>
      <c r="F95" s="200">
        <v>1</v>
      </c>
      <c r="G95" s="200">
        <v>1</v>
      </c>
      <c r="H95" s="24" t="s">
        <v>1372</v>
      </c>
    </row>
    <row r="96" spans="1:12" x14ac:dyDescent="0.2">
      <c r="A96" s="5"/>
      <c r="B96" s="5"/>
      <c r="C96" s="24"/>
      <c r="E96" s="23"/>
      <c r="F96" s="23"/>
      <c r="G96" s="23"/>
    </row>
    <row r="97" spans="1:10" ht="16" thickBot="1" x14ac:dyDescent="0.25">
      <c r="A97" s="5"/>
      <c r="B97" s="5"/>
      <c r="C97" s="22"/>
    </row>
    <row r="98" spans="1:10" x14ac:dyDescent="0.2">
      <c r="A98" s="21"/>
      <c r="B98" s="21"/>
      <c r="C98" s="20"/>
      <c r="D98" s="428"/>
      <c r="E98" s="428"/>
      <c r="F98" s="428"/>
      <c r="G98" s="428"/>
      <c r="H98" s="428"/>
      <c r="I98" s="428"/>
    </row>
    <row r="99" spans="1:10" ht="16" thickBot="1" x14ac:dyDescent="0.25">
      <c r="A99" s="2" t="s">
        <v>35</v>
      </c>
      <c r="B99" s="2"/>
      <c r="E99" s="211">
        <f>E89*E91*E94*E95</f>
        <v>4.5</v>
      </c>
      <c r="F99" s="211">
        <f t="shared" ref="F99:G99" si="1">F89*F91*F94*F95</f>
        <v>4.5</v>
      </c>
      <c r="G99" s="211">
        <f t="shared" si="1"/>
        <v>4.5</v>
      </c>
      <c r="H99" s="212" t="s">
        <v>48</v>
      </c>
    </row>
    <row r="100" spans="1:10" ht="16" thickTop="1" x14ac:dyDescent="0.2">
      <c r="C100" s="427"/>
    </row>
    <row r="101" spans="1:10" ht="16" thickBot="1" x14ac:dyDescent="0.25">
      <c r="A101" s="426"/>
      <c r="B101" s="426"/>
      <c r="C101" s="426"/>
      <c r="D101" s="426"/>
      <c r="E101" s="426"/>
      <c r="F101" s="426"/>
      <c r="G101" s="426"/>
      <c r="H101" s="426"/>
      <c r="I101" s="426"/>
      <c r="J101" s="426"/>
    </row>
    <row r="103" spans="1:10" x14ac:dyDescent="0.2">
      <c r="A103" s="2" t="s">
        <v>1394</v>
      </c>
    </row>
    <row r="104" spans="1:10" x14ac:dyDescent="0.2">
      <c r="A104" s="425">
        <v>44123</v>
      </c>
      <c r="B104" t="s">
        <v>1395</v>
      </c>
    </row>
    <row r="1048536" spans="16:16" x14ac:dyDescent="0.2">
      <c r="P1048536" s="424"/>
    </row>
  </sheetData>
  <conditionalFormatting sqref="E99:G99">
    <cfRule type="cellIs" dxfId="107" priority="1" operator="lessThan">
      <formula>7.5</formula>
    </cfRule>
    <cfRule type="cellIs" dxfId="106" priority="2" operator="greaterThan">
      <formula>7.5</formula>
    </cfRule>
  </conditionalFormatting>
  <dataValidations count="3">
    <dataValidation type="list" allowBlank="1" showInputMessage="1" showErrorMessage="1" sqref="D12" xr:uid="{00000000-0002-0000-0F00-000000000000}">
      <formula1>"Yes,No"</formula1>
    </dataValidation>
    <dataValidation type="list" allowBlank="1" showInputMessage="1" showErrorMessage="1" sqref="E10:E11" xr:uid="{00000000-0002-0000-0F00-000001000000}">
      <formula1>#REF!</formula1>
    </dataValidation>
    <dataValidation type="list" showInputMessage="1" showErrorMessage="1" sqref="E12" xr:uid="{00000000-0002-0000-0F00-000002000000}">
      <formula1>#REF!</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X1048503"/>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47.16406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814</v>
      </c>
      <c r="G2" s="19" t="s">
        <v>72</v>
      </c>
      <c r="H2" s="44" t="s">
        <v>1682</v>
      </c>
    </row>
    <row r="3" spans="1:24" x14ac:dyDescent="0.2">
      <c r="C3" s="19" t="s">
        <v>2</v>
      </c>
      <c r="D3" s="209">
        <v>2011</v>
      </c>
    </row>
    <row r="4" spans="1:24" x14ac:dyDescent="0.2">
      <c r="C4" s="8" t="s">
        <v>44</v>
      </c>
      <c r="D4" s="44" t="s">
        <v>1422</v>
      </c>
    </row>
    <row r="5" spans="1:24" x14ac:dyDescent="0.2">
      <c r="C5" s="19" t="s">
        <v>3</v>
      </c>
      <c r="D5" s="44" t="s">
        <v>1423</v>
      </c>
    </row>
    <row r="6" spans="1:24" x14ac:dyDescent="0.2">
      <c r="D6" s="18"/>
    </row>
    <row r="7" spans="1:24" s="43" customFormat="1" ht="16" thickBot="1" x14ac:dyDescent="0.25">
      <c r="A7" s="1" t="s">
        <v>59</v>
      </c>
      <c r="B7" s="1"/>
      <c r="D7" s="248" t="s">
        <v>2114</v>
      </c>
    </row>
    <row r="9" spans="1:24" s="43" customFormat="1" ht="16" thickBot="1" x14ac:dyDescent="0.25">
      <c r="A9" s="1" t="s">
        <v>4</v>
      </c>
      <c r="B9" s="1"/>
    </row>
    <row r="10" spans="1:24" x14ac:dyDescent="0.2">
      <c r="C10" s="19" t="s">
        <v>74</v>
      </c>
      <c r="D10" s="45" t="s">
        <v>504</v>
      </c>
      <c r="E10" s="46"/>
    </row>
    <row r="11" spans="1:24" x14ac:dyDescent="0.2">
      <c r="C11" s="19" t="s">
        <v>46</v>
      </c>
      <c r="D11" s="45" t="s">
        <v>1592</v>
      </c>
      <c r="E11" s="47"/>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100" customFormat="1" x14ac:dyDescent="0.2">
      <c r="A15" s="225">
        <v>1</v>
      </c>
      <c r="B15" s="225" t="s">
        <v>1680</v>
      </c>
      <c r="C15" s="206" t="s">
        <v>703</v>
      </c>
      <c r="D15" s="225" t="s">
        <v>808</v>
      </c>
      <c r="E15" s="225" t="s">
        <v>1582</v>
      </c>
      <c r="F15" s="225" t="s">
        <v>807</v>
      </c>
      <c r="G15" s="225" t="s">
        <v>132</v>
      </c>
      <c r="H15" s="225" t="s">
        <v>134</v>
      </c>
      <c r="I15" s="225" t="s">
        <v>71</v>
      </c>
      <c r="J15" s="225" t="s">
        <v>888</v>
      </c>
      <c r="K15" s="225">
        <v>2</v>
      </c>
      <c r="L15" s="225" t="s">
        <v>71</v>
      </c>
      <c r="M15" s="225" t="s">
        <v>71</v>
      </c>
      <c r="N15" s="225" t="s">
        <v>71</v>
      </c>
      <c r="O15" s="225" t="s">
        <v>71</v>
      </c>
      <c r="P15" s="225" t="s">
        <v>71</v>
      </c>
      <c r="Q15" s="225" t="s">
        <v>135</v>
      </c>
      <c r="R15" s="15">
        <v>12</v>
      </c>
      <c r="S15" s="15" t="s">
        <v>126</v>
      </c>
      <c r="T15" s="15">
        <f>24*R15</f>
        <v>288</v>
      </c>
      <c r="U15" s="225" t="s">
        <v>71</v>
      </c>
      <c r="V15" s="225" t="s">
        <v>71</v>
      </c>
      <c r="W15" s="225" t="s">
        <v>53</v>
      </c>
      <c r="X15" s="306"/>
    </row>
    <row r="16" spans="1:24" s="100" customFormat="1" x14ac:dyDescent="0.2">
      <c r="A16" s="225">
        <v>2</v>
      </c>
      <c r="B16" s="225" t="s">
        <v>1681</v>
      </c>
      <c r="C16" s="206" t="s">
        <v>703</v>
      </c>
      <c r="D16" s="225" t="s">
        <v>808</v>
      </c>
      <c r="E16" s="225" t="s">
        <v>1582</v>
      </c>
      <c r="F16" s="225" t="s">
        <v>807</v>
      </c>
      <c r="G16" s="225" t="s">
        <v>132</v>
      </c>
      <c r="H16" s="225" t="s">
        <v>134</v>
      </c>
      <c r="I16" s="225" t="s">
        <v>71</v>
      </c>
      <c r="J16" s="225" t="s">
        <v>888</v>
      </c>
      <c r="K16" s="225">
        <v>2</v>
      </c>
      <c r="L16" s="225" t="s">
        <v>71</v>
      </c>
      <c r="M16" s="225" t="s">
        <v>71</v>
      </c>
      <c r="N16" s="225" t="s">
        <v>71</v>
      </c>
      <c r="O16" s="225" t="s">
        <v>71</v>
      </c>
      <c r="P16" s="225" t="s">
        <v>71</v>
      </c>
      <c r="Q16" s="225" t="s">
        <v>135</v>
      </c>
      <c r="R16" s="15">
        <v>12</v>
      </c>
      <c r="S16" s="15" t="s">
        <v>126</v>
      </c>
      <c r="T16" s="15">
        <f>24*R16</f>
        <v>288</v>
      </c>
      <c r="U16" s="225" t="s">
        <v>71</v>
      </c>
      <c r="V16" s="225" t="s">
        <v>71</v>
      </c>
      <c r="W16" s="225" t="s">
        <v>53</v>
      </c>
      <c r="X16" s="306"/>
    </row>
    <row r="17" spans="1:24" s="100" customFormat="1" x14ac:dyDescent="0.2">
      <c r="A17" s="249">
        <v>3</v>
      </c>
      <c r="B17" s="249" t="s">
        <v>1683</v>
      </c>
      <c r="C17" s="250" t="s">
        <v>78</v>
      </c>
      <c r="D17" s="249" t="s">
        <v>90</v>
      </c>
      <c r="E17" s="249" t="s">
        <v>1582</v>
      </c>
      <c r="F17" s="249" t="s">
        <v>71</v>
      </c>
      <c r="G17" s="249" t="s">
        <v>132</v>
      </c>
      <c r="H17" s="249" t="s">
        <v>134</v>
      </c>
      <c r="I17" s="249" t="s">
        <v>71</v>
      </c>
      <c r="J17" s="249" t="s">
        <v>888</v>
      </c>
      <c r="K17" s="249">
        <v>2</v>
      </c>
      <c r="L17" s="249" t="s">
        <v>71</v>
      </c>
      <c r="M17" s="249" t="s">
        <v>71</v>
      </c>
      <c r="N17" s="249" t="s">
        <v>71</v>
      </c>
      <c r="O17" s="249" t="s">
        <v>71</v>
      </c>
      <c r="P17" s="249" t="s">
        <v>71</v>
      </c>
      <c r="Q17" s="249" t="s">
        <v>135</v>
      </c>
      <c r="R17" s="251">
        <v>96</v>
      </c>
      <c r="S17" s="251" t="s">
        <v>125</v>
      </c>
      <c r="T17" s="251">
        <v>96</v>
      </c>
      <c r="U17" s="249" t="s">
        <v>148</v>
      </c>
      <c r="V17" s="249" t="s">
        <v>71</v>
      </c>
      <c r="W17" s="249" t="s">
        <v>53</v>
      </c>
      <c r="X17" s="307"/>
    </row>
    <row r="18" spans="1:24" s="49" customFormat="1" x14ac:dyDescent="0.2"/>
    <row r="19" spans="1:24" s="50" customFormat="1" ht="16" thickBot="1" x14ac:dyDescent="0.25">
      <c r="A19" s="17" t="s">
        <v>2142</v>
      </c>
      <c r="B19" s="17"/>
      <c r="C19" s="17" t="s">
        <v>68</v>
      </c>
    </row>
    <row r="20" spans="1:24" s="49" customFormat="1" x14ac:dyDescent="0.2"/>
    <row r="21" spans="1:24" s="99" customFormat="1" x14ac:dyDescent="0.2">
      <c r="A21" s="51" t="s">
        <v>5</v>
      </c>
      <c r="B21" s="51" t="s">
        <v>36</v>
      </c>
      <c r="C21" s="51" t="s">
        <v>6</v>
      </c>
      <c r="D21" s="51" t="s">
        <v>45</v>
      </c>
      <c r="E21" s="51" t="s">
        <v>9</v>
      </c>
      <c r="F21" s="51" t="s">
        <v>119</v>
      </c>
      <c r="G21" s="51" t="s">
        <v>56</v>
      </c>
      <c r="H21" s="51" t="s">
        <v>136</v>
      </c>
      <c r="I21" s="51" t="s">
        <v>137</v>
      </c>
      <c r="J21" s="51" t="s">
        <v>138</v>
      </c>
      <c r="K21" s="51" t="s">
        <v>139</v>
      </c>
      <c r="L21" s="51" t="s">
        <v>122</v>
      </c>
      <c r="M21" s="51" t="s">
        <v>140</v>
      </c>
      <c r="N21" s="51" t="s">
        <v>122</v>
      </c>
      <c r="O21" s="51" t="s">
        <v>42</v>
      </c>
      <c r="P21" s="51" t="s">
        <v>141</v>
      </c>
      <c r="Q21" s="51" t="s">
        <v>142</v>
      </c>
      <c r="R21" s="51" t="s">
        <v>10</v>
      </c>
      <c r="S21" s="51" t="s">
        <v>146</v>
      </c>
      <c r="T21" s="51" t="s">
        <v>145</v>
      </c>
      <c r="U21" s="51" t="s">
        <v>11</v>
      </c>
      <c r="V21" s="85" t="s">
        <v>16</v>
      </c>
    </row>
    <row r="22" spans="1:24" s="529" customFormat="1" x14ac:dyDescent="0.2">
      <c r="A22" s="90">
        <v>1</v>
      </c>
      <c r="B22" s="90" t="s">
        <v>1680</v>
      </c>
      <c r="C22" s="207" t="s">
        <v>703</v>
      </c>
      <c r="D22" s="90" t="s">
        <v>1597</v>
      </c>
      <c r="E22" s="90" t="s">
        <v>808</v>
      </c>
      <c r="F22" s="90">
        <v>2</v>
      </c>
      <c r="G22" s="90" t="s">
        <v>71</v>
      </c>
      <c r="H22" s="247">
        <v>12</v>
      </c>
      <c r="I22" s="247" t="s">
        <v>126</v>
      </c>
      <c r="J22" s="247">
        <f>24*H22</f>
        <v>288</v>
      </c>
      <c r="K22" s="90" t="s">
        <v>71</v>
      </c>
      <c r="L22" s="90" t="s">
        <v>71</v>
      </c>
      <c r="M22" s="90" t="s">
        <v>71</v>
      </c>
      <c r="N22" s="90" t="s">
        <v>71</v>
      </c>
      <c r="O22" s="90" t="s">
        <v>71</v>
      </c>
      <c r="P22" s="90" t="s">
        <v>71</v>
      </c>
      <c r="Q22" s="90" t="s">
        <v>71</v>
      </c>
      <c r="R22" s="90" t="s">
        <v>71</v>
      </c>
      <c r="S22" s="90" t="s">
        <v>71</v>
      </c>
      <c r="T22" s="90" t="s">
        <v>71</v>
      </c>
      <c r="U22" s="90" t="s">
        <v>809</v>
      </c>
      <c r="V22" s="243" t="s">
        <v>811</v>
      </c>
      <c r="X22" s="100"/>
    </row>
    <row r="23" spans="1:24" s="529" customFormat="1" x14ac:dyDescent="0.2">
      <c r="A23" s="90">
        <v>2</v>
      </c>
      <c r="B23" s="90" t="s">
        <v>1681</v>
      </c>
      <c r="C23" s="207" t="s">
        <v>703</v>
      </c>
      <c r="D23" s="90" t="s">
        <v>1597</v>
      </c>
      <c r="E23" s="90" t="s">
        <v>808</v>
      </c>
      <c r="F23" s="90">
        <v>2</v>
      </c>
      <c r="G23" s="90" t="s">
        <v>71</v>
      </c>
      <c r="H23" s="247">
        <v>12</v>
      </c>
      <c r="I23" s="247" t="s">
        <v>126</v>
      </c>
      <c r="J23" s="247">
        <f>24*H23</f>
        <v>288</v>
      </c>
      <c r="K23" s="90" t="s">
        <v>71</v>
      </c>
      <c r="L23" s="90" t="s">
        <v>71</v>
      </c>
      <c r="M23" s="90" t="s">
        <v>71</v>
      </c>
      <c r="N23" s="90" t="s">
        <v>71</v>
      </c>
      <c r="O23" s="90" t="s">
        <v>71</v>
      </c>
      <c r="P23" s="90" t="s">
        <v>71</v>
      </c>
      <c r="Q23" s="90" t="s">
        <v>71</v>
      </c>
      <c r="R23" s="90" t="s">
        <v>71</v>
      </c>
      <c r="S23" s="90" t="s">
        <v>71</v>
      </c>
      <c r="T23" s="90" t="s">
        <v>71</v>
      </c>
      <c r="U23" s="90" t="s">
        <v>809</v>
      </c>
      <c r="V23" s="243" t="s">
        <v>811</v>
      </c>
      <c r="X23" s="100"/>
    </row>
    <row r="24" spans="1:24" s="529" customFormat="1" x14ac:dyDescent="0.2">
      <c r="A24" s="218">
        <v>3</v>
      </c>
      <c r="B24" s="218" t="s">
        <v>813</v>
      </c>
      <c r="C24" s="262" t="s">
        <v>78</v>
      </c>
      <c r="D24" s="218" t="s">
        <v>90</v>
      </c>
      <c r="E24" s="218" t="s">
        <v>90</v>
      </c>
      <c r="F24" s="218">
        <v>6</v>
      </c>
      <c r="G24" s="218" t="s">
        <v>148</v>
      </c>
      <c r="H24" s="295">
        <v>96</v>
      </c>
      <c r="I24" s="295" t="s">
        <v>125</v>
      </c>
      <c r="J24" s="295">
        <v>96</v>
      </c>
      <c r="K24" s="218" t="s">
        <v>71</v>
      </c>
      <c r="L24" s="218" t="s">
        <v>71</v>
      </c>
      <c r="M24" s="218" t="s">
        <v>71</v>
      </c>
      <c r="N24" s="218" t="s">
        <v>71</v>
      </c>
      <c r="O24" s="218" t="s">
        <v>102</v>
      </c>
      <c r="P24" s="218" t="s">
        <v>1902</v>
      </c>
      <c r="Q24" s="218" t="s">
        <v>2118</v>
      </c>
      <c r="R24" s="218" t="s">
        <v>52</v>
      </c>
      <c r="S24" s="218" t="s">
        <v>52</v>
      </c>
      <c r="T24" s="218" t="s">
        <v>52</v>
      </c>
      <c r="U24" s="218" t="s">
        <v>71</v>
      </c>
      <c r="V24" s="482"/>
      <c r="X24" s="100"/>
    </row>
    <row r="26" spans="1:24" s="43" customFormat="1" ht="16" thickBot="1" x14ac:dyDescent="0.25">
      <c r="A26" s="1" t="s">
        <v>2142</v>
      </c>
      <c r="B26" s="1"/>
      <c r="C26" s="1" t="s">
        <v>69</v>
      </c>
      <c r="D26" s="16"/>
      <c r="E26" s="16"/>
    </row>
    <row r="27" spans="1:24" s="18" customFormat="1" x14ac:dyDescent="0.2">
      <c r="A27" s="236"/>
      <c r="B27" s="236"/>
      <c r="C27" s="236"/>
      <c r="D27" s="537"/>
      <c r="E27" s="537"/>
    </row>
    <row r="28" spans="1:24" x14ac:dyDescent="0.2">
      <c r="A28" s="263" t="s">
        <v>5</v>
      </c>
      <c r="B28" s="54" t="s">
        <v>9</v>
      </c>
      <c r="C28" s="55" t="s">
        <v>56</v>
      </c>
      <c r="D28" s="56" t="s">
        <v>488</v>
      </c>
      <c r="E28" s="56" t="s">
        <v>489</v>
      </c>
      <c r="F28" s="56" t="s">
        <v>490</v>
      </c>
      <c r="G28" s="56" t="s">
        <v>491</v>
      </c>
      <c r="H28" s="56" t="s">
        <v>492</v>
      </c>
      <c r="I28" s="56" t="s">
        <v>493</v>
      </c>
      <c r="J28" s="55" t="s">
        <v>2139</v>
      </c>
      <c r="K28" s="55" t="s">
        <v>122</v>
      </c>
      <c r="L28" s="55" t="s">
        <v>2140</v>
      </c>
      <c r="M28" s="55" t="s">
        <v>122</v>
      </c>
      <c r="N28" s="530" t="s">
        <v>42</v>
      </c>
      <c r="O28" s="55" t="s">
        <v>2141</v>
      </c>
      <c r="P28" s="55" t="s">
        <v>122</v>
      </c>
      <c r="Q28" s="530" t="s">
        <v>10</v>
      </c>
      <c r="R28" s="55" t="s">
        <v>2566</v>
      </c>
      <c r="S28" s="55" t="s">
        <v>11</v>
      </c>
      <c r="T28" s="55" t="s">
        <v>16</v>
      </c>
    </row>
    <row r="29" spans="1:24" s="220" customFormat="1" x14ac:dyDescent="0.2">
      <c r="A29" s="213">
        <v>1</v>
      </c>
      <c r="B29" s="264" t="s">
        <v>808</v>
      </c>
      <c r="C29" s="214" t="s">
        <v>71</v>
      </c>
      <c r="D29" s="300">
        <v>12</v>
      </c>
      <c r="E29" s="300" t="s">
        <v>126</v>
      </c>
      <c r="F29" s="300">
        <f>24*D29</f>
        <v>288</v>
      </c>
      <c r="G29" s="219">
        <v>13</v>
      </c>
      <c r="H29" s="215" t="s">
        <v>126</v>
      </c>
      <c r="I29" s="215">
        <f>24*G29</f>
        <v>312</v>
      </c>
      <c r="J29" s="264" t="s">
        <v>71</v>
      </c>
      <c r="K29" s="264" t="s">
        <v>71</v>
      </c>
      <c r="L29" s="264" t="s">
        <v>71</v>
      </c>
      <c r="M29" s="264" t="s">
        <v>71</v>
      </c>
      <c r="N29" s="264" t="s">
        <v>71</v>
      </c>
      <c r="O29" s="264" t="s">
        <v>71</v>
      </c>
      <c r="P29" s="264" t="s">
        <v>71</v>
      </c>
      <c r="Q29" s="264" t="s">
        <v>71</v>
      </c>
      <c r="R29" s="264" t="s">
        <v>71</v>
      </c>
      <c r="S29" s="264" t="s">
        <v>71</v>
      </c>
      <c r="T29" s="214" t="s">
        <v>812</v>
      </c>
    </row>
    <row r="30" spans="1:24" s="220" customFormat="1" x14ac:dyDescent="0.2">
      <c r="A30" s="213">
        <v>2</v>
      </c>
      <c r="B30" s="264" t="s">
        <v>808</v>
      </c>
      <c r="C30" s="214" t="s">
        <v>71</v>
      </c>
      <c r="D30" s="300">
        <v>12</v>
      </c>
      <c r="E30" s="300" t="s">
        <v>126</v>
      </c>
      <c r="F30" s="300">
        <f>24*D30</f>
        <v>288</v>
      </c>
      <c r="G30" s="219">
        <v>13</v>
      </c>
      <c r="H30" s="215" t="s">
        <v>126</v>
      </c>
      <c r="I30" s="215">
        <f>24*G30</f>
        <v>312</v>
      </c>
      <c r="J30" s="264" t="s">
        <v>71</v>
      </c>
      <c r="K30" s="264" t="s">
        <v>71</v>
      </c>
      <c r="L30" s="264" t="s">
        <v>71</v>
      </c>
      <c r="M30" s="264" t="s">
        <v>71</v>
      </c>
      <c r="N30" s="264" t="s">
        <v>71</v>
      </c>
      <c r="O30" s="264" t="s">
        <v>71</v>
      </c>
      <c r="P30" s="264" t="s">
        <v>71</v>
      </c>
      <c r="Q30" s="264" t="s">
        <v>71</v>
      </c>
      <c r="R30" s="264" t="s">
        <v>71</v>
      </c>
      <c r="S30" s="264" t="s">
        <v>71</v>
      </c>
      <c r="T30" s="214" t="s">
        <v>812</v>
      </c>
    </row>
    <row r="32" spans="1:24" s="43" customFormat="1" ht="16" thickBot="1" x14ac:dyDescent="0.25">
      <c r="A32" s="1" t="s">
        <v>12</v>
      </c>
      <c r="B32" s="1"/>
    </row>
    <row r="33" spans="1:10" s="31" customFormat="1" x14ac:dyDescent="0.2">
      <c r="A33" s="3" t="s">
        <v>13</v>
      </c>
      <c r="B33" s="3"/>
      <c r="E33" s="58" t="s">
        <v>1554</v>
      </c>
      <c r="F33" s="58" t="s">
        <v>1500</v>
      </c>
      <c r="G33" s="30" t="s">
        <v>54</v>
      </c>
      <c r="I33" s="411" t="s">
        <v>16</v>
      </c>
    </row>
    <row r="34" spans="1:10" s="60" customFormat="1" x14ac:dyDescent="0.2">
      <c r="A34" s="59">
        <v>1</v>
      </c>
      <c r="B34" s="59"/>
      <c r="C34" s="60" t="s">
        <v>37</v>
      </c>
      <c r="E34" s="61">
        <v>1</v>
      </c>
      <c r="F34" s="61">
        <v>1</v>
      </c>
      <c r="G34" s="60" t="s">
        <v>60</v>
      </c>
      <c r="I34" s="412" t="s">
        <v>805</v>
      </c>
    </row>
    <row r="35" spans="1:10" x14ac:dyDescent="0.2">
      <c r="A35" s="4">
        <v>2</v>
      </c>
      <c r="B35" s="4"/>
      <c r="C35" s="5" t="s">
        <v>17</v>
      </c>
      <c r="E35" s="6">
        <v>1</v>
      </c>
      <c r="F35" s="6">
        <v>1</v>
      </c>
      <c r="G35" s="19" t="s">
        <v>61</v>
      </c>
      <c r="I35" s="41" t="s">
        <v>810</v>
      </c>
    </row>
    <row r="36" spans="1:10" s="8" customFormat="1" x14ac:dyDescent="0.2">
      <c r="A36" s="7">
        <v>3</v>
      </c>
      <c r="B36" s="7"/>
      <c r="C36" s="8" t="s">
        <v>18</v>
      </c>
      <c r="E36" s="10">
        <v>0</v>
      </c>
      <c r="F36" s="10">
        <v>0</v>
      </c>
      <c r="G36" s="8" t="s">
        <v>19</v>
      </c>
      <c r="I36" s="41" t="s">
        <v>2066</v>
      </c>
      <c r="J36" s="19"/>
    </row>
    <row r="37" spans="1:10" s="8" customFormat="1" x14ac:dyDescent="0.2">
      <c r="A37" s="7">
        <v>4</v>
      </c>
      <c r="B37" s="7"/>
      <c r="C37" s="8" t="s">
        <v>20</v>
      </c>
      <c r="E37" s="10">
        <v>0</v>
      </c>
      <c r="F37" s="10">
        <v>0</v>
      </c>
      <c r="G37" s="8" t="s">
        <v>21</v>
      </c>
      <c r="I37" s="41" t="s">
        <v>2066</v>
      </c>
      <c r="J37" s="19"/>
    </row>
    <row r="38" spans="1:10" x14ac:dyDescent="0.2">
      <c r="A38" s="4">
        <v>5</v>
      </c>
      <c r="B38" s="4"/>
      <c r="C38" s="5" t="s">
        <v>22</v>
      </c>
      <c r="E38" s="6">
        <v>0</v>
      </c>
      <c r="F38" s="6">
        <v>1</v>
      </c>
      <c r="G38" s="19" t="s">
        <v>23</v>
      </c>
      <c r="I38" s="41" t="s">
        <v>1557</v>
      </c>
    </row>
    <row r="39" spans="1:10" x14ac:dyDescent="0.2">
      <c r="A39" s="7">
        <v>6</v>
      </c>
      <c r="B39" s="7"/>
      <c r="C39" s="8" t="s">
        <v>24</v>
      </c>
      <c r="E39" s="10">
        <v>1</v>
      </c>
      <c r="F39" s="10">
        <v>1</v>
      </c>
      <c r="G39" s="19" t="s">
        <v>128</v>
      </c>
      <c r="I39" s="41" t="s">
        <v>804</v>
      </c>
    </row>
    <row r="40" spans="1:10" x14ac:dyDescent="0.2">
      <c r="E40" s="62"/>
      <c r="F40" s="62"/>
      <c r="I40" s="41"/>
    </row>
    <row r="41" spans="1:10" s="31" customFormat="1" x14ac:dyDescent="0.2">
      <c r="A41" s="3" t="s">
        <v>25</v>
      </c>
      <c r="B41" s="3"/>
      <c r="E41" s="58" t="s">
        <v>14</v>
      </c>
      <c r="F41" s="58" t="s">
        <v>14</v>
      </c>
      <c r="G41" s="30" t="s">
        <v>15</v>
      </c>
      <c r="I41" s="40" t="s">
        <v>16</v>
      </c>
    </row>
    <row r="42" spans="1:10" x14ac:dyDescent="0.2">
      <c r="A42" s="19">
        <v>7</v>
      </c>
      <c r="C42" s="19" t="s">
        <v>26</v>
      </c>
      <c r="E42" s="61">
        <v>1</v>
      </c>
      <c r="F42" s="61">
        <v>1</v>
      </c>
      <c r="G42" s="19" t="s">
        <v>27</v>
      </c>
      <c r="I42" s="42" t="s">
        <v>806</v>
      </c>
    </row>
    <row r="43" spans="1:10" x14ac:dyDescent="0.2">
      <c r="A43" s="19">
        <v>8</v>
      </c>
      <c r="C43" s="19" t="s">
        <v>58</v>
      </c>
      <c r="E43" s="61">
        <v>1</v>
      </c>
      <c r="F43" s="61">
        <v>1</v>
      </c>
      <c r="G43" s="19" t="s">
        <v>62</v>
      </c>
      <c r="I43" s="42" t="s">
        <v>1558</v>
      </c>
    </row>
    <row r="44" spans="1:10" x14ac:dyDescent="0.2">
      <c r="A44" s="19">
        <v>9</v>
      </c>
      <c r="C44" s="19" t="s">
        <v>40</v>
      </c>
      <c r="E44" s="61">
        <v>0</v>
      </c>
      <c r="F44" s="61">
        <v>1</v>
      </c>
      <c r="G44" s="19" t="s">
        <v>63</v>
      </c>
      <c r="I44" s="42" t="s">
        <v>1559</v>
      </c>
    </row>
    <row r="45" spans="1:10" x14ac:dyDescent="0.2">
      <c r="A45" s="19">
        <v>10</v>
      </c>
      <c r="C45" s="19" t="s">
        <v>39</v>
      </c>
      <c r="E45" s="61">
        <v>0</v>
      </c>
      <c r="F45" s="61">
        <v>0</v>
      </c>
      <c r="G45" s="19" t="s">
        <v>115</v>
      </c>
      <c r="I45" s="413" t="s">
        <v>2117</v>
      </c>
    </row>
    <row r="46" spans="1:10" x14ac:dyDescent="0.2">
      <c r="E46" s="63"/>
      <c r="F46" s="63"/>
      <c r="I46" s="41"/>
    </row>
    <row r="47" spans="1:10" s="31" customFormat="1" x14ac:dyDescent="0.2">
      <c r="A47" s="3" t="s">
        <v>57</v>
      </c>
      <c r="B47" s="3"/>
      <c r="E47" s="64" t="s">
        <v>14</v>
      </c>
      <c r="F47" s="64" t="s">
        <v>14</v>
      </c>
      <c r="G47" s="30" t="s">
        <v>15</v>
      </c>
      <c r="I47" s="40" t="s">
        <v>16</v>
      </c>
    </row>
    <row r="48" spans="1:10" s="5" customFormat="1" x14ac:dyDescent="0.2">
      <c r="A48" s="5">
        <v>11</v>
      </c>
      <c r="C48" s="5" t="s">
        <v>28</v>
      </c>
      <c r="E48" s="6">
        <v>1</v>
      </c>
      <c r="F48" s="6">
        <v>1</v>
      </c>
      <c r="G48" s="19" t="s">
        <v>49</v>
      </c>
      <c r="I48" s="42" t="s">
        <v>1560</v>
      </c>
      <c r="J48" s="19"/>
    </row>
    <row r="49" spans="1:13" s="5" customFormat="1" x14ac:dyDescent="0.2">
      <c r="A49" s="11">
        <v>12</v>
      </c>
      <c r="B49" s="11"/>
      <c r="C49" s="5" t="s">
        <v>47</v>
      </c>
      <c r="E49" s="6">
        <v>1</v>
      </c>
      <c r="F49" s="6">
        <v>0</v>
      </c>
      <c r="G49" s="19" t="s">
        <v>109</v>
      </c>
      <c r="I49" s="42" t="s">
        <v>1561</v>
      </c>
      <c r="J49" s="19"/>
    </row>
    <row r="50" spans="1:13" x14ac:dyDescent="0.2">
      <c r="A50" s="47">
        <v>13</v>
      </c>
      <c r="B50" s="47"/>
      <c r="C50" s="19" t="s">
        <v>29</v>
      </c>
      <c r="E50" s="61">
        <v>0</v>
      </c>
      <c r="F50" s="61">
        <v>0</v>
      </c>
      <c r="G50" s="19" t="s">
        <v>30</v>
      </c>
      <c r="I50" s="42" t="s">
        <v>2116</v>
      </c>
    </row>
    <row r="51" spans="1:13" x14ac:dyDescent="0.2">
      <c r="A51" s="47">
        <v>14</v>
      </c>
      <c r="B51" s="47"/>
      <c r="C51" s="19" t="s">
        <v>31</v>
      </c>
      <c r="E51" s="61">
        <v>1</v>
      </c>
      <c r="F51" s="61">
        <v>1</v>
      </c>
      <c r="G51" s="19" t="s">
        <v>1400</v>
      </c>
      <c r="I51" s="41" t="s">
        <v>2115</v>
      </c>
    </row>
    <row r="52" spans="1:13" x14ac:dyDescent="0.2">
      <c r="A52" s="47">
        <v>15</v>
      </c>
      <c r="B52" s="47"/>
      <c r="C52" s="19" t="s">
        <v>38</v>
      </c>
      <c r="E52" s="61">
        <v>0</v>
      </c>
      <c r="F52" s="61">
        <v>1</v>
      </c>
      <c r="G52" s="19" t="s">
        <v>64</v>
      </c>
      <c r="I52" s="42" t="s">
        <v>1562</v>
      </c>
    </row>
    <row r="53" spans="1:13" x14ac:dyDescent="0.2">
      <c r="E53" s="63"/>
      <c r="F53" s="63"/>
    </row>
    <row r="54" spans="1:13" ht="16" thickBot="1" x14ac:dyDescent="0.25">
      <c r="A54" s="43"/>
      <c r="B54" s="43"/>
      <c r="C54" s="43"/>
      <c r="D54" s="43"/>
      <c r="E54" s="65"/>
      <c r="F54" s="65"/>
      <c r="G54" s="43"/>
      <c r="H54" s="43"/>
      <c r="I54" s="18"/>
      <c r="J54" s="18"/>
      <c r="K54" s="18"/>
      <c r="L54" s="18"/>
      <c r="M54" s="18"/>
    </row>
    <row r="55" spans="1:13" x14ac:dyDescent="0.2">
      <c r="E55" s="63"/>
      <c r="F55" s="63"/>
      <c r="I55" s="18"/>
      <c r="J55" s="18"/>
      <c r="K55" s="18"/>
      <c r="L55" s="18"/>
      <c r="M55" s="18"/>
    </row>
    <row r="56" spans="1:13" ht="16" thickBot="1" x14ac:dyDescent="0.25">
      <c r="A56" s="2" t="s">
        <v>32</v>
      </c>
      <c r="B56" s="2"/>
      <c r="E56" s="66">
        <f>SUM(E34:E39,E42:E45,E48:E52)</f>
        <v>8</v>
      </c>
      <c r="F56" s="66">
        <f>SUM(F34:F39,F42:F45,F48:F52)</f>
        <v>10</v>
      </c>
      <c r="G56" s="67" t="s">
        <v>48</v>
      </c>
      <c r="I56" s="18"/>
      <c r="J56" s="18"/>
      <c r="K56" s="18"/>
      <c r="L56" s="18"/>
      <c r="M56" s="18"/>
    </row>
    <row r="57" spans="1:13" ht="16" thickTop="1" x14ac:dyDescent="0.2">
      <c r="A57" s="201" t="s">
        <v>1367</v>
      </c>
      <c r="B57" s="201"/>
      <c r="C57" s="8"/>
      <c r="D57" s="193"/>
      <c r="E57" s="197" t="s">
        <v>164</v>
      </c>
      <c r="F57" s="196" t="s">
        <v>164</v>
      </c>
      <c r="I57" s="18"/>
      <c r="J57" s="18"/>
      <c r="K57" s="18"/>
      <c r="L57" s="18"/>
      <c r="M57" s="18"/>
    </row>
    <row r="58" spans="1:13" x14ac:dyDescent="0.2">
      <c r="A58" s="68" t="s">
        <v>118</v>
      </c>
      <c r="B58" s="2"/>
      <c r="E58" s="194">
        <f>0.5^E57</f>
        <v>0.5</v>
      </c>
      <c r="F58" s="194">
        <f>0.5^F57</f>
        <v>0.5</v>
      </c>
      <c r="I58" s="18"/>
      <c r="J58" s="18"/>
      <c r="K58" s="18"/>
      <c r="L58" s="18"/>
      <c r="M58" s="18"/>
    </row>
    <row r="59" spans="1:13" ht="16" thickBot="1" x14ac:dyDescent="0.25">
      <c r="A59" s="1"/>
      <c r="B59" s="1"/>
      <c r="C59" s="43"/>
      <c r="D59" s="43"/>
      <c r="E59" s="87"/>
      <c r="F59" s="87"/>
      <c r="G59" s="43"/>
      <c r="H59" s="43"/>
      <c r="I59" s="18"/>
      <c r="J59" s="18"/>
      <c r="K59" s="18"/>
      <c r="L59" s="18"/>
      <c r="M59" s="18"/>
    </row>
    <row r="60" spans="1:13" x14ac:dyDescent="0.2">
      <c r="A60" s="3" t="s">
        <v>33</v>
      </c>
      <c r="B60" s="3"/>
      <c r="C60" s="31"/>
      <c r="D60" s="31"/>
      <c r="E60" s="69" t="s">
        <v>34</v>
      </c>
      <c r="F60" s="69" t="s">
        <v>34</v>
      </c>
      <c r="G60" s="31" t="s">
        <v>15</v>
      </c>
      <c r="H60" s="31"/>
      <c r="I60" s="18"/>
      <c r="J60" s="18"/>
      <c r="K60" s="18"/>
      <c r="L60" s="18"/>
      <c r="M60" s="18"/>
    </row>
    <row r="61" spans="1:13" x14ac:dyDescent="0.2">
      <c r="A61" s="198" t="s">
        <v>1368</v>
      </c>
      <c r="B61" s="24" t="s">
        <v>1370</v>
      </c>
      <c r="E61" s="200">
        <v>1</v>
      </c>
      <c r="F61" s="200">
        <v>1</v>
      </c>
      <c r="G61" s="24" t="s">
        <v>1372</v>
      </c>
      <c r="I61" s="18"/>
      <c r="J61" s="18"/>
      <c r="K61" s="18"/>
      <c r="L61" s="18"/>
      <c r="M61" s="18"/>
    </row>
    <row r="62" spans="1:13" x14ac:dyDescent="0.2">
      <c r="A62" s="198" t="s">
        <v>1369</v>
      </c>
      <c r="B62" s="193" t="s">
        <v>1371</v>
      </c>
      <c r="C62" s="24"/>
      <c r="E62" s="200">
        <v>1</v>
      </c>
      <c r="F62" s="200">
        <v>1</v>
      </c>
      <c r="G62" s="24" t="s">
        <v>1372</v>
      </c>
      <c r="I62" s="18"/>
      <c r="J62" s="18"/>
      <c r="K62" s="18"/>
      <c r="L62" s="18"/>
      <c r="M62" s="18"/>
    </row>
    <row r="63" spans="1:13" x14ac:dyDescent="0.2">
      <c r="A63" s="5"/>
      <c r="B63" s="5"/>
      <c r="C63" s="24"/>
      <c r="E63" s="23"/>
      <c r="F63" s="23"/>
      <c r="I63" s="18"/>
      <c r="J63" s="18"/>
      <c r="K63" s="18"/>
      <c r="L63" s="18"/>
      <c r="M63" s="18"/>
    </row>
    <row r="64" spans="1:13" ht="16" thickBot="1" x14ac:dyDescent="0.25">
      <c r="A64" s="5"/>
      <c r="B64" s="5"/>
      <c r="C64" s="22"/>
      <c r="I64" s="18"/>
      <c r="J64" s="18"/>
      <c r="K64" s="18"/>
      <c r="L64" s="18"/>
      <c r="M64" s="18"/>
    </row>
    <row r="65" spans="1:13" x14ac:dyDescent="0.2">
      <c r="A65" s="21"/>
      <c r="B65" s="21"/>
      <c r="C65" s="20"/>
      <c r="D65" s="70"/>
      <c r="E65" s="70"/>
      <c r="F65" s="70"/>
      <c r="G65" s="70"/>
      <c r="H65" s="70"/>
      <c r="I65" s="18"/>
      <c r="J65" s="18"/>
      <c r="K65" s="18"/>
      <c r="L65" s="18"/>
      <c r="M65" s="18"/>
    </row>
    <row r="66" spans="1:13" ht="16" thickBot="1" x14ac:dyDescent="0.25">
      <c r="A66" s="2" t="s">
        <v>35</v>
      </c>
      <c r="B66" s="2"/>
      <c r="E66" s="211">
        <f>E56*E58*E61*E62</f>
        <v>4</v>
      </c>
      <c r="F66" s="211">
        <f>F56*F58*F61*F62</f>
        <v>5</v>
      </c>
      <c r="G66" s="212" t="s">
        <v>48</v>
      </c>
      <c r="I66" s="18"/>
      <c r="J66" s="18"/>
      <c r="K66" s="18"/>
      <c r="L66" s="18"/>
      <c r="M66" s="18"/>
    </row>
    <row r="67" spans="1:13" ht="16" thickTop="1" x14ac:dyDescent="0.2">
      <c r="C67" s="68"/>
      <c r="I67" s="18"/>
      <c r="J67" s="18"/>
      <c r="K67" s="18"/>
      <c r="L67" s="18"/>
      <c r="M67" s="18"/>
    </row>
    <row r="68" spans="1:13" ht="16" thickBot="1" x14ac:dyDescent="0.25">
      <c r="A68" s="43"/>
      <c r="B68" s="43"/>
      <c r="C68" s="43"/>
      <c r="D68" s="43"/>
      <c r="E68" s="43"/>
      <c r="F68" s="43"/>
      <c r="G68" s="43"/>
      <c r="H68" s="43"/>
      <c r="I68" s="18"/>
      <c r="J68" s="18"/>
      <c r="K68" s="18"/>
      <c r="L68" s="18"/>
      <c r="M68" s="18"/>
    </row>
    <row r="69" spans="1:13" x14ac:dyDescent="0.2">
      <c r="I69" s="18"/>
      <c r="J69" s="18"/>
      <c r="K69" s="18"/>
      <c r="L69" s="18"/>
      <c r="M69" s="18"/>
    </row>
    <row r="70" spans="1:13" x14ac:dyDescent="0.2">
      <c r="A70" s="2" t="s">
        <v>1394</v>
      </c>
      <c r="I70" s="18"/>
      <c r="J70" s="18"/>
      <c r="K70" s="18"/>
      <c r="L70" s="18"/>
      <c r="M70" s="18"/>
    </row>
    <row r="71" spans="1:13" x14ac:dyDescent="0.2">
      <c r="A71" s="221">
        <v>44123</v>
      </c>
      <c r="B71" s="19" t="s">
        <v>1395</v>
      </c>
      <c r="I71" s="18"/>
      <c r="J71" s="18"/>
      <c r="K71" s="18"/>
      <c r="L71" s="18"/>
      <c r="M71" s="18"/>
    </row>
    <row r="72" spans="1:13" x14ac:dyDescent="0.2">
      <c r="I72" s="18"/>
      <c r="J72" s="18"/>
      <c r="K72" s="18"/>
      <c r="L72" s="18"/>
      <c r="M72" s="18"/>
    </row>
    <row r="73" spans="1:13" x14ac:dyDescent="0.2">
      <c r="I73" s="18"/>
      <c r="J73" s="18"/>
      <c r="K73" s="18"/>
      <c r="L73" s="18"/>
      <c r="M73" s="18"/>
    </row>
    <row r="1048503" spans="16:16" x14ac:dyDescent="0.2">
      <c r="P1048503" s="57"/>
    </row>
  </sheetData>
  <conditionalFormatting sqref="E66:F66">
    <cfRule type="cellIs" dxfId="105" priority="1" operator="lessThan">
      <formula>7.5</formula>
    </cfRule>
    <cfRule type="cellIs" dxfId="104" priority="2" operator="greaterThan">
      <formula>7.5</formula>
    </cfRule>
  </conditionalFormatting>
  <dataValidations count="3">
    <dataValidation type="list" allowBlank="1" showInputMessage="1" showErrorMessage="1" sqref="E10:E11" xr:uid="{00000000-0002-0000-1000-000000000000}">
      <formula1>#REF!</formula1>
    </dataValidation>
    <dataValidation type="list" showInputMessage="1" showErrorMessage="1" sqref="E12" xr:uid="{00000000-0002-0000-1000-000001000000}">
      <formula1>#REF!</formula1>
    </dataValidation>
    <dataValidation type="list" allowBlank="1" showInputMessage="1" showErrorMessage="1" sqref="D12" xr:uid="{00000000-0002-0000-1000-000002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000-000003000000}">
          <x14:formula1>
            <xm:f>Lists!$C$1:$C$9</xm:f>
          </x14:formula1>
          <xm:sqref>D10</xm:sqref>
        </x14:dataValidation>
        <x14:dataValidation type="list" allowBlank="1" showInputMessage="1" showErrorMessage="1" xr:uid="{00000000-0002-0000-1000-000004000000}">
          <x14:formula1>
            <xm:f>Lists!$F$1:$F$8</xm:f>
          </x14:formula1>
          <xm:sqref>D11</xm:sqref>
        </x14:dataValidation>
        <x14:dataValidation type="list" allowBlank="1" showInputMessage="1" showErrorMessage="1" xr:uid="{00000000-0002-0000-1000-000005000000}">
          <x14:formula1>
            <xm:f>Lists!$E$1:$E$5</xm:f>
          </x14:formula1>
          <xm:sqref>V15:V17</xm:sqref>
        </x14:dataValidation>
        <x14:dataValidation type="list" allowBlank="1" showInputMessage="1" showErrorMessage="1" xr:uid="{00000000-0002-0000-1000-000006000000}">
          <x14:formula1>
            <xm:f>Lists!$D$1:$D$8</xm:f>
          </x14:formula1>
          <xm:sqref>E15:E17</xm:sqref>
        </x14:dataValidation>
        <x14:dataValidation type="list" allowBlank="1" showInputMessage="1" showErrorMessage="1" xr:uid="{00000000-0002-0000-1000-000007000000}">
          <x14:formula1>
            <xm:f>Lists!$G$1:$G$8</xm:f>
          </x14:formula1>
          <xm:sqref>D22:D24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X1048512"/>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694</v>
      </c>
      <c r="G2" s="19" t="s">
        <v>72</v>
      </c>
      <c r="H2" s="44" t="s">
        <v>1684</v>
      </c>
    </row>
    <row r="3" spans="1:24" x14ac:dyDescent="0.2">
      <c r="C3" s="19" t="s">
        <v>2</v>
      </c>
      <c r="D3" s="209">
        <v>1979</v>
      </c>
    </row>
    <row r="4" spans="1:24" x14ac:dyDescent="0.2">
      <c r="C4" s="8" t="s">
        <v>44</v>
      </c>
      <c r="D4" s="44" t="s">
        <v>695</v>
      </c>
    </row>
    <row r="5" spans="1:24" x14ac:dyDescent="0.2">
      <c r="C5" s="19" t="s">
        <v>3</v>
      </c>
      <c r="D5" s="44" t="s">
        <v>2155</v>
      </c>
    </row>
    <row r="6" spans="1:24" x14ac:dyDescent="0.2">
      <c r="D6" s="18"/>
    </row>
    <row r="7" spans="1:24" s="43" customFormat="1" ht="16" thickBot="1" x14ac:dyDescent="0.25">
      <c r="A7" s="1" t="s">
        <v>59</v>
      </c>
      <c r="B7" s="1"/>
      <c r="D7" s="248" t="s">
        <v>2123</v>
      </c>
    </row>
    <row r="9" spans="1:24" s="43" customFormat="1" ht="16" thickBot="1" x14ac:dyDescent="0.25">
      <c r="A9" s="1" t="s">
        <v>4</v>
      </c>
      <c r="B9" s="1"/>
    </row>
    <row r="10" spans="1:24" x14ac:dyDescent="0.2">
      <c r="C10" s="19" t="s">
        <v>74</v>
      </c>
      <c r="D10" s="45" t="s">
        <v>1589</v>
      </c>
      <c r="E10" s="46"/>
    </row>
    <row r="11" spans="1:24" x14ac:dyDescent="0.2">
      <c r="C11" s="19" t="s">
        <v>46</v>
      </c>
      <c r="D11" s="45" t="s">
        <v>43</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1684</v>
      </c>
      <c r="C15" s="206" t="s">
        <v>701</v>
      </c>
      <c r="D15" s="225" t="s">
        <v>90</v>
      </c>
      <c r="E15" s="225" t="s">
        <v>1582</v>
      </c>
      <c r="F15" s="225" t="s">
        <v>700</v>
      </c>
      <c r="G15" s="225" t="s">
        <v>132</v>
      </c>
      <c r="H15" s="225" t="s">
        <v>71</v>
      </c>
      <c r="I15" s="225" t="s">
        <v>699</v>
      </c>
      <c r="J15" s="225" t="s">
        <v>197</v>
      </c>
      <c r="K15" s="225">
        <v>4.5</v>
      </c>
      <c r="L15" s="225">
        <v>4</v>
      </c>
      <c r="M15" s="225">
        <v>5</v>
      </c>
      <c r="N15" s="225" t="s">
        <v>71</v>
      </c>
      <c r="O15" s="225" t="s">
        <v>71</v>
      </c>
      <c r="P15" s="225" t="s">
        <v>71</v>
      </c>
      <c r="Q15" s="225"/>
      <c r="R15" s="15">
        <v>96</v>
      </c>
      <c r="S15" s="15" t="s">
        <v>125</v>
      </c>
      <c r="T15" s="15">
        <v>96</v>
      </c>
      <c r="U15" s="225" t="s">
        <v>71</v>
      </c>
      <c r="V15" s="225" t="s">
        <v>71</v>
      </c>
      <c r="W15" s="225" t="s">
        <v>53</v>
      </c>
      <c r="X15" s="225" t="s">
        <v>708</v>
      </c>
    </row>
    <row r="16" spans="1:24" s="550" customFormat="1" x14ac:dyDescent="0.2">
      <c r="A16" s="225">
        <v>2</v>
      </c>
      <c r="B16" s="225" t="s">
        <v>1684</v>
      </c>
      <c r="C16" s="206" t="s">
        <v>180</v>
      </c>
      <c r="D16" s="225" t="s">
        <v>90</v>
      </c>
      <c r="E16" s="225" t="s">
        <v>1582</v>
      </c>
      <c r="F16" s="225" t="s">
        <v>700</v>
      </c>
      <c r="G16" s="225" t="s">
        <v>132</v>
      </c>
      <c r="H16" s="225" t="s">
        <v>71</v>
      </c>
      <c r="I16" s="225" t="s">
        <v>699</v>
      </c>
      <c r="J16" s="225" t="s">
        <v>197</v>
      </c>
      <c r="K16" s="225">
        <v>4.5</v>
      </c>
      <c r="L16" s="225">
        <v>4</v>
      </c>
      <c r="M16" s="225">
        <v>5</v>
      </c>
      <c r="N16" s="225" t="s">
        <v>71</v>
      </c>
      <c r="O16" s="225" t="s">
        <v>71</v>
      </c>
      <c r="P16" s="225" t="s">
        <v>71</v>
      </c>
      <c r="Q16" s="225"/>
      <c r="R16" s="15">
        <v>96</v>
      </c>
      <c r="S16" s="15" t="s">
        <v>125</v>
      </c>
      <c r="T16" s="15">
        <v>96</v>
      </c>
      <c r="U16" s="225" t="s">
        <v>71</v>
      </c>
      <c r="V16" s="225" t="s">
        <v>71</v>
      </c>
      <c r="W16" s="225" t="s">
        <v>53</v>
      </c>
      <c r="X16" s="225" t="s">
        <v>708</v>
      </c>
    </row>
    <row r="17" spans="1:24" s="550" customFormat="1" x14ac:dyDescent="0.2">
      <c r="A17" s="225">
        <v>3</v>
      </c>
      <c r="B17" s="225" t="s">
        <v>1684</v>
      </c>
      <c r="C17" s="206" t="s">
        <v>702</v>
      </c>
      <c r="D17" s="225" t="s">
        <v>90</v>
      </c>
      <c r="E17" s="225" t="s">
        <v>1582</v>
      </c>
      <c r="F17" s="225" t="s">
        <v>700</v>
      </c>
      <c r="G17" s="225" t="s">
        <v>132</v>
      </c>
      <c r="H17" s="225" t="s">
        <v>71</v>
      </c>
      <c r="I17" s="225" t="s">
        <v>699</v>
      </c>
      <c r="J17" s="225" t="s">
        <v>197</v>
      </c>
      <c r="K17" s="225">
        <v>4.5</v>
      </c>
      <c r="L17" s="225">
        <v>4</v>
      </c>
      <c r="M17" s="225">
        <v>5</v>
      </c>
      <c r="N17" s="225" t="s">
        <v>71</v>
      </c>
      <c r="O17" s="225" t="s">
        <v>71</v>
      </c>
      <c r="P17" s="225" t="s">
        <v>71</v>
      </c>
      <c r="Q17" s="225"/>
      <c r="R17" s="15">
        <v>96</v>
      </c>
      <c r="S17" s="15" t="s">
        <v>125</v>
      </c>
      <c r="T17" s="15">
        <v>96</v>
      </c>
      <c r="U17" s="225" t="s">
        <v>71</v>
      </c>
      <c r="V17" s="225" t="s">
        <v>71</v>
      </c>
      <c r="W17" s="225" t="s">
        <v>53</v>
      </c>
      <c r="X17" s="225" t="s">
        <v>708</v>
      </c>
    </row>
    <row r="18" spans="1:24" s="550" customFormat="1" x14ac:dyDescent="0.2">
      <c r="A18" s="225">
        <v>4</v>
      </c>
      <c r="B18" s="225" t="s">
        <v>1684</v>
      </c>
      <c r="C18" s="206" t="s">
        <v>660</v>
      </c>
      <c r="D18" s="225" t="s">
        <v>90</v>
      </c>
      <c r="E18" s="225" t="s">
        <v>1582</v>
      </c>
      <c r="F18" s="225" t="s">
        <v>700</v>
      </c>
      <c r="G18" s="225" t="s">
        <v>132</v>
      </c>
      <c r="H18" s="225" t="s">
        <v>71</v>
      </c>
      <c r="I18" s="225" t="s">
        <v>699</v>
      </c>
      <c r="J18" s="225" t="s">
        <v>197</v>
      </c>
      <c r="K18" s="225">
        <v>4.5</v>
      </c>
      <c r="L18" s="225">
        <v>4</v>
      </c>
      <c r="M18" s="225">
        <v>5</v>
      </c>
      <c r="N18" s="225" t="s">
        <v>71</v>
      </c>
      <c r="O18" s="225" t="s">
        <v>71</v>
      </c>
      <c r="P18" s="225" t="s">
        <v>71</v>
      </c>
      <c r="Q18" s="225"/>
      <c r="R18" s="15">
        <v>96</v>
      </c>
      <c r="S18" s="15" t="s">
        <v>125</v>
      </c>
      <c r="T18" s="15">
        <v>96</v>
      </c>
      <c r="U18" s="225" t="s">
        <v>71</v>
      </c>
      <c r="V18" s="225" t="s">
        <v>71</v>
      </c>
      <c r="W18" s="225" t="s">
        <v>53</v>
      </c>
      <c r="X18" s="225" t="s">
        <v>708</v>
      </c>
    </row>
    <row r="19" spans="1:24" s="550" customFormat="1" x14ac:dyDescent="0.2">
      <c r="A19" s="225">
        <v>5</v>
      </c>
      <c r="B19" s="225" t="s">
        <v>1684</v>
      </c>
      <c r="C19" s="206" t="s">
        <v>703</v>
      </c>
      <c r="D19" s="225" t="s">
        <v>90</v>
      </c>
      <c r="E19" s="225" t="s">
        <v>1582</v>
      </c>
      <c r="F19" s="225" t="s">
        <v>700</v>
      </c>
      <c r="G19" s="225" t="s">
        <v>132</v>
      </c>
      <c r="H19" s="225" t="s">
        <v>71</v>
      </c>
      <c r="I19" s="225" t="s">
        <v>699</v>
      </c>
      <c r="J19" s="225" t="s">
        <v>197</v>
      </c>
      <c r="K19" s="225">
        <v>4.5</v>
      </c>
      <c r="L19" s="225">
        <v>4</v>
      </c>
      <c r="M19" s="225">
        <v>5</v>
      </c>
      <c r="N19" s="225" t="s">
        <v>71</v>
      </c>
      <c r="O19" s="225" t="s">
        <v>71</v>
      </c>
      <c r="P19" s="225" t="s">
        <v>71</v>
      </c>
      <c r="Q19" s="225"/>
      <c r="R19" s="15">
        <v>96</v>
      </c>
      <c r="S19" s="15" t="s">
        <v>125</v>
      </c>
      <c r="T19" s="15">
        <v>96</v>
      </c>
      <c r="U19" s="225" t="s">
        <v>71</v>
      </c>
      <c r="V19" s="225" t="s">
        <v>71</v>
      </c>
      <c r="W19" s="225" t="s">
        <v>53</v>
      </c>
      <c r="X19" s="225" t="s">
        <v>708</v>
      </c>
    </row>
    <row r="20" spans="1:24" s="550" customFormat="1" x14ac:dyDescent="0.2">
      <c r="A20" s="225">
        <v>6</v>
      </c>
      <c r="B20" s="225" t="s">
        <v>1684</v>
      </c>
      <c r="C20" s="206" t="s">
        <v>716</v>
      </c>
      <c r="D20" s="225" t="s">
        <v>90</v>
      </c>
      <c r="E20" s="225" t="s">
        <v>1582</v>
      </c>
      <c r="F20" s="225" t="s">
        <v>700</v>
      </c>
      <c r="G20" s="225" t="s">
        <v>132</v>
      </c>
      <c r="H20" s="225" t="s">
        <v>71</v>
      </c>
      <c r="I20" s="225" t="s">
        <v>699</v>
      </c>
      <c r="J20" s="225" t="s">
        <v>197</v>
      </c>
      <c r="K20" s="225">
        <v>4.5</v>
      </c>
      <c r="L20" s="225">
        <v>4</v>
      </c>
      <c r="M20" s="225">
        <v>5</v>
      </c>
      <c r="N20" s="225" t="s">
        <v>71</v>
      </c>
      <c r="O20" s="225" t="s">
        <v>71</v>
      </c>
      <c r="P20" s="225" t="s">
        <v>71</v>
      </c>
      <c r="Q20" s="225"/>
      <c r="R20" s="15">
        <v>96</v>
      </c>
      <c r="S20" s="15" t="s">
        <v>125</v>
      </c>
      <c r="T20" s="15">
        <v>96</v>
      </c>
      <c r="U20" s="225" t="s">
        <v>51</v>
      </c>
      <c r="V20" s="225" t="s">
        <v>71</v>
      </c>
      <c r="W20" s="225" t="s">
        <v>53</v>
      </c>
      <c r="X20" s="225" t="s">
        <v>708</v>
      </c>
    </row>
    <row r="21" spans="1:24" s="550" customFormat="1" x14ac:dyDescent="0.2">
      <c r="A21" s="225">
        <v>7</v>
      </c>
      <c r="B21" s="225" t="s">
        <v>1684</v>
      </c>
      <c r="C21" s="206" t="s">
        <v>717</v>
      </c>
      <c r="D21" s="225" t="s">
        <v>90</v>
      </c>
      <c r="E21" s="225" t="s">
        <v>1582</v>
      </c>
      <c r="F21" s="225" t="s">
        <v>700</v>
      </c>
      <c r="G21" s="225" t="s">
        <v>132</v>
      </c>
      <c r="H21" s="225" t="s">
        <v>71</v>
      </c>
      <c r="I21" s="225" t="s">
        <v>699</v>
      </c>
      <c r="J21" s="225" t="s">
        <v>197</v>
      </c>
      <c r="K21" s="225">
        <v>4.5</v>
      </c>
      <c r="L21" s="225">
        <v>4</v>
      </c>
      <c r="M21" s="225">
        <v>5</v>
      </c>
      <c r="N21" s="225" t="s">
        <v>71</v>
      </c>
      <c r="O21" s="225" t="s">
        <v>71</v>
      </c>
      <c r="P21" s="225" t="s">
        <v>71</v>
      </c>
      <c r="Q21" s="225"/>
      <c r="R21" s="15">
        <v>96</v>
      </c>
      <c r="S21" s="15" t="s">
        <v>125</v>
      </c>
      <c r="T21" s="15">
        <v>96</v>
      </c>
      <c r="U21" s="225" t="s">
        <v>269</v>
      </c>
      <c r="V21" s="225" t="s">
        <v>71</v>
      </c>
      <c r="W21" s="225" t="s">
        <v>53</v>
      </c>
      <c r="X21" s="225" t="s">
        <v>708</v>
      </c>
    </row>
    <row r="22" spans="1:24" s="550" customFormat="1" x14ac:dyDescent="0.2">
      <c r="A22" s="225">
        <v>8</v>
      </c>
      <c r="B22" s="225" t="s">
        <v>1684</v>
      </c>
      <c r="C22" s="206" t="s">
        <v>704</v>
      </c>
      <c r="D22" s="225" t="s">
        <v>90</v>
      </c>
      <c r="E22" s="225" t="s">
        <v>268</v>
      </c>
      <c r="F22" s="225" t="s">
        <v>700</v>
      </c>
      <c r="G22" s="225" t="s">
        <v>132</v>
      </c>
      <c r="H22" s="225" t="s">
        <v>71</v>
      </c>
      <c r="I22" s="225" t="s">
        <v>699</v>
      </c>
      <c r="J22" s="225" t="s">
        <v>197</v>
      </c>
      <c r="K22" s="225">
        <v>4.5</v>
      </c>
      <c r="L22" s="225">
        <v>4</v>
      </c>
      <c r="M22" s="225">
        <v>5</v>
      </c>
      <c r="N22" s="225" t="s">
        <v>71</v>
      </c>
      <c r="O22" s="225" t="s">
        <v>71</v>
      </c>
      <c r="P22" s="225" t="s">
        <v>71</v>
      </c>
      <c r="Q22" s="225"/>
      <c r="R22" s="15">
        <v>96</v>
      </c>
      <c r="S22" s="15" t="s">
        <v>125</v>
      </c>
      <c r="T22" s="15">
        <v>96</v>
      </c>
      <c r="U22" s="225" t="s">
        <v>71</v>
      </c>
      <c r="V22" s="225" t="s">
        <v>71</v>
      </c>
      <c r="W22" s="225" t="s">
        <v>53</v>
      </c>
      <c r="X22" s="225" t="s">
        <v>708</v>
      </c>
    </row>
    <row r="23" spans="1:24" s="474" customFormat="1" x14ac:dyDescent="0.2">
      <c r="A23" s="49"/>
      <c r="B23" s="49"/>
      <c r="C23" s="49"/>
      <c r="D23" s="49"/>
      <c r="E23" s="49"/>
      <c r="F23" s="49"/>
      <c r="G23" s="49"/>
      <c r="H23" s="49"/>
      <c r="I23" s="49"/>
      <c r="J23" s="49"/>
      <c r="K23" s="49"/>
      <c r="L23" s="49"/>
      <c r="M23" s="49"/>
      <c r="N23" s="49"/>
      <c r="O23" s="49"/>
      <c r="P23" s="49"/>
      <c r="Q23" s="49"/>
      <c r="R23" s="49"/>
      <c r="S23" s="49"/>
      <c r="T23" s="49"/>
      <c r="U23" s="49"/>
      <c r="V23" s="49"/>
      <c r="W23" s="49"/>
      <c r="X23" s="49"/>
    </row>
    <row r="24" spans="1:24" s="50" customFormat="1" ht="16" thickBot="1" x14ac:dyDescent="0.25">
      <c r="A24" s="17" t="s">
        <v>2142</v>
      </c>
      <c r="B24" s="17"/>
      <c r="C24" s="17" t="s">
        <v>68</v>
      </c>
    </row>
    <row r="25" spans="1:24" s="49" customFormat="1" x14ac:dyDescent="0.2"/>
    <row r="26" spans="1:24" s="99" customFormat="1" x14ac:dyDescent="0.2">
      <c r="A26" s="51" t="s">
        <v>5</v>
      </c>
      <c r="B26" s="51" t="s">
        <v>36</v>
      </c>
      <c r="C26" s="51" t="s">
        <v>6</v>
      </c>
      <c r="D26" s="51" t="s">
        <v>45</v>
      </c>
      <c r="E26" s="51" t="s">
        <v>9</v>
      </c>
      <c r="F26" s="51" t="s">
        <v>119</v>
      </c>
      <c r="G26" s="51" t="s">
        <v>56</v>
      </c>
      <c r="H26" s="51" t="s">
        <v>136</v>
      </c>
      <c r="I26" s="51" t="s">
        <v>137</v>
      </c>
      <c r="J26" s="51" t="s">
        <v>138</v>
      </c>
      <c r="K26" s="51" t="s">
        <v>139</v>
      </c>
      <c r="L26" s="51" t="s">
        <v>122</v>
      </c>
      <c r="M26" s="51" t="s">
        <v>140</v>
      </c>
      <c r="N26" s="51" t="s">
        <v>122</v>
      </c>
      <c r="O26" s="51" t="s">
        <v>42</v>
      </c>
      <c r="P26" s="51" t="s">
        <v>141</v>
      </c>
      <c r="Q26" s="51" t="s">
        <v>142</v>
      </c>
      <c r="R26" s="51" t="s">
        <v>10</v>
      </c>
      <c r="S26" s="51" t="s">
        <v>146</v>
      </c>
      <c r="T26" s="51" t="s">
        <v>145</v>
      </c>
      <c r="U26" s="51" t="s">
        <v>11</v>
      </c>
      <c r="V26" s="85" t="s">
        <v>16</v>
      </c>
    </row>
    <row r="27" spans="1:24" s="99" customFormat="1" x14ac:dyDescent="0.2">
      <c r="A27" s="96">
        <v>1</v>
      </c>
      <c r="B27" s="96" t="s">
        <v>1684</v>
      </c>
      <c r="C27" s="293" t="s">
        <v>701</v>
      </c>
      <c r="D27" s="96" t="s">
        <v>90</v>
      </c>
      <c r="E27" s="96" t="s">
        <v>90</v>
      </c>
      <c r="F27" s="93">
        <v>6</v>
      </c>
      <c r="G27" s="93" t="s">
        <v>71</v>
      </c>
      <c r="H27" s="294">
        <v>96</v>
      </c>
      <c r="I27" s="294" t="s">
        <v>125</v>
      </c>
      <c r="J27" s="294">
        <v>96</v>
      </c>
      <c r="K27" s="96" t="s">
        <v>71</v>
      </c>
      <c r="L27" s="96" t="s">
        <v>71</v>
      </c>
      <c r="M27" s="96" t="s">
        <v>71</v>
      </c>
      <c r="N27" s="96" t="s">
        <v>71</v>
      </c>
      <c r="O27" s="96" t="s">
        <v>102</v>
      </c>
      <c r="P27" s="96" t="s">
        <v>711</v>
      </c>
      <c r="Q27" s="96" t="s">
        <v>686</v>
      </c>
      <c r="R27" s="96" t="s">
        <v>199</v>
      </c>
      <c r="S27" s="96" t="s">
        <v>71</v>
      </c>
      <c r="T27" s="96" t="s">
        <v>686</v>
      </c>
      <c r="U27" s="96" t="s">
        <v>709</v>
      </c>
      <c r="V27" s="345"/>
      <c r="X27" s="100"/>
    </row>
    <row r="28" spans="1:24" s="99" customFormat="1" x14ac:dyDescent="0.2">
      <c r="A28" s="96">
        <v>2</v>
      </c>
      <c r="B28" s="96" t="s">
        <v>1684</v>
      </c>
      <c r="C28" s="293" t="s">
        <v>180</v>
      </c>
      <c r="D28" s="96" t="s">
        <v>90</v>
      </c>
      <c r="E28" s="96" t="s">
        <v>90</v>
      </c>
      <c r="F28" s="93">
        <v>6</v>
      </c>
      <c r="G28" s="93" t="s">
        <v>71</v>
      </c>
      <c r="H28" s="294">
        <v>96</v>
      </c>
      <c r="I28" s="294" t="s">
        <v>125</v>
      </c>
      <c r="J28" s="294">
        <v>96</v>
      </c>
      <c r="K28" s="96" t="s">
        <v>71</v>
      </c>
      <c r="L28" s="96" t="s">
        <v>71</v>
      </c>
      <c r="M28" s="96" t="s">
        <v>71</v>
      </c>
      <c r="N28" s="96" t="s">
        <v>71</v>
      </c>
      <c r="O28" s="96" t="s">
        <v>102</v>
      </c>
      <c r="P28" s="96">
        <v>104</v>
      </c>
      <c r="Q28" s="96" t="s">
        <v>686</v>
      </c>
      <c r="R28" s="96" t="s">
        <v>199</v>
      </c>
      <c r="S28" s="96" t="s">
        <v>712</v>
      </c>
      <c r="T28" s="96" t="s">
        <v>686</v>
      </c>
      <c r="U28" s="96" t="s">
        <v>709</v>
      </c>
      <c r="V28" s="640"/>
      <c r="X28" s="100"/>
    </row>
    <row r="29" spans="1:24" s="99" customFormat="1" x14ac:dyDescent="0.2">
      <c r="A29" s="96">
        <v>3</v>
      </c>
      <c r="B29" s="96" t="s">
        <v>1684</v>
      </c>
      <c r="C29" s="293" t="s">
        <v>702</v>
      </c>
      <c r="D29" s="96" t="s">
        <v>90</v>
      </c>
      <c r="E29" s="96" t="s">
        <v>90</v>
      </c>
      <c r="F29" s="93">
        <v>6</v>
      </c>
      <c r="G29" s="93" t="s">
        <v>71</v>
      </c>
      <c r="H29" s="294">
        <v>96</v>
      </c>
      <c r="I29" s="294" t="s">
        <v>125</v>
      </c>
      <c r="J29" s="294">
        <v>96</v>
      </c>
      <c r="K29" s="96" t="s">
        <v>71</v>
      </c>
      <c r="L29" s="96" t="s">
        <v>71</v>
      </c>
      <c r="M29" s="96" t="s">
        <v>71</v>
      </c>
      <c r="N29" s="96" t="s">
        <v>71</v>
      </c>
      <c r="O29" s="96" t="s">
        <v>102</v>
      </c>
      <c r="P29" s="96" t="s">
        <v>718</v>
      </c>
      <c r="Q29" s="96" t="s">
        <v>686</v>
      </c>
      <c r="R29" s="96" t="s">
        <v>199</v>
      </c>
      <c r="S29" s="96" t="s">
        <v>71</v>
      </c>
      <c r="T29" s="96" t="s">
        <v>686</v>
      </c>
      <c r="U29" s="96" t="s">
        <v>709</v>
      </c>
      <c r="V29" s="640"/>
      <c r="X29" s="100"/>
    </row>
    <row r="30" spans="1:24" s="100" customFormat="1" x14ac:dyDescent="0.2">
      <c r="A30" s="96">
        <v>4</v>
      </c>
      <c r="B30" s="96" t="s">
        <v>1684</v>
      </c>
      <c r="C30" s="293" t="s">
        <v>660</v>
      </c>
      <c r="D30" s="96" t="s">
        <v>90</v>
      </c>
      <c r="E30" s="96" t="s">
        <v>90</v>
      </c>
      <c r="F30" s="96">
        <v>6</v>
      </c>
      <c r="G30" s="93" t="s">
        <v>71</v>
      </c>
      <c r="H30" s="294">
        <v>96</v>
      </c>
      <c r="I30" s="294" t="s">
        <v>125</v>
      </c>
      <c r="J30" s="294">
        <v>96</v>
      </c>
      <c r="K30" s="96" t="s">
        <v>71</v>
      </c>
      <c r="L30" s="96" t="s">
        <v>71</v>
      </c>
      <c r="M30" s="96" t="s">
        <v>71</v>
      </c>
      <c r="N30" s="96" t="s">
        <v>71</v>
      </c>
      <c r="O30" s="96" t="s">
        <v>102</v>
      </c>
      <c r="P30" s="96" t="s">
        <v>713</v>
      </c>
      <c r="Q30" s="96" t="s">
        <v>686</v>
      </c>
      <c r="R30" s="96" t="s">
        <v>199</v>
      </c>
      <c r="S30" s="96" t="s">
        <v>71</v>
      </c>
      <c r="T30" s="96" t="s">
        <v>686</v>
      </c>
      <c r="U30" s="96" t="s">
        <v>709</v>
      </c>
      <c r="V30" s="345"/>
    </row>
    <row r="31" spans="1:24" s="99" customFormat="1" x14ac:dyDescent="0.2">
      <c r="A31" s="96">
        <v>5</v>
      </c>
      <c r="B31" s="96" t="s">
        <v>1684</v>
      </c>
      <c r="C31" s="293" t="s">
        <v>703</v>
      </c>
      <c r="D31" s="96" t="s">
        <v>90</v>
      </c>
      <c r="E31" s="96" t="s">
        <v>90</v>
      </c>
      <c r="F31" s="93">
        <v>6</v>
      </c>
      <c r="G31" s="93" t="s">
        <v>71</v>
      </c>
      <c r="H31" s="294">
        <v>96</v>
      </c>
      <c r="I31" s="294" t="s">
        <v>125</v>
      </c>
      <c r="J31" s="294">
        <v>96</v>
      </c>
      <c r="K31" s="96" t="s">
        <v>71</v>
      </c>
      <c r="L31" s="96" t="s">
        <v>71</v>
      </c>
      <c r="M31" s="96" t="s">
        <v>71</v>
      </c>
      <c r="N31" s="96" t="s">
        <v>71</v>
      </c>
      <c r="O31" s="96" t="s">
        <v>102</v>
      </c>
      <c r="P31" s="96">
        <v>175</v>
      </c>
      <c r="Q31" s="96" t="s">
        <v>686</v>
      </c>
      <c r="R31" s="96" t="s">
        <v>199</v>
      </c>
      <c r="S31" s="96" t="s">
        <v>714</v>
      </c>
      <c r="T31" s="96" t="s">
        <v>686</v>
      </c>
      <c r="U31" s="96" t="s">
        <v>709</v>
      </c>
      <c r="V31" s="345"/>
      <c r="X31" s="100"/>
    </row>
    <row r="32" spans="1:24" s="99" customFormat="1" x14ac:dyDescent="0.2">
      <c r="A32" s="96">
        <v>6</v>
      </c>
      <c r="B32" s="96" t="s">
        <v>1684</v>
      </c>
      <c r="C32" s="293" t="s">
        <v>716</v>
      </c>
      <c r="D32" s="96" t="s">
        <v>90</v>
      </c>
      <c r="E32" s="96" t="s">
        <v>90</v>
      </c>
      <c r="F32" s="93">
        <v>6</v>
      </c>
      <c r="G32" s="93" t="s">
        <v>51</v>
      </c>
      <c r="H32" s="294">
        <v>96</v>
      </c>
      <c r="I32" s="294" t="s">
        <v>125</v>
      </c>
      <c r="J32" s="294">
        <v>96</v>
      </c>
      <c r="K32" s="96" t="s">
        <v>71</v>
      </c>
      <c r="L32" s="96" t="s">
        <v>71</v>
      </c>
      <c r="M32" s="96" t="s">
        <v>71</v>
      </c>
      <c r="N32" s="96" t="s">
        <v>71</v>
      </c>
      <c r="O32" s="96" t="s">
        <v>102</v>
      </c>
      <c r="P32" s="96">
        <v>115</v>
      </c>
      <c r="Q32" s="96" t="s">
        <v>686</v>
      </c>
      <c r="R32" s="96" t="s">
        <v>199</v>
      </c>
      <c r="S32" s="96" t="s">
        <v>715</v>
      </c>
      <c r="T32" s="96" t="s">
        <v>686</v>
      </c>
      <c r="U32" s="96" t="s">
        <v>709</v>
      </c>
      <c r="V32" s="640"/>
      <c r="X32" s="100"/>
    </row>
    <row r="33" spans="1:24" s="99" customFormat="1" x14ac:dyDescent="0.2">
      <c r="A33" s="96">
        <v>7</v>
      </c>
      <c r="B33" s="96" t="s">
        <v>1684</v>
      </c>
      <c r="C33" s="293" t="s">
        <v>717</v>
      </c>
      <c r="D33" s="96" t="s">
        <v>90</v>
      </c>
      <c r="E33" s="96" t="s">
        <v>90</v>
      </c>
      <c r="F33" s="93">
        <v>6</v>
      </c>
      <c r="G33" s="93" t="s">
        <v>269</v>
      </c>
      <c r="H33" s="294">
        <v>96</v>
      </c>
      <c r="I33" s="294" t="s">
        <v>125</v>
      </c>
      <c r="J33" s="294">
        <v>96</v>
      </c>
      <c r="K33" s="96" t="s">
        <v>71</v>
      </c>
      <c r="L33" s="96" t="s">
        <v>71</v>
      </c>
      <c r="M33" s="96" t="s">
        <v>71</v>
      </c>
      <c r="N33" s="96" t="s">
        <v>71</v>
      </c>
      <c r="O33" s="96" t="s">
        <v>102</v>
      </c>
      <c r="P33" s="96" t="s">
        <v>71</v>
      </c>
      <c r="Q33" s="96" t="s">
        <v>71</v>
      </c>
      <c r="R33" s="96" t="s">
        <v>71</v>
      </c>
      <c r="S33" s="96" t="s">
        <v>71</v>
      </c>
      <c r="T33" s="96" t="s">
        <v>71</v>
      </c>
      <c r="U33" s="96" t="s">
        <v>709</v>
      </c>
      <c r="V33" s="640"/>
      <c r="X33" s="100"/>
    </row>
    <row r="34" spans="1:24" s="99" customFormat="1" x14ac:dyDescent="0.2">
      <c r="A34" s="96">
        <v>8</v>
      </c>
      <c r="B34" s="96" t="s">
        <v>1684</v>
      </c>
      <c r="C34" s="293" t="s">
        <v>704</v>
      </c>
      <c r="D34" s="96" t="s">
        <v>90</v>
      </c>
      <c r="E34" s="96" t="s">
        <v>90</v>
      </c>
      <c r="F34" s="93">
        <v>6</v>
      </c>
      <c r="G34" s="93" t="s">
        <v>71</v>
      </c>
      <c r="H34" s="294">
        <v>96</v>
      </c>
      <c r="I34" s="294" t="s">
        <v>125</v>
      </c>
      <c r="J34" s="294">
        <v>96</v>
      </c>
      <c r="K34" s="96" t="s">
        <v>71</v>
      </c>
      <c r="L34" s="96" t="s">
        <v>71</v>
      </c>
      <c r="M34" s="96" t="s">
        <v>71</v>
      </c>
      <c r="N34" s="96" t="s">
        <v>71</v>
      </c>
      <c r="O34" s="96" t="s">
        <v>102</v>
      </c>
      <c r="P34" s="96" t="s">
        <v>719</v>
      </c>
      <c r="Q34" s="96" t="s">
        <v>686</v>
      </c>
      <c r="R34" s="96" t="s">
        <v>199</v>
      </c>
      <c r="S34" s="96" t="s">
        <v>71</v>
      </c>
      <c r="T34" s="96" t="s">
        <v>686</v>
      </c>
      <c r="U34" s="96" t="s">
        <v>709</v>
      </c>
      <c r="V34" s="640"/>
      <c r="X34" s="100"/>
    </row>
    <row r="35" spans="1:24" s="29" customFormat="1" x14ac:dyDescent="0.2">
      <c r="A35" s="19"/>
      <c r="B35" s="19"/>
      <c r="C35" s="19"/>
      <c r="D35" s="19"/>
      <c r="E35" s="19"/>
      <c r="F35" s="19"/>
      <c r="G35" s="19"/>
      <c r="H35" s="19"/>
      <c r="I35" s="19"/>
      <c r="J35" s="19"/>
      <c r="K35" s="19"/>
      <c r="L35" s="19"/>
      <c r="M35" s="19"/>
      <c r="N35" s="19"/>
      <c r="O35" s="19"/>
      <c r="P35" s="19"/>
      <c r="Q35" s="19"/>
      <c r="R35" s="19"/>
      <c r="S35" s="19"/>
      <c r="T35" s="19"/>
      <c r="U35" s="19"/>
      <c r="V35" s="19"/>
    </row>
    <row r="36" spans="1:24" s="43" customFormat="1" ht="16" thickBot="1" x14ac:dyDescent="0.25">
      <c r="A36" s="1" t="s">
        <v>2142</v>
      </c>
      <c r="B36" s="1"/>
      <c r="C36" s="1" t="s">
        <v>69</v>
      </c>
      <c r="D36" s="16"/>
      <c r="E36" s="97" t="s">
        <v>738</v>
      </c>
    </row>
    <row r="38" spans="1:24" x14ac:dyDescent="0.2">
      <c r="A38" s="263" t="s">
        <v>5</v>
      </c>
      <c r="B38" s="54" t="s">
        <v>9</v>
      </c>
      <c r="C38" s="55" t="s">
        <v>56</v>
      </c>
      <c r="D38" s="56" t="s">
        <v>488</v>
      </c>
      <c r="E38" s="56" t="s">
        <v>489</v>
      </c>
      <c r="F38" s="56" t="s">
        <v>490</v>
      </c>
      <c r="G38" s="56" t="s">
        <v>491</v>
      </c>
      <c r="H38" s="56" t="s">
        <v>492</v>
      </c>
      <c r="I38" s="56" t="s">
        <v>493</v>
      </c>
      <c r="J38" s="55" t="s">
        <v>2139</v>
      </c>
      <c r="K38" s="55" t="s">
        <v>122</v>
      </c>
      <c r="L38" s="55" t="s">
        <v>2140</v>
      </c>
      <c r="M38" s="55" t="s">
        <v>122</v>
      </c>
      <c r="N38" s="530" t="s">
        <v>42</v>
      </c>
      <c r="O38" s="55" t="s">
        <v>2141</v>
      </c>
      <c r="P38" s="55" t="s">
        <v>122</v>
      </c>
      <c r="Q38" s="530" t="s">
        <v>10</v>
      </c>
      <c r="R38" s="55" t="s">
        <v>2566</v>
      </c>
      <c r="S38" s="55" t="s">
        <v>11</v>
      </c>
      <c r="T38" s="55" t="s">
        <v>16</v>
      </c>
    </row>
    <row r="39" spans="1:24" s="49" customFormat="1" x14ac:dyDescent="0.2">
      <c r="A39" s="83"/>
      <c r="B39" s="83"/>
      <c r="C39" s="85"/>
      <c r="D39" s="57"/>
      <c r="E39" s="84"/>
      <c r="F39" s="84"/>
      <c r="G39" s="84"/>
      <c r="H39" s="84"/>
      <c r="I39" s="84"/>
      <c r="J39" s="84"/>
      <c r="K39" s="57"/>
      <c r="L39" s="57"/>
      <c r="M39" s="57"/>
      <c r="N39" s="57"/>
      <c r="O39" s="57"/>
      <c r="P39" s="57"/>
      <c r="Q39" s="57"/>
      <c r="R39" s="57"/>
      <c r="S39" s="57"/>
      <c r="T39" s="83"/>
      <c r="U39" s="100"/>
      <c r="V39" s="98"/>
    </row>
    <row r="40" spans="1:24" x14ac:dyDescent="0.2">
      <c r="U40" s="18"/>
      <c r="V40" s="18"/>
    </row>
    <row r="41" spans="1:24" s="43" customFormat="1" ht="16" thickBot="1" x14ac:dyDescent="0.25">
      <c r="A41" s="1" t="s">
        <v>12</v>
      </c>
      <c r="B41" s="1"/>
    </row>
    <row r="42" spans="1:24" s="31" customFormat="1" x14ac:dyDescent="0.2">
      <c r="A42" s="3" t="s">
        <v>13</v>
      </c>
      <c r="B42" s="3"/>
      <c r="E42" s="58" t="s">
        <v>1552</v>
      </c>
      <c r="F42" s="58" t="s">
        <v>1550</v>
      </c>
      <c r="G42" s="58" t="s">
        <v>1553</v>
      </c>
      <c r="H42" s="58" t="s">
        <v>1554</v>
      </c>
      <c r="I42" s="58" t="s">
        <v>1548</v>
      </c>
      <c r="J42" s="58" t="s">
        <v>1555</v>
      </c>
      <c r="K42" s="58" t="s">
        <v>1556</v>
      </c>
      <c r="L42" s="30" t="s">
        <v>54</v>
      </c>
      <c r="N42" s="411" t="s">
        <v>16</v>
      </c>
    </row>
    <row r="43" spans="1:24" s="60" customFormat="1" x14ac:dyDescent="0.2">
      <c r="A43" s="59">
        <v>1</v>
      </c>
      <c r="B43" s="59"/>
      <c r="C43" s="60" t="s">
        <v>37</v>
      </c>
      <c r="E43" s="61">
        <v>1</v>
      </c>
      <c r="F43" s="61">
        <v>1</v>
      </c>
      <c r="G43" s="61">
        <v>1</v>
      </c>
      <c r="H43" s="61">
        <v>1</v>
      </c>
      <c r="I43" s="61">
        <v>1</v>
      </c>
      <c r="J43" s="61">
        <v>1</v>
      </c>
      <c r="K43" s="61">
        <v>1</v>
      </c>
      <c r="L43" s="60" t="s">
        <v>60</v>
      </c>
      <c r="N43" s="412" t="s">
        <v>710</v>
      </c>
    </row>
    <row r="44" spans="1:24" x14ac:dyDescent="0.2">
      <c r="A44" s="4">
        <v>2</v>
      </c>
      <c r="B44" s="4"/>
      <c r="C44" s="5" t="s">
        <v>17</v>
      </c>
      <c r="E44" s="6">
        <v>0</v>
      </c>
      <c r="F44" s="6">
        <v>0</v>
      </c>
      <c r="G44" s="6">
        <v>0</v>
      </c>
      <c r="H44" s="6">
        <v>0</v>
      </c>
      <c r="I44" s="6">
        <v>0</v>
      </c>
      <c r="J44" s="6">
        <v>0</v>
      </c>
      <c r="K44" s="6">
        <v>0</v>
      </c>
      <c r="L44" s="19" t="s">
        <v>61</v>
      </c>
      <c r="N44" s="41" t="s">
        <v>2119</v>
      </c>
    </row>
    <row r="45" spans="1:24" s="8" customFormat="1" x14ac:dyDescent="0.2">
      <c r="A45" s="7">
        <v>3</v>
      </c>
      <c r="B45" s="7"/>
      <c r="C45" s="8" t="s">
        <v>18</v>
      </c>
      <c r="E45" s="10">
        <v>0</v>
      </c>
      <c r="F45" s="10">
        <v>0</v>
      </c>
      <c r="G45" s="10">
        <v>0</v>
      </c>
      <c r="H45" s="10">
        <v>0</v>
      </c>
      <c r="I45" s="10">
        <v>0</v>
      </c>
      <c r="J45" s="10">
        <v>0</v>
      </c>
      <c r="K45" s="10">
        <v>0</v>
      </c>
      <c r="L45" s="8" t="s">
        <v>19</v>
      </c>
      <c r="N45" s="41" t="s">
        <v>739</v>
      </c>
      <c r="O45" s="19"/>
    </row>
    <row r="46" spans="1:24" s="8" customFormat="1" x14ac:dyDescent="0.2">
      <c r="A46" s="7">
        <v>4</v>
      </c>
      <c r="B46" s="7"/>
      <c r="C46" s="8" t="s">
        <v>20</v>
      </c>
      <c r="E46" s="10">
        <v>0</v>
      </c>
      <c r="F46" s="10">
        <v>0</v>
      </c>
      <c r="G46" s="10">
        <v>0</v>
      </c>
      <c r="H46" s="10">
        <v>0</v>
      </c>
      <c r="I46" s="10">
        <v>0</v>
      </c>
      <c r="J46" s="10">
        <v>0</v>
      </c>
      <c r="K46" s="10">
        <v>0</v>
      </c>
      <c r="L46" s="8" t="s">
        <v>21</v>
      </c>
      <c r="N46" s="41" t="s">
        <v>739</v>
      </c>
      <c r="O46" s="19"/>
    </row>
    <row r="47" spans="1:24" x14ac:dyDescent="0.2">
      <c r="A47" s="4">
        <v>5</v>
      </c>
      <c r="B47" s="4"/>
      <c r="C47" s="5" t="s">
        <v>22</v>
      </c>
      <c r="E47" s="6">
        <v>1</v>
      </c>
      <c r="F47" s="6">
        <v>1</v>
      </c>
      <c r="G47" s="6">
        <v>1</v>
      </c>
      <c r="H47" s="6">
        <v>1</v>
      </c>
      <c r="I47" s="6">
        <v>1</v>
      </c>
      <c r="J47" s="6">
        <v>1</v>
      </c>
      <c r="K47" s="6">
        <v>1</v>
      </c>
      <c r="L47" s="19" t="s">
        <v>23</v>
      </c>
      <c r="N47" s="41" t="s">
        <v>706</v>
      </c>
    </row>
    <row r="48" spans="1:24" x14ac:dyDescent="0.2">
      <c r="A48" s="7">
        <v>6</v>
      </c>
      <c r="B48" s="7"/>
      <c r="C48" s="8" t="s">
        <v>24</v>
      </c>
      <c r="E48" s="10">
        <v>1</v>
      </c>
      <c r="F48" s="10">
        <v>1</v>
      </c>
      <c r="G48" s="10">
        <v>1</v>
      </c>
      <c r="H48" s="10">
        <v>1</v>
      </c>
      <c r="I48" s="10">
        <v>1</v>
      </c>
      <c r="J48" s="10">
        <v>1</v>
      </c>
      <c r="K48" s="10">
        <v>1</v>
      </c>
      <c r="L48" s="19" t="s">
        <v>128</v>
      </c>
      <c r="N48" s="42" t="s">
        <v>2120</v>
      </c>
    </row>
    <row r="49" spans="1:18" x14ac:dyDescent="0.2">
      <c r="E49" s="62"/>
      <c r="F49" s="62"/>
      <c r="G49" s="62"/>
      <c r="H49" s="62"/>
      <c r="I49" s="62"/>
      <c r="J49" s="62"/>
      <c r="K49" s="62"/>
      <c r="N49" s="41"/>
    </row>
    <row r="50" spans="1:18" s="31" customFormat="1" x14ac:dyDescent="0.2">
      <c r="A50" s="3" t="s">
        <v>25</v>
      </c>
      <c r="B50" s="3"/>
      <c r="E50" s="58" t="s">
        <v>14</v>
      </c>
      <c r="F50" s="58" t="s">
        <v>14</v>
      </c>
      <c r="G50" s="58" t="s">
        <v>14</v>
      </c>
      <c r="H50" s="58" t="s">
        <v>14</v>
      </c>
      <c r="I50" s="58" t="s">
        <v>14</v>
      </c>
      <c r="J50" s="58" t="s">
        <v>14</v>
      </c>
      <c r="K50" s="58" t="s">
        <v>14</v>
      </c>
      <c r="L50" s="30" t="s">
        <v>15</v>
      </c>
      <c r="N50" s="40" t="s">
        <v>16</v>
      </c>
    </row>
    <row r="51" spans="1:18" x14ac:dyDescent="0.2">
      <c r="A51" s="19">
        <v>7</v>
      </c>
      <c r="C51" s="19" t="s">
        <v>26</v>
      </c>
      <c r="E51" s="61">
        <v>1</v>
      </c>
      <c r="F51" s="61">
        <v>1</v>
      </c>
      <c r="G51" s="61">
        <v>1</v>
      </c>
      <c r="H51" s="61">
        <v>1</v>
      </c>
      <c r="I51" s="61">
        <v>1</v>
      </c>
      <c r="J51" s="61">
        <v>1</v>
      </c>
      <c r="K51" s="61">
        <v>1</v>
      </c>
      <c r="L51" s="19" t="s">
        <v>27</v>
      </c>
      <c r="N51" s="42" t="s">
        <v>1441</v>
      </c>
    </row>
    <row r="52" spans="1:18" x14ac:dyDescent="0.2">
      <c r="A52" s="19">
        <v>8</v>
      </c>
      <c r="C52" s="19" t="s">
        <v>58</v>
      </c>
      <c r="E52" s="61">
        <v>1</v>
      </c>
      <c r="F52" s="61">
        <v>1</v>
      </c>
      <c r="G52" s="61">
        <v>1</v>
      </c>
      <c r="H52" s="61">
        <v>1</v>
      </c>
      <c r="I52" s="61">
        <v>1</v>
      </c>
      <c r="J52" s="61">
        <v>1</v>
      </c>
      <c r="K52" s="61">
        <v>1</v>
      </c>
      <c r="L52" s="19" t="s">
        <v>62</v>
      </c>
      <c r="N52" s="42" t="s">
        <v>705</v>
      </c>
    </row>
    <row r="53" spans="1:18" x14ac:dyDescent="0.2">
      <c r="A53" s="19">
        <v>9</v>
      </c>
      <c r="C53" s="19" t="s">
        <v>40</v>
      </c>
      <c r="E53" s="61">
        <v>0</v>
      </c>
      <c r="F53" s="61">
        <v>0</v>
      </c>
      <c r="G53" s="61">
        <v>0</v>
      </c>
      <c r="H53" s="61">
        <v>0</v>
      </c>
      <c r="I53" s="61">
        <v>0</v>
      </c>
      <c r="J53" s="61">
        <v>0</v>
      </c>
      <c r="K53" s="61">
        <v>0</v>
      </c>
      <c r="L53" s="19" t="s">
        <v>63</v>
      </c>
      <c r="N53" s="42" t="s">
        <v>636</v>
      </c>
    </row>
    <row r="54" spans="1:18" ht="17" x14ac:dyDescent="0.25">
      <c r="A54" s="19">
        <v>10</v>
      </c>
      <c r="C54" s="19" t="s">
        <v>39</v>
      </c>
      <c r="E54" s="61">
        <v>1</v>
      </c>
      <c r="F54" s="61">
        <v>1</v>
      </c>
      <c r="G54" s="61">
        <v>1</v>
      </c>
      <c r="H54" s="61">
        <v>1</v>
      </c>
      <c r="I54" s="61">
        <v>1</v>
      </c>
      <c r="J54" s="61">
        <v>1</v>
      </c>
      <c r="K54" s="61">
        <v>1</v>
      </c>
      <c r="L54" s="19" t="s">
        <v>115</v>
      </c>
      <c r="N54" s="413" t="s">
        <v>1443</v>
      </c>
    </row>
    <row r="55" spans="1:18" x14ac:dyDescent="0.2">
      <c r="E55" s="63"/>
      <c r="F55" s="63"/>
      <c r="G55" s="63"/>
      <c r="H55" s="63"/>
      <c r="I55" s="63"/>
      <c r="J55" s="63"/>
      <c r="K55" s="63"/>
      <c r="N55" s="41"/>
    </row>
    <row r="56" spans="1:18" s="31" customFormat="1" x14ac:dyDescent="0.2">
      <c r="A56" s="3" t="s">
        <v>57</v>
      </c>
      <c r="B56" s="3"/>
      <c r="E56" s="64" t="s">
        <v>14</v>
      </c>
      <c r="F56" s="64" t="s">
        <v>14</v>
      </c>
      <c r="G56" s="64" t="s">
        <v>14</v>
      </c>
      <c r="H56" s="64" t="s">
        <v>14</v>
      </c>
      <c r="I56" s="64" t="s">
        <v>14</v>
      </c>
      <c r="J56" s="64" t="s">
        <v>14</v>
      </c>
      <c r="K56" s="64" t="s">
        <v>14</v>
      </c>
      <c r="L56" s="30" t="s">
        <v>15</v>
      </c>
      <c r="N56" s="40" t="s">
        <v>16</v>
      </c>
    </row>
    <row r="57" spans="1:18" s="5" customFormat="1" x14ac:dyDescent="0.2">
      <c r="A57" s="5">
        <v>11</v>
      </c>
      <c r="C57" s="5" t="s">
        <v>28</v>
      </c>
      <c r="E57" s="6">
        <v>1</v>
      </c>
      <c r="F57" s="6">
        <v>1</v>
      </c>
      <c r="G57" s="6">
        <v>1</v>
      </c>
      <c r="H57" s="6">
        <v>1</v>
      </c>
      <c r="I57" s="6">
        <v>1</v>
      </c>
      <c r="J57" s="6">
        <v>1</v>
      </c>
      <c r="K57" s="6">
        <v>1</v>
      </c>
      <c r="L57" s="19" t="s">
        <v>49</v>
      </c>
      <c r="N57" s="42" t="s">
        <v>1442</v>
      </c>
      <c r="O57" s="19"/>
    </row>
    <row r="58" spans="1:18" s="5" customFormat="1" x14ac:dyDescent="0.2">
      <c r="A58" s="11">
        <v>12</v>
      </c>
      <c r="B58" s="11"/>
      <c r="C58" s="5" t="s">
        <v>47</v>
      </c>
      <c r="E58" s="6">
        <v>1</v>
      </c>
      <c r="F58" s="6">
        <v>1</v>
      </c>
      <c r="G58" s="6">
        <v>1</v>
      </c>
      <c r="H58" s="6">
        <v>1</v>
      </c>
      <c r="I58" s="6">
        <v>1</v>
      </c>
      <c r="J58" s="6">
        <v>1</v>
      </c>
      <c r="K58" s="6">
        <v>1</v>
      </c>
      <c r="L58" s="19" t="s">
        <v>109</v>
      </c>
      <c r="N58" s="42" t="s">
        <v>2121</v>
      </c>
      <c r="O58" s="19"/>
    </row>
    <row r="59" spans="1:18" x14ac:dyDescent="0.2">
      <c r="A59" s="47">
        <v>13</v>
      </c>
      <c r="B59" s="47"/>
      <c r="C59" s="19" t="s">
        <v>29</v>
      </c>
      <c r="E59" s="61">
        <v>0</v>
      </c>
      <c r="F59" s="61">
        <v>0</v>
      </c>
      <c r="G59" s="61">
        <v>0</v>
      </c>
      <c r="H59" s="61">
        <v>0</v>
      </c>
      <c r="I59" s="61">
        <v>0</v>
      </c>
      <c r="J59" s="61">
        <v>0</v>
      </c>
      <c r="K59" s="61">
        <v>0</v>
      </c>
      <c r="L59" s="19" t="s">
        <v>30</v>
      </c>
      <c r="N59" s="42" t="s">
        <v>1859</v>
      </c>
    </row>
    <row r="60" spans="1:18" x14ac:dyDescent="0.2">
      <c r="A60" s="47">
        <v>14</v>
      </c>
      <c r="B60" s="47"/>
      <c r="C60" s="19" t="s">
        <v>31</v>
      </c>
      <c r="E60" s="61">
        <v>0</v>
      </c>
      <c r="F60" s="61">
        <v>0</v>
      </c>
      <c r="G60" s="61">
        <v>0</v>
      </c>
      <c r="H60" s="61">
        <v>0</v>
      </c>
      <c r="I60" s="61">
        <v>0</v>
      </c>
      <c r="J60" s="61">
        <v>0</v>
      </c>
      <c r="K60" s="61">
        <v>0</v>
      </c>
      <c r="L60" s="19" t="s">
        <v>1400</v>
      </c>
      <c r="N60" s="41" t="s">
        <v>740</v>
      </c>
    </row>
    <row r="61" spans="1:18" x14ac:dyDescent="0.2">
      <c r="A61" s="47">
        <v>15</v>
      </c>
      <c r="B61" s="47"/>
      <c r="C61" s="19" t="s">
        <v>38</v>
      </c>
      <c r="E61" s="61">
        <v>0</v>
      </c>
      <c r="F61" s="61">
        <v>0</v>
      </c>
      <c r="G61" s="61">
        <v>0</v>
      </c>
      <c r="H61" s="61">
        <v>0</v>
      </c>
      <c r="I61" s="61">
        <v>0</v>
      </c>
      <c r="J61" s="61">
        <v>0</v>
      </c>
      <c r="K61" s="61">
        <v>0</v>
      </c>
      <c r="L61" s="19" t="s">
        <v>64</v>
      </c>
      <c r="N61" s="42" t="s">
        <v>1629</v>
      </c>
    </row>
    <row r="62" spans="1:18" x14ac:dyDescent="0.2">
      <c r="E62" s="63"/>
      <c r="F62" s="63"/>
      <c r="G62" s="63"/>
      <c r="H62" s="63"/>
      <c r="I62" s="63"/>
      <c r="J62" s="63"/>
      <c r="K62" s="63"/>
    </row>
    <row r="63" spans="1:18" ht="16" thickBot="1" x14ac:dyDescent="0.25">
      <c r="A63" s="43"/>
      <c r="B63" s="43"/>
      <c r="C63" s="43"/>
      <c r="D63" s="43"/>
      <c r="E63" s="65"/>
      <c r="F63" s="65"/>
      <c r="G63" s="65"/>
      <c r="H63" s="65"/>
      <c r="I63" s="65"/>
      <c r="J63" s="65"/>
      <c r="K63" s="65"/>
      <c r="L63" s="43"/>
      <c r="M63" s="43"/>
      <c r="N63" s="18"/>
      <c r="O63" s="18"/>
      <c r="P63" s="18"/>
      <c r="Q63" s="18"/>
      <c r="R63" s="18"/>
    </row>
    <row r="64" spans="1:18" x14ac:dyDescent="0.2">
      <c r="E64" s="63"/>
      <c r="F64" s="63"/>
      <c r="G64" s="63"/>
      <c r="H64" s="63"/>
      <c r="I64" s="63"/>
      <c r="J64" s="63"/>
      <c r="K64" s="63"/>
      <c r="N64" s="18"/>
      <c r="O64" s="18"/>
      <c r="P64" s="18"/>
      <c r="Q64" s="18"/>
      <c r="R64" s="18"/>
    </row>
    <row r="65" spans="1:18" ht="16" thickBot="1" x14ac:dyDescent="0.25">
      <c r="A65" s="2" t="s">
        <v>32</v>
      </c>
      <c r="B65" s="2"/>
      <c r="E65" s="66">
        <f t="shared" ref="E65:K65" si="0">SUM(E43:E48,E51:E54,E57:E61)</f>
        <v>8</v>
      </c>
      <c r="F65" s="66">
        <f t="shared" si="0"/>
        <v>8</v>
      </c>
      <c r="G65" s="66">
        <f t="shared" si="0"/>
        <v>8</v>
      </c>
      <c r="H65" s="66">
        <f t="shared" si="0"/>
        <v>8</v>
      </c>
      <c r="I65" s="66">
        <f t="shared" si="0"/>
        <v>8</v>
      </c>
      <c r="J65" s="66">
        <f t="shared" si="0"/>
        <v>8</v>
      </c>
      <c r="K65" s="66">
        <f t="shared" si="0"/>
        <v>8</v>
      </c>
      <c r="L65" s="67" t="s">
        <v>48</v>
      </c>
      <c r="N65" s="18"/>
      <c r="O65" s="18"/>
      <c r="P65" s="18"/>
      <c r="Q65" s="18"/>
      <c r="R65" s="18"/>
    </row>
    <row r="66" spans="1:18" ht="16" thickTop="1" x14ac:dyDescent="0.2">
      <c r="A66" s="201" t="s">
        <v>1367</v>
      </c>
      <c r="B66" s="201"/>
      <c r="C66" s="8"/>
      <c r="D66" s="193"/>
      <c r="E66" s="197" t="s">
        <v>164</v>
      </c>
      <c r="F66" s="197" t="s">
        <v>164</v>
      </c>
      <c r="G66" s="197" t="s">
        <v>164</v>
      </c>
      <c r="H66" s="197" t="s">
        <v>164</v>
      </c>
      <c r="I66" s="197" t="s">
        <v>164</v>
      </c>
      <c r="J66" s="197" t="s">
        <v>164</v>
      </c>
      <c r="K66" s="197" t="s">
        <v>164</v>
      </c>
      <c r="N66" s="18"/>
      <c r="O66" s="18"/>
      <c r="P66" s="18"/>
      <c r="Q66" s="18"/>
      <c r="R66" s="18"/>
    </row>
    <row r="67" spans="1:18" x14ac:dyDescent="0.2">
      <c r="A67" s="68" t="s">
        <v>118</v>
      </c>
      <c r="B67" s="2"/>
      <c r="E67" s="194">
        <f>0.5^E66</f>
        <v>0.5</v>
      </c>
      <c r="F67" s="194">
        <f t="shared" ref="F67:K67" si="1">0.5^F66</f>
        <v>0.5</v>
      </c>
      <c r="G67" s="194">
        <f t="shared" si="1"/>
        <v>0.5</v>
      </c>
      <c r="H67" s="194">
        <f t="shared" si="1"/>
        <v>0.5</v>
      </c>
      <c r="I67" s="194">
        <f t="shared" si="1"/>
        <v>0.5</v>
      </c>
      <c r="J67" s="194">
        <f t="shared" si="1"/>
        <v>0.5</v>
      </c>
      <c r="K67" s="194">
        <f t="shared" si="1"/>
        <v>0.5</v>
      </c>
      <c r="N67" s="18"/>
      <c r="O67" s="18"/>
      <c r="P67" s="18"/>
      <c r="Q67" s="18"/>
      <c r="R67" s="18"/>
    </row>
    <row r="68" spans="1:18" ht="16" thickBot="1" x14ac:dyDescent="0.25">
      <c r="A68" s="1"/>
      <c r="B68" s="1"/>
      <c r="C68" s="43"/>
      <c r="D68" s="43"/>
      <c r="E68" s="87"/>
      <c r="F68" s="87"/>
      <c r="G68" s="87"/>
      <c r="H68" s="87"/>
      <c r="I68" s="87"/>
      <c r="J68" s="87"/>
      <c r="K68" s="87"/>
      <c r="L68" s="43"/>
      <c r="M68" s="43"/>
      <c r="N68" s="18"/>
      <c r="O68" s="18"/>
      <c r="P68" s="18"/>
      <c r="Q68" s="18"/>
      <c r="R68" s="18"/>
    </row>
    <row r="69" spans="1:18" x14ac:dyDescent="0.2">
      <c r="A69" s="3" t="s">
        <v>33</v>
      </c>
      <c r="B69" s="3"/>
      <c r="C69" s="31"/>
      <c r="D69" s="31"/>
      <c r="E69" s="69" t="s">
        <v>34</v>
      </c>
      <c r="F69" s="69" t="s">
        <v>34</v>
      </c>
      <c r="G69" s="69" t="s">
        <v>34</v>
      </c>
      <c r="H69" s="69" t="s">
        <v>34</v>
      </c>
      <c r="I69" s="69" t="s">
        <v>34</v>
      </c>
      <c r="J69" s="69" t="s">
        <v>34</v>
      </c>
      <c r="K69" s="69" t="s">
        <v>34</v>
      </c>
      <c r="L69" s="31" t="s">
        <v>15</v>
      </c>
      <c r="M69" s="31"/>
      <c r="N69" s="18"/>
      <c r="O69" s="18"/>
      <c r="P69" s="18"/>
      <c r="Q69" s="18"/>
      <c r="R69" s="18"/>
    </row>
    <row r="70" spans="1:18" x14ac:dyDescent="0.2">
      <c r="A70" s="198" t="s">
        <v>1368</v>
      </c>
      <c r="B70" s="24" t="s">
        <v>1370</v>
      </c>
      <c r="E70" s="200">
        <v>1</v>
      </c>
      <c r="F70" s="200">
        <v>1</v>
      </c>
      <c r="G70" s="200">
        <v>1</v>
      </c>
      <c r="H70" s="200">
        <v>1</v>
      </c>
      <c r="I70" s="200">
        <v>1</v>
      </c>
      <c r="J70" s="200">
        <v>1</v>
      </c>
      <c r="K70" s="200">
        <v>1</v>
      </c>
      <c r="L70" s="24" t="s">
        <v>1372</v>
      </c>
      <c r="N70" s="18"/>
      <c r="O70" s="18"/>
      <c r="P70" s="18"/>
      <c r="Q70" s="18"/>
      <c r="R70" s="18"/>
    </row>
    <row r="71" spans="1:18" x14ac:dyDescent="0.2">
      <c r="A71" s="198" t="s">
        <v>1369</v>
      </c>
      <c r="B71" s="193" t="s">
        <v>1371</v>
      </c>
      <c r="C71" s="24"/>
      <c r="E71" s="200">
        <v>1</v>
      </c>
      <c r="F71" s="200">
        <v>1</v>
      </c>
      <c r="G71" s="200">
        <v>1</v>
      </c>
      <c r="H71" s="200">
        <v>1</v>
      </c>
      <c r="I71" s="200">
        <v>1</v>
      </c>
      <c r="J71" s="200">
        <v>1</v>
      </c>
      <c r="K71" s="200">
        <v>1</v>
      </c>
      <c r="L71" s="24" t="s">
        <v>1372</v>
      </c>
      <c r="N71" s="18"/>
      <c r="O71" s="18"/>
      <c r="P71" s="18"/>
      <c r="Q71" s="18"/>
      <c r="R71" s="18"/>
    </row>
    <row r="72" spans="1:18" x14ac:dyDescent="0.2">
      <c r="A72" s="5"/>
      <c r="B72" s="5"/>
      <c r="C72" s="24"/>
      <c r="E72" s="23"/>
      <c r="F72" s="23"/>
      <c r="G72" s="23"/>
      <c r="H72" s="23"/>
      <c r="I72" s="23"/>
      <c r="J72" s="23"/>
      <c r="K72" s="23"/>
      <c r="N72" s="18"/>
      <c r="O72" s="18"/>
      <c r="P72" s="18"/>
      <c r="Q72" s="18"/>
      <c r="R72" s="18"/>
    </row>
    <row r="73" spans="1:18" ht="16" thickBot="1" x14ac:dyDescent="0.25">
      <c r="A73" s="5"/>
      <c r="B73" s="5"/>
      <c r="C73" s="22"/>
      <c r="N73" s="18"/>
      <c r="O73" s="18"/>
      <c r="P73" s="18"/>
      <c r="Q73" s="18"/>
      <c r="R73" s="18"/>
    </row>
    <row r="74" spans="1:18" x14ac:dyDescent="0.2">
      <c r="A74" s="21"/>
      <c r="B74" s="21"/>
      <c r="C74" s="20"/>
      <c r="D74" s="70"/>
      <c r="E74" s="70"/>
      <c r="F74" s="70"/>
      <c r="G74" s="70"/>
      <c r="H74" s="70"/>
      <c r="I74" s="70"/>
      <c r="J74" s="70"/>
      <c r="K74" s="70"/>
      <c r="L74" s="70"/>
      <c r="M74" s="70"/>
      <c r="N74" s="18"/>
      <c r="O74" s="18"/>
      <c r="P74" s="18"/>
      <c r="Q74" s="18"/>
      <c r="R74" s="18"/>
    </row>
    <row r="75" spans="1:18" ht="16" thickBot="1" x14ac:dyDescent="0.25">
      <c r="A75" s="2" t="s">
        <v>35</v>
      </c>
      <c r="B75" s="2"/>
      <c r="E75" s="211">
        <f>E65*E67*E70*E71</f>
        <v>4</v>
      </c>
      <c r="F75" s="211">
        <f t="shared" ref="F75:K75" si="2">F65*F67*F70*F71</f>
        <v>4</v>
      </c>
      <c r="G75" s="211">
        <f t="shared" si="2"/>
        <v>4</v>
      </c>
      <c r="H75" s="211">
        <f t="shared" si="2"/>
        <v>4</v>
      </c>
      <c r="I75" s="211">
        <f t="shared" si="2"/>
        <v>4</v>
      </c>
      <c r="J75" s="211">
        <f t="shared" si="2"/>
        <v>4</v>
      </c>
      <c r="K75" s="211">
        <f t="shared" si="2"/>
        <v>4</v>
      </c>
      <c r="L75" s="212" t="s">
        <v>48</v>
      </c>
      <c r="N75" s="18"/>
      <c r="O75" s="18"/>
      <c r="P75" s="18"/>
      <c r="Q75" s="18"/>
      <c r="R75" s="18"/>
    </row>
    <row r="76" spans="1:18" ht="16" thickTop="1" x14ac:dyDescent="0.2">
      <c r="C76" s="68"/>
      <c r="N76" s="18"/>
      <c r="O76" s="18"/>
      <c r="P76" s="18"/>
      <c r="Q76" s="18"/>
      <c r="R76" s="18"/>
    </row>
    <row r="77" spans="1:18" ht="16" thickBot="1" x14ac:dyDescent="0.25">
      <c r="A77" s="43"/>
      <c r="B77" s="43"/>
      <c r="C77" s="43"/>
      <c r="D77" s="43"/>
      <c r="E77" s="43"/>
      <c r="F77" s="43"/>
      <c r="G77" s="43"/>
      <c r="H77" s="43"/>
      <c r="I77" s="43"/>
      <c r="J77" s="43"/>
      <c r="K77" s="43"/>
      <c r="L77" s="43"/>
      <c r="M77" s="43"/>
      <c r="N77" s="18"/>
      <c r="O77" s="18"/>
      <c r="P77" s="18"/>
      <c r="Q77" s="18"/>
      <c r="R77" s="18"/>
    </row>
    <row r="78" spans="1:18" x14ac:dyDescent="0.2">
      <c r="N78" s="18"/>
      <c r="O78" s="18"/>
      <c r="P78" s="18"/>
      <c r="Q78" s="18"/>
      <c r="R78" s="18"/>
    </row>
    <row r="79" spans="1:18" x14ac:dyDescent="0.2">
      <c r="A79" s="2" t="s">
        <v>1394</v>
      </c>
      <c r="N79" s="18"/>
      <c r="O79" s="18"/>
      <c r="P79" s="18"/>
      <c r="Q79" s="18"/>
      <c r="R79" s="18"/>
    </row>
    <row r="80" spans="1:18" x14ac:dyDescent="0.2">
      <c r="A80" s="221">
        <v>44123</v>
      </c>
      <c r="B80" s="19" t="s">
        <v>1395</v>
      </c>
    </row>
    <row r="1048512" spans="16:16" x14ac:dyDescent="0.2">
      <c r="P1048512" s="57"/>
    </row>
  </sheetData>
  <conditionalFormatting sqref="E75:K75">
    <cfRule type="cellIs" dxfId="103" priority="1" operator="lessThan">
      <formula>7.5</formula>
    </cfRule>
    <cfRule type="cellIs" dxfId="102" priority="2" operator="greaterThan">
      <formula>7.5</formula>
    </cfRule>
  </conditionalFormatting>
  <dataValidations count="3">
    <dataValidation type="list" allowBlank="1" showInputMessage="1" showErrorMessage="1" sqref="D12" xr:uid="{00000000-0002-0000-1100-000000000000}">
      <formula1>"Yes,No"</formula1>
    </dataValidation>
    <dataValidation type="list" allowBlank="1" showInputMessage="1" showErrorMessage="1" sqref="E10:E11" xr:uid="{00000000-0002-0000-1100-000001000000}">
      <formula1>#REF!</formula1>
    </dataValidation>
    <dataValidation type="list" showInputMessage="1" showErrorMessage="1" sqref="E12" xr:uid="{00000000-0002-0000-11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100-000003000000}">
          <x14:formula1>
            <xm:f>Lists!$G$1:$G$8</xm:f>
          </x14:formula1>
          <xm:sqref>D27:D34</xm:sqref>
        </x14:dataValidation>
        <x14:dataValidation type="list" allowBlank="1" showInputMessage="1" showErrorMessage="1" xr:uid="{00000000-0002-0000-1100-000004000000}">
          <x14:formula1>
            <xm:f>Lists!$D$1:$D$8</xm:f>
          </x14:formula1>
          <xm:sqref>E15:E22</xm:sqref>
        </x14:dataValidation>
        <x14:dataValidation type="list" allowBlank="1" showInputMessage="1" showErrorMessage="1" xr:uid="{00000000-0002-0000-1100-000005000000}">
          <x14:formula1>
            <xm:f>Lists!$E$1:$E$5</xm:f>
          </x14:formula1>
          <xm:sqref>V15:V22</xm:sqref>
        </x14:dataValidation>
        <x14:dataValidation type="list" allowBlank="1" showInputMessage="1" showErrorMessage="1" xr:uid="{00000000-0002-0000-1100-000006000000}">
          <x14:formula1>
            <xm:f>Lists!$F$1:$F$8</xm:f>
          </x14:formula1>
          <xm:sqref>D11</xm:sqref>
        </x14:dataValidation>
        <x14:dataValidation type="list" allowBlank="1" showInputMessage="1" showErrorMessage="1" xr:uid="{00000000-0002-0000-1100-000007000000}">
          <x14:formula1>
            <xm:f>Lists!$C$1:$C$9</xm:f>
          </x14:formula1>
          <xm:sqref>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X1048509"/>
  <sheetViews>
    <sheetView topLeftCell="A9" zoomScaleNormal="100" zoomScalePageLayoutView="80" workbookViewId="0">
      <selection activeCell="AA55" sqref="AA55"/>
    </sheetView>
  </sheetViews>
  <sheetFormatPr baseColWidth="10" defaultColWidth="8.83203125" defaultRowHeight="15" x14ac:dyDescent="0.2"/>
  <cols>
    <col min="1" max="1" width="13.5" style="19" customWidth="1"/>
    <col min="2" max="2" width="36.8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30.66406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482</v>
      </c>
      <c r="G2" s="19" t="s">
        <v>72</v>
      </c>
      <c r="H2" s="44" t="s">
        <v>1664</v>
      </c>
    </row>
    <row r="3" spans="1:24" x14ac:dyDescent="0.2">
      <c r="C3" s="19" t="s">
        <v>2</v>
      </c>
      <c r="D3" s="209">
        <v>2015</v>
      </c>
    </row>
    <row r="4" spans="1:24" x14ac:dyDescent="0.2">
      <c r="C4" s="8" t="s">
        <v>44</v>
      </c>
      <c r="D4" s="44" t="s">
        <v>483</v>
      </c>
    </row>
    <row r="5" spans="1:24" x14ac:dyDescent="0.2">
      <c r="C5" s="19" t="s">
        <v>3</v>
      </c>
      <c r="D5" s="44" t="s">
        <v>2148</v>
      </c>
    </row>
    <row r="6" spans="1:24" x14ac:dyDescent="0.2">
      <c r="D6" s="18"/>
    </row>
    <row r="7" spans="1:24" s="43" customFormat="1" ht="16" thickBot="1" x14ac:dyDescent="0.25">
      <c r="A7" s="1" t="s">
        <v>59</v>
      </c>
      <c r="B7" s="1"/>
      <c r="D7" s="248" t="s">
        <v>620</v>
      </c>
    </row>
    <row r="9" spans="1:24" s="43" customFormat="1" ht="16" thickBot="1" x14ac:dyDescent="0.25">
      <c r="A9" s="1" t="s">
        <v>4</v>
      </c>
      <c r="B9" s="1"/>
    </row>
    <row r="10" spans="1:24" x14ac:dyDescent="0.2">
      <c r="C10" s="19" t="s">
        <v>74</v>
      </c>
      <c r="D10" s="45" t="s">
        <v>504</v>
      </c>
      <c r="E10" s="46"/>
    </row>
    <row r="11" spans="1:24" x14ac:dyDescent="0.2">
      <c r="C11" s="19" t="s">
        <v>46</v>
      </c>
      <c r="D11" s="45" t="s">
        <v>618</v>
      </c>
      <c r="E11" s="47"/>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1603</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100" customFormat="1" x14ac:dyDescent="0.2">
      <c r="A15" s="225">
        <v>1</v>
      </c>
      <c r="B15" s="225" t="s">
        <v>1664</v>
      </c>
      <c r="C15" s="206" t="s">
        <v>182</v>
      </c>
      <c r="D15" s="225" t="s">
        <v>496</v>
      </c>
      <c r="E15" s="225" t="s">
        <v>268</v>
      </c>
      <c r="F15" s="225" t="s">
        <v>487</v>
      </c>
      <c r="G15" s="225" t="s">
        <v>132</v>
      </c>
      <c r="H15" s="225" t="s">
        <v>134</v>
      </c>
      <c r="I15" s="225" t="s">
        <v>71</v>
      </c>
      <c r="J15" s="225" t="s">
        <v>85</v>
      </c>
      <c r="K15" s="244" t="s">
        <v>1303</v>
      </c>
      <c r="L15" s="225" t="s">
        <v>71</v>
      </c>
      <c r="M15" s="225" t="s">
        <v>71</v>
      </c>
      <c r="N15" s="225" t="s">
        <v>71</v>
      </c>
      <c r="O15" s="225" t="s">
        <v>71</v>
      </c>
      <c r="P15" s="244" t="s">
        <v>1616</v>
      </c>
      <c r="Q15" s="15">
        <v>0</v>
      </c>
      <c r="R15" s="15">
        <v>2</v>
      </c>
      <c r="S15" s="15" t="s">
        <v>126</v>
      </c>
      <c r="T15" s="15">
        <f>24*R15</f>
        <v>48</v>
      </c>
      <c r="U15" s="225" t="s">
        <v>51</v>
      </c>
      <c r="V15" s="225" t="s">
        <v>485</v>
      </c>
      <c r="W15" s="225" t="s">
        <v>500</v>
      </c>
      <c r="X15" s="306" t="s">
        <v>1617</v>
      </c>
    </row>
    <row r="16" spans="1:24" s="100" customFormat="1" x14ac:dyDescent="0.2">
      <c r="A16" s="225">
        <v>2</v>
      </c>
      <c r="B16" s="225" t="s">
        <v>1664</v>
      </c>
      <c r="C16" s="206" t="s">
        <v>182</v>
      </c>
      <c r="D16" s="225" t="s">
        <v>496</v>
      </c>
      <c r="E16" s="225" t="s">
        <v>268</v>
      </c>
      <c r="F16" s="225" t="s">
        <v>487</v>
      </c>
      <c r="G16" s="225" t="s">
        <v>132</v>
      </c>
      <c r="H16" s="225" t="s">
        <v>134</v>
      </c>
      <c r="I16" s="225" t="s">
        <v>71</v>
      </c>
      <c r="J16" s="225" t="s">
        <v>85</v>
      </c>
      <c r="K16" s="244" t="s">
        <v>1304</v>
      </c>
      <c r="L16" s="225" t="s">
        <v>71</v>
      </c>
      <c r="M16" s="225" t="s">
        <v>71</v>
      </c>
      <c r="N16" s="225" t="s">
        <v>71</v>
      </c>
      <c r="O16" s="225" t="s">
        <v>71</v>
      </c>
      <c r="P16" s="244" t="s">
        <v>1616</v>
      </c>
      <c r="Q16" s="15">
        <v>0</v>
      </c>
      <c r="R16" s="15">
        <v>2</v>
      </c>
      <c r="S16" s="15" t="s">
        <v>126</v>
      </c>
      <c r="T16" s="15">
        <f>24*R16</f>
        <v>48</v>
      </c>
      <c r="U16" s="225" t="s">
        <v>51</v>
      </c>
      <c r="V16" s="225" t="s">
        <v>485</v>
      </c>
      <c r="W16" s="225" t="s">
        <v>500</v>
      </c>
      <c r="X16" s="306" t="s">
        <v>1617</v>
      </c>
    </row>
    <row r="17" spans="1:22" s="49" customFormat="1" x14ac:dyDescent="0.2"/>
    <row r="18" spans="1:22" s="50" customFormat="1" ht="16" thickBot="1" x14ac:dyDescent="0.25">
      <c r="A18" s="17" t="s">
        <v>2142</v>
      </c>
      <c r="B18" s="17"/>
      <c r="C18" s="17" t="s">
        <v>68</v>
      </c>
    </row>
    <row r="19" spans="1:22" s="49" customFormat="1" x14ac:dyDescent="0.2"/>
    <row r="20" spans="1:22" s="99" customFormat="1" x14ac:dyDescent="0.2">
      <c r="A20" s="51" t="s">
        <v>5</v>
      </c>
      <c r="B20" s="51" t="s">
        <v>36</v>
      </c>
      <c r="C20" s="51" t="s">
        <v>6</v>
      </c>
      <c r="D20" s="51" t="s">
        <v>45</v>
      </c>
      <c r="E20" s="51" t="s">
        <v>9</v>
      </c>
      <c r="F20" s="51" t="s">
        <v>119</v>
      </c>
      <c r="G20" s="51" t="s">
        <v>56</v>
      </c>
      <c r="H20" s="51" t="s">
        <v>136</v>
      </c>
      <c r="I20" s="51" t="s">
        <v>137</v>
      </c>
      <c r="J20" s="51" t="s">
        <v>138</v>
      </c>
      <c r="K20" s="51" t="s">
        <v>139</v>
      </c>
      <c r="L20" s="51" t="s">
        <v>122</v>
      </c>
      <c r="M20" s="51" t="s">
        <v>140</v>
      </c>
      <c r="N20" s="51" t="s">
        <v>122</v>
      </c>
      <c r="O20" s="51" t="s">
        <v>42</v>
      </c>
      <c r="P20" s="51" t="s">
        <v>141</v>
      </c>
      <c r="Q20" s="51" t="s">
        <v>142</v>
      </c>
      <c r="R20" s="51" t="s">
        <v>10</v>
      </c>
      <c r="S20" s="51" t="s">
        <v>146</v>
      </c>
      <c r="T20" s="51" t="s">
        <v>145</v>
      </c>
      <c r="U20" s="51" t="s">
        <v>11</v>
      </c>
      <c r="V20" s="85" t="s">
        <v>16</v>
      </c>
    </row>
    <row r="21" spans="1:22" s="100" customFormat="1" x14ac:dyDescent="0.2">
      <c r="A21" s="90">
        <v>1</v>
      </c>
      <c r="B21" s="90" t="s">
        <v>1664</v>
      </c>
      <c r="C21" s="207" t="s">
        <v>182</v>
      </c>
      <c r="D21" s="90" t="s">
        <v>1598</v>
      </c>
      <c r="E21" s="90" t="s">
        <v>496</v>
      </c>
      <c r="F21" s="90">
        <v>1</v>
      </c>
      <c r="G21" s="90" t="s">
        <v>51</v>
      </c>
      <c r="H21" s="247">
        <v>2</v>
      </c>
      <c r="I21" s="247" t="s">
        <v>126</v>
      </c>
      <c r="J21" s="247">
        <f t="shared" ref="J21:J26" si="0">24*H21</f>
        <v>48</v>
      </c>
      <c r="K21" s="90" t="s">
        <v>71</v>
      </c>
      <c r="L21" s="90" t="s">
        <v>71</v>
      </c>
      <c r="M21" s="90" t="s">
        <v>71</v>
      </c>
      <c r="N21" s="90" t="s">
        <v>71</v>
      </c>
      <c r="O21" s="90" t="s">
        <v>71</v>
      </c>
      <c r="P21" s="90" t="s">
        <v>71</v>
      </c>
      <c r="Q21" s="90" t="s">
        <v>71</v>
      </c>
      <c r="R21" s="90" t="s">
        <v>71</v>
      </c>
      <c r="S21" s="90" t="s">
        <v>71</v>
      </c>
      <c r="T21" s="90" t="s">
        <v>71</v>
      </c>
      <c r="U21" s="90" t="s">
        <v>505</v>
      </c>
      <c r="V21" s="243"/>
    </row>
    <row r="22" spans="1:22" s="100" customFormat="1" x14ac:dyDescent="0.2">
      <c r="A22" s="90">
        <v>2</v>
      </c>
      <c r="B22" s="90" t="s">
        <v>1664</v>
      </c>
      <c r="C22" s="207" t="s">
        <v>182</v>
      </c>
      <c r="D22" s="90" t="s">
        <v>1598</v>
      </c>
      <c r="E22" s="90" t="s">
        <v>496</v>
      </c>
      <c r="F22" s="90">
        <v>1</v>
      </c>
      <c r="G22" s="90" t="s">
        <v>51</v>
      </c>
      <c r="H22" s="247">
        <v>2</v>
      </c>
      <c r="I22" s="247" t="s">
        <v>126</v>
      </c>
      <c r="J22" s="247">
        <f t="shared" si="0"/>
        <v>48</v>
      </c>
      <c r="K22" s="90" t="s">
        <v>71</v>
      </c>
      <c r="L22" s="90" t="s">
        <v>71</v>
      </c>
      <c r="M22" s="90" t="s">
        <v>71</v>
      </c>
      <c r="N22" s="90" t="s">
        <v>71</v>
      </c>
      <c r="O22" s="90" t="s">
        <v>71</v>
      </c>
      <c r="P22" s="90" t="s">
        <v>71</v>
      </c>
      <c r="Q22" s="90" t="s">
        <v>71</v>
      </c>
      <c r="R22" s="90" t="s">
        <v>71</v>
      </c>
      <c r="S22" s="90" t="s">
        <v>71</v>
      </c>
      <c r="T22" s="90" t="s">
        <v>71</v>
      </c>
      <c r="U22" s="90" t="s">
        <v>505</v>
      </c>
      <c r="V22" s="243"/>
    </row>
    <row r="23" spans="1:22" s="100" customFormat="1" x14ac:dyDescent="0.2">
      <c r="A23" s="90">
        <v>1</v>
      </c>
      <c r="B23" s="90" t="s">
        <v>1664</v>
      </c>
      <c r="C23" s="207" t="s">
        <v>182</v>
      </c>
      <c r="D23" s="90" t="s">
        <v>90</v>
      </c>
      <c r="E23" s="90" t="s">
        <v>90</v>
      </c>
      <c r="F23" s="90">
        <v>1</v>
      </c>
      <c r="G23" s="90" t="s">
        <v>51</v>
      </c>
      <c r="H23" s="247">
        <v>2</v>
      </c>
      <c r="I23" s="247" t="s">
        <v>126</v>
      </c>
      <c r="J23" s="247">
        <f t="shared" si="0"/>
        <v>48</v>
      </c>
      <c r="K23" s="90">
        <v>67</v>
      </c>
      <c r="L23" s="90" t="s">
        <v>1645</v>
      </c>
      <c r="M23" s="90" t="s">
        <v>71</v>
      </c>
      <c r="N23" s="90" t="s">
        <v>71</v>
      </c>
      <c r="O23" s="90" t="s">
        <v>71</v>
      </c>
      <c r="P23" s="90" t="s">
        <v>71</v>
      </c>
      <c r="Q23" s="90" t="s">
        <v>71</v>
      </c>
      <c r="R23" s="90" t="s">
        <v>71</v>
      </c>
      <c r="S23" s="90" t="s">
        <v>71</v>
      </c>
      <c r="T23" s="90" t="s">
        <v>71</v>
      </c>
      <c r="U23" s="90" t="s">
        <v>505</v>
      </c>
      <c r="V23" s="243" t="s">
        <v>1646</v>
      </c>
    </row>
    <row r="24" spans="1:22" s="100" customFormat="1" x14ac:dyDescent="0.2">
      <c r="A24" s="90">
        <v>2</v>
      </c>
      <c r="B24" s="90" t="s">
        <v>1664</v>
      </c>
      <c r="C24" s="207" t="s">
        <v>182</v>
      </c>
      <c r="D24" s="90" t="s">
        <v>90</v>
      </c>
      <c r="E24" s="90" t="s">
        <v>90</v>
      </c>
      <c r="F24" s="90">
        <v>1</v>
      </c>
      <c r="G24" s="90" t="s">
        <v>51</v>
      </c>
      <c r="H24" s="247">
        <v>2</v>
      </c>
      <c r="I24" s="247" t="s">
        <v>126</v>
      </c>
      <c r="J24" s="247">
        <f t="shared" si="0"/>
        <v>48</v>
      </c>
      <c r="K24" s="90">
        <v>67</v>
      </c>
      <c r="L24" s="90" t="s">
        <v>1645</v>
      </c>
      <c r="M24" s="90" t="s">
        <v>71</v>
      </c>
      <c r="N24" s="90" t="s">
        <v>71</v>
      </c>
      <c r="O24" s="90" t="s">
        <v>71</v>
      </c>
      <c r="P24" s="90" t="s">
        <v>71</v>
      </c>
      <c r="Q24" s="90" t="s">
        <v>71</v>
      </c>
      <c r="R24" s="90" t="s">
        <v>71</v>
      </c>
      <c r="S24" s="90" t="s">
        <v>71</v>
      </c>
      <c r="T24" s="90" t="s">
        <v>71</v>
      </c>
      <c r="U24" s="90" t="s">
        <v>505</v>
      </c>
      <c r="V24" s="243" t="s">
        <v>1646</v>
      </c>
    </row>
    <row r="25" spans="1:22" s="100" customFormat="1" x14ac:dyDescent="0.2">
      <c r="A25" s="90">
        <v>1</v>
      </c>
      <c r="B25" s="90" t="s">
        <v>1664</v>
      </c>
      <c r="C25" s="207" t="s">
        <v>182</v>
      </c>
      <c r="D25" s="90" t="s">
        <v>1597</v>
      </c>
      <c r="E25" s="90" t="s">
        <v>570</v>
      </c>
      <c r="F25" s="90">
        <v>1</v>
      </c>
      <c r="G25" s="90" t="s">
        <v>51</v>
      </c>
      <c r="H25" s="247">
        <v>2</v>
      </c>
      <c r="I25" s="247" t="s">
        <v>126</v>
      </c>
      <c r="J25" s="247">
        <f t="shared" si="0"/>
        <v>48</v>
      </c>
      <c r="K25" s="90">
        <v>9.6</v>
      </c>
      <c r="L25" s="90" t="s">
        <v>1645</v>
      </c>
      <c r="M25" s="90" t="s">
        <v>71</v>
      </c>
      <c r="N25" s="90" t="s">
        <v>71</v>
      </c>
      <c r="O25" s="90" t="s">
        <v>71</v>
      </c>
      <c r="P25" s="90" t="s">
        <v>71</v>
      </c>
      <c r="Q25" s="90" t="s">
        <v>71</v>
      </c>
      <c r="R25" s="90" t="s">
        <v>71</v>
      </c>
      <c r="S25" s="90" t="s">
        <v>71</v>
      </c>
      <c r="T25" s="90" t="s">
        <v>71</v>
      </c>
      <c r="U25" s="90" t="s">
        <v>505</v>
      </c>
      <c r="V25" s="243" t="s">
        <v>1646</v>
      </c>
    </row>
    <row r="26" spans="1:22" s="100" customFormat="1" x14ac:dyDescent="0.2">
      <c r="A26" s="90">
        <v>2</v>
      </c>
      <c r="B26" s="90" t="s">
        <v>1664</v>
      </c>
      <c r="C26" s="207" t="s">
        <v>182</v>
      </c>
      <c r="D26" s="90" t="s">
        <v>1597</v>
      </c>
      <c r="E26" s="90" t="s">
        <v>570</v>
      </c>
      <c r="F26" s="90">
        <v>1</v>
      </c>
      <c r="G26" s="90" t="s">
        <v>51</v>
      </c>
      <c r="H26" s="247">
        <v>2</v>
      </c>
      <c r="I26" s="247" t="s">
        <v>126</v>
      </c>
      <c r="J26" s="247">
        <f t="shared" si="0"/>
        <v>48</v>
      </c>
      <c r="K26" s="90">
        <v>13.5</v>
      </c>
      <c r="L26" s="90" t="s">
        <v>1645</v>
      </c>
      <c r="M26" s="90" t="s">
        <v>71</v>
      </c>
      <c r="N26" s="90" t="s">
        <v>71</v>
      </c>
      <c r="O26" s="90" t="s">
        <v>71</v>
      </c>
      <c r="P26" s="90" t="s">
        <v>71</v>
      </c>
      <c r="Q26" s="90" t="s">
        <v>71</v>
      </c>
      <c r="R26" s="90" t="s">
        <v>71</v>
      </c>
      <c r="S26" s="90" t="s">
        <v>71</v>
      </c>
      <c r="T26" s="90" t="s">
        <v>71</v>
      </c>
      <c r="U26" s="90" t="s">
        <v>505</v>
      </c>
      <c r="V26" s="243" t="s">
        <v>1646</v>
      </c>
    </row>
    <row r="28" spans="1:22" s="43" customFormat="1" ht="16" thickBot="1" x14ac:dyDescent="0.25">
      <c r="A28" s="1" t="s">
        <v>2142</v>
      </c>
      <c r="B28" s="1"/>
      <c r="C28" s="1" t="s">
        <v>69</v>
      </c>
      <c r="D28" s="16"/>
      <c r="E28" s="16"/>
    </row>
    <row r="30" spans="1:22" x14ac:dyDescent="0.2">
      <c r="A30" s="263" t="s">
        <v>5</v>
      </c>
      <c r="B30" s="54" t="s">
        <v>9</v>
      </c>
      <c r="C30" s="55" t="s">
        <v>56</v>
      </c>
      <c r="D30" s="56" t="s">
        <v>488</v>
      </c>
      <c r="E30" s="56" t="s">
        <v>489</v>
      </c>
      <c r="F30" s="56" t="s">
        <v>490</v>
      </c>
      <c r="G30" s="56" t="s">
        <v>491</v>
      </c>
      <c r="H30" s="56" t="s">
        <v>492</v>
      </c>
      <c r="I30" s="56" t="s">
        <v>493</v>
      </c>
      <c r="J30" s="55" t="s">
        <v>2139</v>
      </c>
      <c r="K30" s="55" t="s">
        <v>122</v>
      </c>
      <c r="L30" s="55" t="s">
        <v>2140</v>
      </c>
      <c r="M30" s="55" t="s">
        <v>122</v>
      </c>
      <c r="N30" s="530" t="s">
        <v>42</v>
      </c>
      <c r="O30" s="55" t="s">
        <v>2141</v>
      </c>
      <c r="P30" s="55" t="s">
        <v>122</v>
      </c>
      <c r="Q30" s="530" t="s">
        <v>10</v>
      </c>
      <c r="R30" s="55" t="s">
        <v>2566</v>
      </c>
      <c r="S30" s="55" t="s">
        <v>11</v>
      </c>
      <c r="T30" s="55" t="s">
        <v>16</v>
      </c>
    </row>
    <row r="31" spans="1:22" s="49" customFormat="1" x14ac:dyDescent="0.2">
      <c r="A31" s="83">
        <v>1</v>
      </c>
      <c r="B31" s="83" t="s">
        <v>496</v>
      </c>
      <c r="C31" s="57" t="s">
        <v>51</v>
      </c>
      <c r="D31" s="84">
        <v>48</v>
      </c>
      <c r="E31" s="84" t="s">
        <v>125</v>
      </c>
      <c r="F31" s="84">
        <v>48</v>
      </c>
      <c r="G31" s="84">
        <v>11</v>
      </c>
      <c r="H31" s="84" t="s">
        <v>126</v>
      </c>
      <c r="I31" s="84">
        <f t="shared" ref="I31:I36" si="1">G31*24</f>
        <v>264</v>
      </c>
      <c r="J31" s="57" t="s">
        <v>71</v>
      </c>
      <c r="K31" s="57" t="s">
        <v>71</v>
      </c>
      <c r="L31" s="57" t="s">
        <v>71</v>
      </c>
      <c r="M31" s="57" t="s">
        <v>71</v>
      </c>
      <c r="N31" s="57" t="s">
        <v>71</v>
      </c>
      <c r="O31" s="57" t="s">
        <v>71</v>
      </c>
      <c r="P31" s="57" t="s">
        <v>71</v>
      </c>
      <c r="Q31" s="57" t="s">
        <v>71</v>
      </c>
      <c r="R31" s="57" t="s">
        <v>71</v>
      </c>
      <c r="S31" s="264" t="s">
        <v>505</v>
      </c>
      <c r="T31" s="57" t="s">
        <v>498</v>
      </c>
    </row>
    <row r="32" spans="1:22" s="49" customFormat="1" x14ac:dyDescent="0.2">
      <c r="A32" s="83">
        <v>2</v>
      </c>
      <c r="B32" s="83" t="s">
        <v>496</v>
      </c>
      <c r="C32" s="57" t="s">
        <v>51</v>
      </c>
      <c r="D32" s="84">
        <v>48</v>
      </c>
      <c r="E32" s="84" t="s">
        <v>125</v>
      </c>
      <c r="F32" s="84">
        <v>48</v>
      </c>
      <c r="G32" s="84">
        <v>11</v>
      </c>
      <c r="H32" s="84" t="s">
        <v>126</v>
      </c>
      <c r="I32" s="84">
        <f t="shared" si="1"/>
        <v>264</v>
      </c>
      <c r="J32" s="57" t="s">
        <v>71</v>
      </c>
      <c r="K32" s="57" t="s">
        <v>71</v>
      </c>
      <c r="L32" s="57" t="s">
        <v>71</v>
      </c>
      <c r="M32" s="57" t="s">
        <v>71</v>
      </c>
      <c r="N32" s="57" t="s">
        <v>71</v>
      </c>
      <c r="O32" s="57" t="s">
        <v>71</v>
      </c>
      <c r="P32" s="57" t="s">
        <v>71</v>
      </c>
      <c r="Q32" s="57" t="s">
        <v>71</v>
      </c>
      <c r="R32" s="57" t="s">
        <v>71</v>
      </c>
      <c r="S32" s="264" t="s">
        <v>505</v>
      </c>
      <c r="T32" s="57" t="s">
        <v>498</v>
      </c>
    </row>
    <row r="33" spans="1:20" s="49" customFormat="1" x14ac:dyDescent="0.2">
      <c r="A33" s="83">
        <v>1</v>
      </c>
      <c r="B33" s="83" t="s">
        <v>90</v>
      </c>
      <c r="C33" s="57" t="s">
        <v>51</v>
      </c>
      <c r="D33" s="84">
        <v>48</v>
      </c>
      <c r="E33" s="84" t="s">
        <v>125</v>
      </c>
      <c r="F33" s="84">
        <v>48</v>
      </c>
      <c r="G33" s="84">
        <v>11</v>
      </c>
      <c r="H33" s="84" t="s">
        <v>126</v>
      </c>
      <c r="I33" s="84">
        <f t="shared" si="1"/>
        <v>264</v>
      </c>
      <c r="J33" s="264">
        <v>67</v>
      </c>
      <c r="K33" s="264" t="s">
        <v>1645</v>
      </c>
      <c r="L33" s="51" t="s">
        <v>71</v>
      </c>
      <c r="M33" s="57" t="s">
        <v>71</v>
      </c>
      <c r="N33" s="57" t="s">
        <v>71</v>
      </c>
      <c r="O33" s="57" t="s">
        <v>71</v>
      </c>
      <c r="P33" s="57" t="s">
        <v>71</v>
      </c>
      <c r="Q33" s="57" t="s">
        <v>71</v>
      </c>
      <c r="R33" s="57" t="s">
        <v>71</v>
      </c>
      <c r="S33" s="264" t="s">
        <v>505</v>
      </c>
      <c r="T33" s="57" t="s">
        <v>498</v>
      </c>
    </row>
    <row r="34" spans="1:20" s="49" customFormat="1" x14ac:dyDescent="0.2">
      <c r="A34" s="83">
        <v>2</v>
      </c>
      <c r="B34" s="83" t="s">
        <v>90</v>
      </c>
      <c r="C34" s="57" t="s">
        <v>51</v>
      </c>
      <c r="D34" s="84">
        <v>48</v>
      </c>
      <c r="E34" s="84" t="s">
        <v>125</v>
      </c>
      <c r="F34" s="84">
        <v>48</v>
      </c>
      <c r="G34" s="84">
        <v>11</v>
      </c>
      <c r="H34" s="84" t="s">
        <v>126</v>
      </c>
      <c r="I34" s="84">
        <f t="shared" si="1"/>
        <v>264</v>
      </c>
      <c r="J34" s="264">
        <v>67</v>
      </c>
      <c r="K34" s="264" t="s">
        <v>1645</v>
      </c>
      <c r="L34" s="51" t="s">
        <v>71</v>
      </c>
      <c r="M34" s="57" t="s">
        <v>71</v>
      </c>
      <c r="N34" s="57" t="s">
        <v>71</v>
      </c>
      <c r="O34" s="57" t="s">
        <v>71</v>
      </c>
      <c r="P34" s="57" t="s">
        <v>71</v>
      </c>
      <c r="Q34" s="57" t="s">
        <v>71</v>
      </c>
      <c r="R34" s="57" t="s">
        <v>71</v>
      </c>
      <c r="S34" s="264" t="s">
        <v>505</v>
      </c>
      <c r="T34" s="57" t="s">
        <v>498</v>
      </c>
    </row>
    <row r="35" spans="1:20" s="49" customFormat="1" x14ac:dyDescent="0.2">
      <c r="A35" s="83">
        <v>1</v>
      </c>
      <c r="B35" s="83" t="s">
        <v>570</v>
      </c>
      <c r="C35" s="57" t="s">
        <v>51</v>
      </c>
      <c r="D35" s="84">
        <v>48</v>
      </c>
      <c r="E35" s="84" t="s">
        <v>125</v>
      </c>
      <c r="F35" s="84">
        <v>48</v>
      </c>
      <c r="G35" s="84">
        <v>11</v>
      </c>
      <c r="H35" s="84" t="s">
        <v>126</v>
      </c>
      <c r="I35" s="84">
        <f t="shared" si="1"/>
        <v>264</v>
      </c>
      <c r="J35" s="264">
        <v>9.6</v>
      </c>
      <c r="K35" s="264" t="s">
        <v>1645</v>
      </c>
      <c r="L35" s="51" t="s">
        <v>71</v>
      </c>
      <c r="M35" s="57" t="s">
        <v>71</v>
      </c>
      <c r="N35" s="57" t="s">
        <v>71</v>
      </c>
      <c r="O35" s="57" t="s">
        <v>71</v>
      </c>
      <c r="P35" s="57" t="s">
        <v>71</v>
      </c>
      <c r="Q35" s="57" t="s">
        <v>71</v>
      </c>
      <c r="R35" s="57" t="s">
        <v>71</v>
      </c>
      <c r="S35" s="264" t="s">
        <v>505</v>
      </c>
      <c r="T35" s="57" t="s">
        <v>498</v>
      </c>
    </row>
    <row r="36" spans="1:20" s="49" customFormat="1" x14ac:dyDescent="0.2">
      <c r="A36" s="83">
        <v>2</v>
      </c>
      <c r="B36" s="83" t="s">
        <v>570</v>
      </c>
      <c r="C36" s="57" t="s">
        <v>51</v>
      </c>
      <c r="D36" s="84">
        <v>48</v>
      </c>
      <c r="E36" s="84" t="s">
        <v>125</v>
      </c>
      <c r="F36" s="84">
        <v>48</v>
      </c>
      <c r="G36" s="84">
        <v>11</v>
      </c>
      <c r="H36" s="84" t="s">
        <v>126</v>
      </c>
      <c r="I36" s="84">
        <f t="shared" si="1"/>
        <v>264</v>
      </c>
      <c r="J36" s="264">
        <v>13.5</v>
      </c>
      <c r="K36" s="264" t="s">
        <v>1645</v>
      </c>
      <c r="L36" s="51" t="s">
        <v>71</v>
      </c>
      <c r="M36" s="57" t="s">
        <v>71</v>
      </c>
      <c r="N36" s="57" t="s">
        <v>71</v>
      </c>
      <c r="O36" s="57" t="s">
        <v>71</v>
      </c>
      <c r="P36" s="57" t="s">
        <v>71</v>
      </c>
      <c r="Q36" s="57" t="s">
        <v>71</v>
      </c>
      <c r="R36" s="57" t="s">
        <v>71</v>
      </c>
      <c r="S36" s="264" t="s">
        <v>505</v>
      </c>
      <c r="T36" s="57" t="s">
        <v>498</v>
      </c>
    </row>
    <row r="38" spans="1:20" s="43" customFormat="1" ht="16" thickBot="1" x14ac:dyDescent="0.25">
      <c r="A38" s="1" t="s">
        <v>12</v>
      </c>
      <c r="B38" s="1"/>
    </row>
    <row r="39" spans="1:20" s="31" customFormat="1" x14ac:dyDescent="0.2">
      <c r="A39" s="3" t="s">
        <v>13</v>
      </c>
      <c r="B39" s="3"/>
      <c r="E39" s="58" t="s">
        <v>14</v>
      </c>
      <c r="F39" s="30" t="s">
        <v>54</v>
      </c>
      <c r="H39" s="411" t="s">
        <v>16</v>
      </c>
    </row>
    <row r="40" spans="1:20" s="60" customFormat="1" x14ac:dyDescent="0.2">
      <c r="A40" s="59">
        <v>1</v>
      </c>
      <c r="B40" s="59"/>
      <c r="C40" s="60" t="s">
        <v>37</v>
      </c>
      <c r="E40" s="61">
        <v>1</v>
      </c>
      <c r="F40" s="60" t="s">
        <v>60</v>
      </c>
      <c r="H40" s="412" t="s">
        <v>494</v>
      </c>
    </row>
    <row r="41" spans="1:20" x14ac:dyDescent="0.2">
      <c r="A41" s="4">
        <v>2</v>
      </c>
      <c r="B41" s="4"/>
      <c r="C41" s="5" t="s">
        <v>17</v>
      </c>
      <c r="E41" s="6">
        <v>1</v>
      </c>
      <c r="F41" s="19" t="s">
        <v>61</v>
      </c>
      <c r="H41" s="41" t="s">
        <v>495</v>
      </c>
    </row>
    <row r="42" spans="1:20" s="8" customFormat="1" x14ac:dyDescent="0.2">
      <c r="A42" s="7">
        <v>3</v>
      </c>
      <c r="B42" s="7"/>
      <c r="C42" s="8" t="s">
        <v>18</v>
      </c>
      <c r="E42" s="10">
        <v>1</v>
      </c>
      <c r="F42" s="8" t="s">
        <v>19</v>
      </c>
      <c r="H42" s="41" t="s">
        <v>495</v>
      </c>
      <c r="I42" s="19"/>
    </row>
    <row r="43" spans="1:20" s="8" customFormat="1" x14ac:dyDescent="0.2">
      <c r="A43" s="7">
        <v>4</v>
      </c>
      <c r="B43" s="7"/>
      <c r="C43" s="8" t="s">
        <v>20</v>
      </c>
      <c r="E43" s="10">
        <v>1</v>
      </c>
      <c r="F43" s="8" t="s">
        <v>21</v>
      </c>
      <c r="H43" s="41" t="s">
        <v>495</v>
      </c>
      <c r="I43" s="19"/>
    </row>
    <row r="44" spans="1:20" x14ac:dyDescent="0.2">
      <c r="A44" s="4">
        <v>5</v>
      </c>
      <c r="B44" s="4"/>
      <c r="C44" s="5" t="s">
        <v>22</v>
      </c>
      <c r="E44" s="6">
        <v>0</v>
      </c>
      <c r="F44" s="19" t="s">
        <v>23</v>
      </c>
      <c r="H44" s="41" t="s">
        <v>501</v>
      </c>
    </row>
    <row r="45" spans="1:20" x14ac:dyDescent="0.2">
      <c r="A45" s="7">
        <v>6</v>
      </c>
      <c r="B45" s="7"/>
      <c r="C45" s="8" t="s">
        <v>24</v>
      </c>
      <c r="E45" s="10">
        <v>0</v>
      </c>
      <c r="F45" s="19" t="s">
        <v>128</v>
      </c>
      <c r="H45" s="41" t="s">
        <v>1305</v>
      </c>
    </row>
    <row r="46" spans="1:20" x14ac:dyDescent="0.2">
      <c r="E46" s="62"/>
      <c r="H46" s="41"/>
    </row>
    <row r="47" spans="1:20" s="31" customFormat="1" x14ac:dyDescent="0.2">
      <c r="A47" s="3" t="s">
        <v>25</v>
      </c>
      <c r="B47" s="3"/>
      <c r="E47" s="58" t="s">
        <v>14</v>
      </c>
      <c r="F47" s="30" t="s">
        <v>15</v>
      </c>
      <c r="H47" s="40" t="s">
        <v>16</v>
      </c>
    </row>
    <row r="48" spans="1:20" x14ac:dyDescent="0.2">
      <c r="A48" s="19">
        <v>7</v>
      </c>
      <c r="C48" s="19" t="s">
        <v>26</v>
      </c>
      <c r="E48" s="61">
        <v>1</v>
      </c>
      <c r="F48" s="19" t="s">
        <v>27</v>
      </c>
      <c r="H48" s="42" t="s">
        <v>484</v>
      </c>
    </row>
    <row r="49" spans="1:11" x14ac:dyDescent="0.2">
      <c r="A49" s="19">
        <v>8</v>
      </c>
      <c r="C49" s="19" t="s">
        <v>58</v>
      </c>
      <c r="E49" s="61">
        <v>1</v>
      </c>
      <c r="F49" s="19" t="s">
        <v>62</v>
      </c>
      <c r="H49" s="42" t="s">
        <v>486</v>
      </c>
    </row>
    <row r="50" spans="1:11" x14ac:dyDescent="0.2">
      <c r="A50" s="19">
        <v>9</v>
      </c>
      <c r="C50" s="19" t="s">
        <v>40</v>
      </c>
      <c r="E50" s="61">
        <v>1</v>
      </c>
      <c r="F50" s="19" t="s">
        <v>63</v>
      </c>
      <c r="H50" s="42" t="s">
        <v>502</v>
      </c>
    </row>
    <row r="51" spans="1:11" x14ac:dyDescent="0.2">
      <c r="A51" s="19">
        <v>10</v>
      </c>
      <c r="C51" s="19" t="s">
        <v>39</v>
      </c>
      <c r="E51" s="61">
        <v>0</v>
      </c>
      <c r="F51" s="19" t="s">
        <v>115</v>
      </c>
      <c r="H51" s="413" t="s">
        <v>1652</v>
      </c>
    </row>
    <row r="52" spans="1:11" x14ac:dyDescent="0.2">
      <c r="E52" s="63"/>
      <c r="H52" s="41"/>
    </row>
    <row r="53" spans="1:11" s="31" customFormat="1" x14ac:dyDescent="0.2">
      <c r="A53" s="3" t="s">
        <v>57</v>
      </c>
      <c r="B53" s="3"/>
      <c r="E53" s="64" t="s">
        <v>14</v>
      </c>
      <c r="F53" s="30" t="s">
        <v>15</v>
      </c>
      <c r="H53" s="40" t="s">
        <v>16</v>
      </c>
    </row>
    <row r="54" spans="1:11" s="5" customFormat="1" x14ac:dyDescent="0.2">
      <c r="A54" s="5">
        <v>11</v>
      </c>
      <c r="C54" s="5" t="s">
        <v>28</v>
      </c>
      <c r="E54" s="6">
        <v>0</v>
      </c>
      <c r="F54" s="19" t="s">
        <v>49</v>
      </c>
      <c r="H54" s="42" t="s">
        <v>503</v>
      </c>
      <c r="I54" s="19"/>
    </row>
    <row r="55" spans="1:11" s="5" customFormat="1" x14ac:dyDescent="0.2">
      <c r="A55" s="11">
        <v>12</v>
      </c>
      <c r="B55" s="11"/>
      <c r="C55" s="5" t="s">
        <v>47</v>
      </c>
      <c r="E55" s="6">
        <v>1</v>
      </c>
      <c r="F55" s="19" t="s">
        <v>109</v>
      </c>
      <c r="H55" s="42" t="s">
        <v>1835</v>
      </c>
      <c r="I55" s="19"/>
    </row>
    <row r="56" spans="1:11" x14ac:dyDescent="0.2">
      <c r="A56" s="47">
        <v>13</v>
      </c>
      <c r="B56" s="47"/>
      <c r="C56" s="19" t="s">
        <v>29</v>
      </c>
      <c r="E56" s="61">
        <v>0</v>
      </c>
      <c r="F56" s="19" t="s">
        <v>30</v>
      </c>
      <c r="H56" s="42" t="s">
        <v>1653</v>
      </c>
    </row>
    <row r="57" spans="1:11" x14ac:dyDescent="0.2">
      <c r="A57" s="47">
        <v>14</v>
      </c>
      <c r="B57" s="47"/>
      <c r="C57" s="19" t="s">
        <v>31</v>
      </c>
      <c r="E57" s="61">
        <v>1</v>
      </c>
      <c r="F57" s="19" t="s">
        <v>1400</v>
      </c>
      <c r="H57" s="41" t="s">
        <v>499</v>
      </c>
    </row>
    <row r="58" spans="1:11" x14ac:dyDescent="0.2">
      <c r="A58" s="47">
        <v>15</v>
      </c>
      <c r="B58" s="47"/>
      <c r="C58" s="19" t="s">
        <v>38</v>
      </c>
      <c r="E58" s="61">
        <v>1</v>
      </c>
      <c r="F58" s="19" t="s">
        <v>64</v>
      </c>
      <c r="H58" s="42" t="s">
        <v>497</v>
      </c>
    </row>
    <row r="59" spans="1:11" x14ac:dyDescent="0.2">
      <c r="E59" s="63"/>
    </row>
    <row r="60" spans="1:11" ht="16" thickBot="1" x14ac:dyDescent="0.25">
      <c r="A60" s="43"/>
      <c r="B60" s="43"/>
      <c r="C60" s="43"/>
      <c r="D60" s="43"/>
      <c r="E60" s="65"/>
      <c r="F60" s="43"/>
      <c r="G60" s="43"/>
      <c r="H60" s="18"/>
      <c r="I60" s="18"/>
      <c r="J60" s="18"/>
      <c r="K60" s="18"/>
    </row>
    <row r="61" spans="1:11" x14ac:dyDescent="0.2">
      <c r="E61" s="63"/>
      <c r="H61" s="18"/>
      <c r="I61" s="18"/>
      <c r="J61" s="18"/>
      <c r="K61" s="18"/>
    </row>
    <row r="62" spans="1:11" ht="16" thickBot="1" x14ac:dyDescent="0.25">
      <c r="A62" s="2" t="s">
        <v>32</v>
      </c>
      <c r="B62" s="2"/>
      <c r="E62" s="66">
        <f>SUM(E40:E45,E48:E51,E54:E58)</f>
        <v>10</v>
      </c>
      <c r="F62" s="67" t="s">
        <v>48</v>
      </c>
      <c r="H62" s="18"/>
      <c r="I62" s="18"/>
      <c r="J62" s="18"/>
      <c r="K62" s="18"/>
    </row>
    <row r="63" spans="1:11" ht="16" thickTop="1" x14ac:dyDescent="0.2">
      <c r="A63" s="201" t="s">
        <v>1367</v>
      </c>
      <c r="B63" s="201"/>
      <c r="C63" s="8"/>
      <c r="D63" s="193"/>
      <c r="E63" s="197" t="s">
        <v>1375</v>
      </c>
      <c r="H63" s="18"/>
      <c r="I63" s="18"/>
      <c r="J63" s="18"/>
      <c r="K63" s="18"/>
    </row>
    <row r="64" spans="1:11" x14ac:dyDescent="0.2">
      <c r="A64" s="68" t="s">
        <v>118</v>
      </c>
      <c r="B64" s="2"/>
      <c r="E64" s="199">
        <f>0.5^E63</f>
        <v>0.25</v>
      </c>
      <c r="H64" s="18"/>
      <c r="I64" s="18"/>
      <c r="J64" s="18"/>
      <c r="K64" s="18"/>
    </row>
    <row r="65" spans="1:11" ht="16" thickBot="1" x14ac:dyDescent="0.25">
      <c r="A65" s="1"/>
      <c r="B65" s="1"/>
      <c r="C65" s="43"/>
      <c r="D65" s="43"/>
      <c r="E65" s="43"/>
      <c r="F65" s="43"/>
      <c r="G65" s="43"/>
      <c r="H65" s="18"/>
      <c r="I65" s="18"/>
      <c r="J65" s="18"/>
      <c r="K65" s="18"/>
    </row>
    <row r="66" spans="1:11" x14ac:dyDescent="0.2">
      <c r="A66" s="3" t="s">
        <v>33</v>
      </c>
      <c r="B66" s="3"/>
      <c r="C66" s="31"/>
      <c r="D66" s="31"/>
      <c r="E66" s="69" t="s">
        <v>34</v>
      </c>
      <c r="F66" s="31" t="s">
        <v>15</v>
      </c>
      <c r="G66" s="31"/>
      <c r="H66" s="18"/>
      <c r="I66" s="18"/>
      <c r="J66" s="18"/>
      <c r="K66" s="18"/>
    </row>
    <row r="67" spans="1:11" x14ac:dyDescent="0.2">
      <c r="A67" s="198" t="s">
        <v>1368</v>
      </c>
      <c r="B67" s="24" t="s">
        <v>1370</v>
      </c>
      <c r="E67" s="200">
        <v>1</v>
      </c>
      <c r="F67" s="24" t="s">
        <v>1372</v>
      </c>
      <c r="H67" s="18"/>
      <c r="I67" s="18"/>
      <c r="J67" s="18"/>
      <c r="K67" s="18"/>
    </row>
    <row r="68" spans="1:11" x14ac:dyDescent="0.2">
      <c r="A68" s="198" t="s">
        <v>1369</v>
      </c>
      <c r="B68" s="193" t="s">
        <v>1371</v>
      </c>
      <c r="C68" s="24"/>
      <c r="E68" s="200">
        <v>1</v>
      </c>
      <c r="F68" s="24" t="s">
        <v>1372</v>
      </c>
      <c r="H68" s="18"/>
      <c r="I68" s="18"/>
      <c r="J68" s="18"/>
      <c r="K68" s="18"/>
    </row>
    <row r="69" spans="1:11" x14ac:dyDescent="0.2">
      <c r="A69" s="5"/>
      <c r="B69" s="5"/>
      <c r="C69" s="24"/>
      <c r="E69" s="23"/>
      <c r="H69" s="18"/>
      <c r="I69" s="18"/>
      <c r="J69" s="18"/>
      <c r="K69" s="18"/>
    </row>
    <row r="70" spans="1:11" ht="16" thickBot="1" x14ac:dyDescent="0.25">
      <c r="A70" s="5"/>
      <c r="B70" s="5"/>
      <c r="C70" s="22"/>
      <c r="H70" s="18"/>
      <c r="I70" s="18"/>
      <c r="J70" s="18"/>
      <c r="K70" s="18"/>
    </row>
    <row r="71" spans="1:11" x14ac:dyDescent="0.2">
      <c r="A71" s="21"/>
      <c r="B71" s="21"/>
      <c r="C71" s="20"/>
      <c r="D71" s="70"/>
      <c r="E71" s="70"/>
      <c r="F71" s="70"/>
      <c r="G71" s="70"/>
      <c r="H71" s="18"/>
      <c r="I71" s="18"/>
      <c r="J71" s="18"/>
      <c r="K71" s="18"/>
    </row>
    <row r="72" spans="1:11" ht="16" thickBot="1" x14ac:dyDescent="0.25">
      <c r="A72" s="2" t="s">
        <v>35</v>
      </c>
      <c r="B72" s="2"/>
      <c r="E72" s="211">
        <f>E62*E67*E68*E64</f>
        <v>2.5</v>
      </c>
      <c r="F72" s="212" t="s">
        <v>48</v>
      </c>
      <c r="H72" s="18"/>
      <c r="I72" s="18"/>
      <c r="J72" s="18"/>
      <c r="K72" s="18"/>
    </row>
    <row r="73" spans="1:11" ht="16" thickTop="1" x14ac:dyDescent="0.2">
      <c r="C73" s="68"/>
      <c r="H73" s="18"/>
      <c r="I73" s="18"/>
      <c r="J73" s="18"/>
      <c r="K73" s="18"/>
    </row>
    <row r="74" spans="1:11" ht="16" thickBot="1" x14ac:dyDescent="0.25">
      <c r="A74" s="43"/>
      <c r="B74" s="43"/>
      <c r="C74" s="43"/>
      <c r="D74" s="43"/>
      <c r="E74" s="43"/>
      <c r="F74" s="43"/>
      <c r="G74" s="43"/>
      <c r="H74" s="18"/>
      <c r="I74" s="18"/>
      <c r="J74" s="18"/>
      <c r="K74" s="18"/>
    </row>
    <row r="75" spans="1:11" x14ac:dyDescent="0.2">
      <c r="H75" s="18"/>
      <c r="I75" s="18"/>
      <c r="J75" s="18"/>
      <c r="K75" s="18"/>
    </row>
    <row r="76" spans="1:11" x14ac:dyDescent="0.2">
      <c r="A76" s="2" t="s">
        <v>1394</v>
      </c>
    </row>
    <row r="77" spans="1:11" x14ac:dyDescent="0.2">
      <c r="A77" s="221">
        <v>44098</v>
      </c>
      <c r="B77" s="19" t="s">
        <v>1395</v>
      </c>
    </row>
    <row r="1048509" spans="16:16" x14ac:dyDescent="0.2">
      <c r="P1048509" s="57"/>
    </row>
  </sheetData>
  <sortState xmlns:xlrd2="http://schemas.microsoft.com/office/spreadsheetml/2017/richdata2" ref="A21:Y26">
    <sortCondition ref="E21:E26"/>
  </sortState>
  <phoneticPr fontId="12" type="noConversion"/>
  <conditionalFormatting sqref="E72">
    <cfRule type="cellIs" dxfId="137" priority="1" operator="lessThan">
      <formula>7.5</formula>
    </cfRule>
    <cfRule type="cellIs" dxfId="136" priority="2" operator="greaterThan">
      <formula>7.5</formula>
    </cfRule>
  </conditionalFormatting>
  <dataValidations count="4">
    <dataValidation type="list" allowBlank="1" showInputMessage="1" showErrorMessage="1" sqref="E10" xr:uid="{00000000-0002-0000-0000-000000000000}">
      <formula1>#REF!</formula1>
    </dataValidation>
    <dataValidation type="list" showInputMessage="1" showErrorMessage="1" sqref="E12" xr:uid="{00000000-0002-0000-0000-000001000000}">
      <formula1>#REF!</formula1>
    </dataValidation>
    <dataValidation type="list" allowBlank="1" showInputMessage="1" showErrorMessage="1" sqref="E11" xr:uid="{00000000-0002-0000-0000-000002000000}">
      <formula1>#REF!</formula1>
    </dataValidation>
    <dataValidation type="list" allowBlank="1" showInputMessage="1" showErrorMessage="1" sqref="D12" xr:uid="{00000000-0002-0000-0000-000003000000}">
      <formula1>"Yes,No"</formula1>
    </dataValidation>
  </dataValidations>
  <pageMargins left="0.7" right="0.7" top="0.75" bottom="0.75" header="0.3" footer="0.3"/>
  <pageSetup orientation="portrait" r:id="rId1"/>
  <ignoredErrors>
    <ignoredError sqref="K15:K16" numberStoredAsText="1"/>
  </ignoredError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4000000}">
          <x14:formula1>
            <xm:f>Lists!$E$1:$E$4</xm:f>
          </x14:formula1>
          <xm:sqref>V15:V16</xm:sqref>
        </x14:dataValidation>
        <x14:dataValidation type="list" allowBlank="1" showInputMessage="1" showErrorMessage="1" xr:uid="{00000000-0002-0000-0000-000005000000}">
          <x14:formula1>
            <xm:f>Lists!$D$1:$D$8</xm:f>
          </x14:formula1>
          <xm:sqref>E15:E16</xm:sqref>
        </x14:dataValidation>
        <x14:dataValidation type="list" allowBlank="1" showInputMessage="1" showErrorMessage="1" xr:uid="{00000000-0002-0000-0000-000006000000}">
          <x14:formula1>
            <xm:f>Lists!$C$1:$C$9</xm:f>
          </x14:formula1>
          <xm:sqref>D10</xm:sqref>
        </x14:dataValidation>
        <x14:dataValidation type="list" allowBlank="1" showInputMessage="1" showErrorMessage="1" xr:uid="{00000000-0002-0000-0000-000007000000}">
          <x14:formula1>
            <xm:f>Lists!$F$1:$F$8</xm:f>
          </x14:formula1>
          <xm:sqref>D11</xm:sqref>
        </x14:dataValidation>
        <x14:dataValidation type="list" allowBlank="1" showInputMessage="1" showErrorMessage="1" xr:uid="{00000000-0002-0000-0000-000008000000}">
          <x14:formula1>
            <xm:f>Lists!$G$1:$G$8</xm:f>
          </x14:formula1>
          <xm:sqref>D21:D26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X1048528"/>
  <sheetViews>
    <sheetView topLeftCell="D45"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694</v>
      </c>
      <c r="G2" s="19" t="s">
        <v>72</v>
      </c>
      <c r="H2" s="44" t="s">
        <v>1686</v>
      </c>
    </row>
    <row r="3" spans="1:24" x14ac:dyDescent="0.2">
      <c r="C3" s="19" t="s">
        <v>2</v>
      </c>
      <c r="D3" s="209">
        <v>1979</v>
      </c>
    </row>
    <row r="4" spans="1:24" x14ac:dyDescent="0.2">
      <c r="C4" s="8" t="s">
        <v>44</v>
      </c>
      <c r="D4" s="44" t="s">
        <v>695</v>
      </c>
    </row>
    <row r="5" spans="1:24" x14ac:dyDescent="0.2">
      <c r="C5" s="19" t="s">
        <v>3</v>
      </c>
      <c r="D5" s="44" t="s">
        <v>696</v>
      </c>
    </row>
    <row r="6" spans="1:24" x14ac:dyDescent="0.2">
      <c r="D6" s="18"/>
    </row>
    <row r="7" spans="1:24" s="43" customFormat="1" ht="16" thickBot="1" x14ac:dyDescent="0.25">
      <c r="A7" s="1" t="s">
        <v>59</v>
      </c>
      <c r="B7" s="1"/>
      <c r="D7" s="248" t="s">
        <v>2123</v>
      </c>
    </row>
    <row r="9" spans="1:24" s="43" customFormat="1" ht="16" thickBot="1" x14ac:dyDescent="0.25">
      <c r="A9" s="1" t="s">
        <v>4</v>
      </c>
      <c r="B9" s="1"/>
    </row>
    <row r="10" spans="1:24" x14ac:dyDescent="0.2">
      <c r="C10" s="19" t="s">
        <v>74</v>
      </c>
      <c r="D10" s="45" t="s">
        <v>71</v>
      </c>
      <c r="E10" s="46"/>
    </row>
    <row r="11" spans="1:24" x14ac:dyDescent="0.2">
      <c r="C11" s="19" t="s">
        <v>46</v>
      </c>
      <c r="D11" s="45" t="s">
        <v>43</v>
      </c>
      <c r="E11" s="47"/>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100" customFormat="1" x14ac:dyDescent="0.2">
      <c r="A15" s="249">
        <v>9</v>
      </c>
      <c r="B15" s="249" t="s">
        <v>1685</v>
      </c>
      <c r="C15" s="250" t="s">
        <v>701</v>
      </c>
      <c r="D15" s="249" t="s">
        <v>90</v>
      </c>
      <c r="E15" s="249" t="s">
        <v>1582</v>
      </c>
      <c r="F15" s="249" t="s">
        <v>700</v>
      </c>
      <c r="G15" s="249" t="s">
        <v>132</v>
      </c>
      <c r="H15" s="249" t="s">
        <v>71</v>
      </c>
      <c r="I15" s="249" t="s">
        <v>699</v>
      </c>
      <c r="J15" s="249" t="s">
        <v>197</v>
      </c>
      <c r="K15" s="249">
        <v>4.5</v>
      </c>
      <c r="L15" s="249">
        <v>4</v>
      </c>
      <c r="M15" s="249">
        <v>5</v>
      </c>
      <c r="N15" s="249" t="s">
        <v>71</v>
      </c>
      <c r="O15" s="249" t="s">
        <v>71</v>
      </c>
      <c r="P15" s="249" t="s">
        <v>71</v>
      </c>
      <c r="Q15" s="249" t="s">
        <v>135</v>
      </c>
      <c r="R15" s="251">
        <v>96</v>
      </c>
      <c r="S15" s="251" t="s">
        <v>125</v>
      </c>
      <c r="T15" s="251">
        <v>96</v>
      </c>
      <c r="U15" s="249" t="s">
        <v>71</v>
      </c>
      <c r="V15" s="249" t="s">
        <v>71</v>
      </c>
      <c r="W15" s="249" t="s">
        <v>53</v>
      </c>
      <c r="X15" s="307" t="s">
        <v>708</v>
      </c>
    </row>
    <row r="16" spans="1:24" s="100" customFormat="1" x14ac:dyDescent="0.2">
      <c r="A16" s="249">
        <v>10</v>
      </c>
      <c r="B16" s="249" t="s">
        <v>1685</v>
      </c>
      <c r="C16" s="250" t="s">
        <v>180</v>
      </c>
      <c r="D16" s="249" t="s">
        <v>90</v>
      </c>
      <c r="E16" s="249" t="s">
        <v>1582</v>
      </c>
      <c r="F16" s="249" t="s">
        <v>700</v>
      </c>
      <c r="G16" s="249" t="s">
        <v>132</v>
      </c>
      <c r="H16" s="249" t="s">
        <v>71</v>
      </c>
      <c r="I16" s="249" t="s">
        <v>699</v>
      </c>
      <c r="J16" s="249" t="s">
        <v>197</v>
      </c>
      <c r="K16" s="249">
        <v>4.5</v>
      </c>
      <c r="L16" s="249">
        <v>4</v>
      </c>
      <c r="M16" s="249">
        <v>5</v>
      </c>
      <c r="N16" s="249" t="s">
        <v>71</v>
      </c>
      <c r="O16" s="249" t="s">
        <v>71</v>
      </c>
      <c r="P16" s="249" t="s">
        <v>71</v>
      </c>
      <c r="Q16" s="249" t="s">
        <v>135</v>
      </c>
      <c r="R16" s="251">
        <v>96</v>
      </c>
      <c r="S16" s="251" t="s">
        <v>125</v>
      </c>
      <c r="T16" s="251">
        <v>96</v>
      </c>
      <c r="U16" s="249" t="s">
        <v>71</v>
      </c>
      <c r="V16" s="249" t="s">
        <v>71</v>
      </c>
      <c r="W16" s="249" t="s">
        <v>53</v>
      </c>
      <c r="X16" s="307" t="s">
        <v>708</v>
      </c>
    </row>
    <row r="17" spans="1:24" s="100" customFormat="1" x14ac:dyDescent="0.2">
      <c r="A17" s="249">
        <v>11</v>
      </c>
      <c r="B17" s="249" t="s">
        <v>1685</v>
      </c>
      <c r="C17" s="250" t="s">
        <v>702</v>
      </c>
      <c r="D17" s="249" t="s">
        <v>90</v>
      </c>
      <c r="E17" s="249" t="s">
        <v>1582</v>
      </c>
      <c r="F17" s="249" t="s">
        <v>700</v>
      </c>
      <c r="G17" s="249" t="s">
        <v>132</v>
      </c>
      <c r="H17" s="249" t="s">
        <v>71</v>
      </c>
      <c r="I17" s="249" t="s">
        <v>699</v>
      </c>
      <c r="J17" s="249" t="s">
        <v>197</v>
      </c>
      <c r="K17" s="249">
        <v>4.5</v>
      </c>
      <c r="L17" s="249">
        <v>4</v>
      </c>
      <c r="M17" s="249">
        <v>5</v>
      </c>
      <c r="N17" s="249" t="s">
        <v>71</v>
      </c>
      <c r="O17" s="249" t="s">
        <v>71</v>
      </c>
      <c r="P17" s="249" t="s">
        <v>71</v>
      </c>
      <c r="Q17" s="249" t="s">
        <v>135</v>
      </c>
      <c r="R17" s="251">
        <v>96</v>
      </c>
      <c r="S17" s="251" t="s">
        <v>125</v>
      </c>
      <c r="T17" s="251">
        <v>96</v>
      </c>
      <c r="U17" s="249" t="s">
        <v>71</v>
      </c>
      <c r="V17" s="249" t="s">
        <v>71</v>
      </c>
      <c r="W17" s="249" t="s">
        <v>53</v>
      </c>
      <c r="X17" s="307" t="s">
        <v>708</v>
      </c>
    </row>
    <row r="18" spans="1:24" s="100" customFormat="1" x14ac:dyDescent="0.2">
      <c r="A18" s="249">
        <v>12</v>
      </c>
      <c r="B18" s="249" t="s">
        <v>1685</v>
      </c>
      <c r="C18" s="250" t="s">
        <v>660</v>
      </c>
      <c r="D18" s="249" t="s">
        <v>90</v>
      </c>
      <c r="E18" s="249" t="s">
        <v>1582</v>
      </c>
      <c r="F18" s="249" t="s">
        <v>700</v>
      </c>
      <c r="G18" s="249" t="s">
        <v>132</v>
      </c>
      <c r="H18" s="249" t="s">
        <v>71</v>
      </c>
      <c r="I18" s="249" t="s">
        <v>699</v>
      </c>
      <c r="J18" s="249" t="s">
        <v>197</v>
      </c>
      <c r="K18" s="249">
        <v>4.5</v>
      </c>
      <c r="L18" s="249">
        <v>4</v>
      </c>
      <c r="M18" s="249">
        <v>5</v>
      </c>
      <c r="N18" s="249" t="s">
        <v>71</v>
      </c>
      <c r="O18" s="249" t="s">
        <v>71</v>
      </c>
      <c r="P18" s="249" t="s">
        <v>71</v>
      </c>
      <c r="Q18" s="249" t="s">
        <v>135</v>
      </c>
      <c r="R18" s="251">
        <v>96</v>
      </c>
      <c r="S18" s="251" t="s">
        <v>125</v>
      </c>
      <c r="T18" s="251">
        <v>96</v>
      </c>
      <c r="U18" s="249" t="s">
        <v>71</v>
      </c>
      <c r="V18" s="249" t="s">
        <v>71</v>
      </c>
      <c r="W18" s="249" t="s">
        <v>53</v>
      </c>
      <c r="X18" s="307" t="s">
        <v>708</v>
      </c>
    </row>
    <row r="19" spans="1:24" s="100" customFormat="1" x14ac:dyDescent="0.2">
      <c r="A19" s="249">
        <v>13</v>
      </c>
      <c r="B19" s="249" t="s">
        <v>1685</v>
      </c>
      <c r="C19" s="250" t="s">
        <v>703</v>
      </c>
      <c r="D19" s="249" t="s">
        <v>90</v>
      </c>
      <c r="E19" s="249" t="s">
        <v>1582</v>
      </c>
      <c r="F19" s="249" t="s">
        <v>700</v>
      </c>
      <c r="G19" s="249" t="s">
        <v>132</v>
      </c>
      <c r="H19" s="249" t="s">
        <v>71</v>
      </c>
      <c r="I19" s="249" t="s">
        <v>699</v>
      </c>
      <c r="J19" s="249" t="s">
        <v>197</v>
      </c>
      <c r="K19" s="249">
        <v>4.5</v>
      </c>
      <c r="L19" s="249">
        <v>4</v>
      </c>
      <c r="M19" s="249">
        <v>5</v>
      </c>
      <c r="N19" s="249" t="s">
        <v>71</v>
      </c>
      <c r="O19" s="249" t="s">
        <v>71</v>
      </c>
      <c r="P19" s="249" t="s">
        <v>71</v>
      </c>
      <c r="Q19" s="249" t="s">
        <v>135</v>
      </c>
      <c r="R19" s="251">
        <v>96</v>
      </c>
      <c r="S19" s="251" t="s">
        <v>125</v>
      </c>
      <c r="T19" s="251">
        <v>96</v>
      </c>
      <c r="U19" s="249" t="s">
        <v>71</v>
      </c>
      <c r="V19" s="249" t="s">
        <v>71</v>
      </c>
      <c r="W19" s="249" t="s">
        <v>53</v>
      </c>
      <c r="X19" s="307" t="s">
        <v>708</v>
      </c>
    </row>
    <row r="20" spans="1:24" s="100" customFormat="1" x14ac:dyDescent="0.2">
      <c r="A20" s="249">
        <v>14</v>
      </c>
      <c r="B20" s="249" t="s">
        <v>1685</v>
      </c>
      <c r="C20" s="250" t="s">
        <v>716</v>
      </c>
      <c r="D20" s="249" t="s">
        <v>90</v>
      </c>
      <c r="E20" s="249" t="s">
        <v>1582</v>
      </c>
      <c r="F20" s="249" t="s">
        <v>700</v>
      </c>
      <c r="G20" s="249" t="s">
        <v>132</v>
      </c>
      <c r="H20" s="249" t="s">
        <v>71</v>
      </c>
      <c r="I20" s="249" t="s">
        <v>699</v>
      </c>
      <c r="J20" s="249" t="s">
        <v>197</v>
      </c>
      <c r="K20" s="249">
        <v>4.5</v>
      </c>
      <c r="L20" s="249">
        <v>4</v>
      </c>
      <c r="M20" s="249">
        <v>5</v>
      </c>
      <c r="N20" s="249" t="s">
        <v>71</v>
      </c>
      <c r="O20" s="249" t="s">
        <v>71</v>
      </c>
      <c r="P20" s="249" t="s">
        <v>71</v>
      </c>
      <c r="Q20" s="249" t="s">
        <v>135</v>
      </c>
      <c r="R20" s="251">
        <v>96</v>
      </c>
      <c r="S20" s="251" t="s">
        <v>125</v>
      </c>
      <c r="T20" s="251">
        <v>96</v>
      </c>
      <c r="U20" s="249" t="s">
        <v>51</v>
      </c>
      <c r="V20" s="249" t="s">
        <v>71</v>
      </c>
      <c r="W20" s="249" t="s">
        <v>53</v>
      </c>
      <c r="X20" s="307" t="s">
        <v>708</v>
      </c>
    </row>
    <row r="21" spans="1:24" s="100" customFormat="1" x14ac:dyDescent="0.2">
      <c r="A21" s="249">
        <v>15</v>
      </c>
      <c r="B21" s="249" t="s">
        <v>1685</v>
      </c>
      <c r="C21" s="250" t="s">
        <v>717</v>
      </c>
      <c r="D21" s="249" t="s">
        <v>90</v>
      </c>
      <c r="E21" s="249" t="s">
        <v>1582</v>
      </c>
      <c r="F21" s="249" t="s">
        <v>700</v>
      </c>
      <c r="G21" s="249" t="s">
        <v>132</v>
      </c>
      <c r="H21" s="249" t="s">
        <v>71</v>
      </c>
      <c r="I21" s="249" t="s">
        <v>699</v>
      </c>
      <c r="J21" s="249" t="s">
        <v>197</v>
      </c>
      <c r="K21" s="249">
        <v>4.5</v>
      </c>
      <c r="L21" s="249">
        <v>4</v>
      </c>
      <c r="M21" s="249">
        <v>5</v>
      </c>
      <c r="N21" s="249" t="s">
        <v>71</v>
      </c>
      <c r="O21" s="249" t="s">
        <v>71</v>
      </c>
      <c r="P21" s="249" t="s">
        <v>71</v>
      </c>
      <c r="Q21" s="249" t="s">
        <v>135</v>
      </c>
      <c r="R21" s="251">
        <v>96</v>
      </c>
      <c r="S21" s="251" t="s">
        <v>125</v>
      </c>
      <c r="T21" s="251">
        <v>96</v>
      </c>
      <c r="U21" s="249" t="s">
        <v>269</v>
      </c>
      <c r="V21" s="249" t="s">
        <v>71</v>
      </c>
      <c r="W21" s="249" t="s">
        <v>53</v>
      </c>
      <c r="X21" s="307" t="s">
        <v>708</v>
      </c>
    </row>
    <row r="22" spans="1:24" s="100" customFormat="1" x14ac:dyDescent="0.2">
      <c r="A22" s="249">
        <v>16</v>
      </c>
      <c r="B22" s="249" t="s">
        <v>1685</v>
      </c>
      <c r="C22" s="250" t="s">
        <v>704</v>
      </c>
      <c r="D22" s="249" t="s">
        <v>90</v>
      </c>
      <c r="E22" s="249" t="s">
        <v>268</v>
      </c>
      <c r="F22" s="249" t="s">
        <v>700</v>
      </c>
      <c r="G22" s="249" t="s">
        <v>132</v>
      </c>
      <c r="H22" s="249" t="s">
        <v>71</v>
      </c>
      <c r="I22" s="249" t="s">
        <v>699</v>
      </c>
      <c r="J22" s="249" t="s">
        <v>197</v>
      </c>
      <c r="K22" s="249">
        <v>4.5</v>
      </c>
      <c r="L22" s="249">
        <v>4</v>
      </c>
      <c r="M22" s="249">
        <v>5</v>
      </c>
      <c r="N22" s="249" t="s">
        <v>71</v>
      </c>
      <c r="O22" s="249" t="s">
        <v>71</v>
      </c>
      <c r="P22" s="249" t="s">
        <v>71</v>
      </c>
      <c r="Q22" s="249" t="s">
        <v>135</v>
      </c>
      <c r="R22" s="251">
        <v>96</v>
      </c>
      <c r="S22" s="251" t="s">
        <v>125</v>
      </c>
      <c r="T22" s="251">
        <v>96</v>
      </c>
      <c r="U22" s="249" t="s">
        <v>71</v>
      </c>
      <c r="V22" s="249" t="s">
        <v>71</v>
      </c>
      <c r="W22" s="249" t="s">
        <v>53</v>
      </c>
      <c r="X22" s="307" t="s">
        <v>708</v>
      </c>
    </row>
    <row r="23" spans="1:24" s="100" customFormat="1" x14ac:dyDescent="0.2">
      <c r="A23" s="225">
        <v>17</v>
      </c>
      <c r="B23" s="225" t="s">
        <v>1687</v>
      </c>
      <c r="C23" s="206" t="s">
        <v>701</v>
      </c>
      <c r="D23" s="225" t="s">
        <v>90</v>
      </c>
      <c r="E23" s="225" t="s">
        <v>1582</v>
      </c>
      <c r="F23" s="225" t="s">
        <v>700</v>
      </c>
      <c r="G23" s="225" t="s">
        <v>132</v>
      </c>
      <c r="H23" s="225" t="s">
        <v>71</v>
      </c>
      <c r="I23" s="225" t="s">
        <v>699</v>
      </c>
      <c r="J23" s="225" t="s">
        <v>197</v>
      </c>
      <c r="K23" s="225">
        <v>4.5</v>
      </c>
      <c r="L23" s="225">
        <v>4</v>
      </c>
      <c r="M23" s="225">
        <v>5</v>
      </c>
      <c r="N23" s="225" t="s">
        <v>71</v>
      </c>
      <c r="O23" s="225" t="s">
        <v>71</v>
      </c>
      <c r="P23" s="225" t="s">
        <v>71</v>
      </c>
      <c r="Q23" s="225" t="s">
        <v>135</v>
      </c>
      <c r="R23" s="15">
        <v>96</v>
      </c>
      <c r="S23" s="15" t="s">
        <v>125</v>
      </c>
      <c r="T23" s="15">
        <v>96</v>
      </c>
      <c r="U23" s="225" t="s">
        <v>71</v>
      </c>
      <c r="V23" s="225" t="s">
        <v>71</v>
      </c>
      <c r="W23" s="225" t="s">
        <v>53</v>
      </c>
      <c r="X23" s="306" t="s">
        <v>708</v>
      </c>
    </row>
    <row r="24" spans="1:24" s="100" customFormat="1" x14ac:dyDescent="0.2">
      <c r="A24" s="225">
        <v>18</v>
      </c>
      <c r="B24" s="225" t="s">
        <v>1687</v>
      </c>
      <c r="C24" s="206" t="s">
        <v>180</v>
      </c>
      <c r="D24" s="225" t="s">
        <v>90</v>
      </c>
      <c r="E24" s="225" t="s">
        <v>1582</v>
      </c>
      <c r="F24" s="225" t="s">
        <v>700</v>
      </c>
      <c r="G24" s="225" t="s">
        <v>132</v>
      </c>
      <c r="H24" s="225" t="s">
        <v>71</v>
      </c>
      <c r="I24" s="225" t="s">
        <v>699</v>
      </c>
      <c r="J24" s="225" t="s">
        <v>197</v>
      </c>
      <c r="K24" s="225">
        <v>4.5</v>
      </c>
      <c r="L24" s="225">
        <v>4</v>
      </c>
      <c r="M24" s="225">
        <v>5</v>
      </c>
      <c r="N24" s="225" t="s">
        <v>71</v>
      </c>
      <c r="O24" s="225" t="s">
        <v>71</v>
      </c>
      <c r="P24" s="225" t="s">
        <v>71</v>
      </c>
      <c r="Q24" s="225" t="s">
        <v>135</v>
      </c>
      <c r="R24" s="15">
        <v>96</v>
      </c>
      <c r="S24" s="15" t="s">
        <v>125</v>
      </c>
      <c r="T24" s="15">
        <v>96</v>
      </c>
      <c r="U24" s="225" t="s">
        <v>71</v>
      </c>
      <c r="V24" s="225" t="s">
        <v>71</v>
      </c>
      <c r="W24" s="225" t="s">
        <v>53</v>
      </c>
      <c r="X24" s="306" t="s">
        <v>708</v>
      </c>
    </row>
    <row r="25" spans="1:24" s="100" customFormat="1" x14ac:dyDescent="0.2">
      <c r="A25" s="225">
        <v>19</v>
      </c>
      <c r="B25" s="225" t="s">
        <v>1687</v>
      </c>
      <c r="C25" s="206" t="s">
        <v>702</v>
      </c>
      <c r="D25" s="225" t="s">
        <v>90</v>
      </c>
      <c r="E25" s="225" t="s">
        <v>1582</v>
      </c>
      <c r="F25" s="225" t="s">
        <v>700</v>
      </c>
      <c r="G25" s="225" t="s">
        <v>132</v>
      </c>
      <c r="H25" s="225" t="s">
        <v>71</v>
      </c>
      <c r="I25" s="225" t="s">
        <v>699</v>
      </c>
      <c r="J25" s="225" t="s">
        <v>197</v>
      </c>
      <c r="K25" s="225">
        <v>4.5</v>
      </c>
      <c r="L25" s="225">
        <v>4</v>
      </c>
      <c r="M25" s="225">
        <v>5</v>
      </c>
      <c r="N25" s="225" t="s">
        <v>71</v>
      </c>
      <c r="O25" s="225" t="s">
        <v>71</v>
      </c>
      <c r="P25" s="225" t="s">
        <v>71</v>
      </c>
      <c r="Q25" s="225" t="s">
        <v>135</v>
      </c>
      <c r="R25" s="15">
        <v>96</v>
      </c>
      <c r="S25" s="15" t="s">
        <v>125</v>
      </c>
      <c r="T25" s="15">
        <v>96</v>
      </c>
      <c r="U25" s="225" t="s">
        <v>71</v>
      </c>
      <c r="V25" s="225" t="s">
        <v>71</v>
      </c>
      <c r="W25" s="225" t="s">
        <v>53</v>
      </c>
      <c r="X25" s="306" t="s">
        <v>708</v>
      </c>
    </row>
    <row r="26" spans="1:24" s="100" customFormat="1" x14ac:dyDescent="0.2">
      <c r="A26" s="225">
        <v>20</v>
      </c>
      <c r="B26" s="225" t="s">
        <v>1687</v>
      </c>
      <c r="C26" s="206" t="s">
        <v>660</v>
      </c>
      <c r="D26" s="225" t="s">
        <v>90</v>
      </c>
      <c r="E26" s="225" t="s">
        <v>1582</v>
      </c>
      <c r="F26" s="225" t="s">
        <v>700</v>
      </c>
      <c r="G26" s="225" t="s">
        <v>132</v>
      </c>
      <c r="H26" s="225" t="s">
        <v>71</v>
      </c>
      <c r="I26" s="225" t="s">
        <v>699</v>
      </c>
      <c r="J26" s="225" t="s">
        <v>197</v>
      </c>
      <c r="K26" s="225">
        <v>4.5</v>
      </c>
      <c r="L26" s="225">
        <v>4</v>
      </c>
      <c r="M26" s="225">
        <v>5</v>
      </c>
      <c r="N26" s="225" t="s">
        <v>71</v>
      </c>
      <c r="O26" s="225" t="s">
        <v>71</v>
      </c>
      <c r="P26" s="225" t="s">
        <v>71</v>
      </c>
      <c r="Q26" s="225" t="s">
        <v>135</v>
      </c>
      <c r="R26" s="15">
        <v>96</v>
      </c>
      <c r="S26" s="15" t="s">
        <v>125</v>
      </c>
      <c r="T26" s="15">
        <v>96</v>
      </c>
      <c r="U26" s="225" t="s">
        <v>71</v>
      </c>
      <c r="V26" s="225" t="s">
        <v>71</v>
      </c>
      <c r="W26" s="225" t="s">
        <v>53</v>
      </c>
      <c r="X26" s="306" t="s">
        <v>708</v>
      </c>
    </row>
    <row r="27" spans="1:24" s="100" customFormat="1" x14ac:dyDescent="0.2">
      <c r="A27" s="225">
        <v>21</v>
      </c>
      <c r="B27" s="225" t="s">
        <v>1687</v>
      </c>
      <c r="C27" s="206" t="s">
        <v>703</v>
      </c>
      <c r="D27" s="225" t="s">
        <v>90</v>
      </c>
      <c r="E27" s="225" t="s">
        <v>1582</v>
      </c>
      <c r="F27" s="225" t="s">
        <v>700</v>
      </c>
      <c r="G27" s="225" t="s">
        <v>132</v>
      </c>
      <c r="H27" s="225" t="s">
        <v>71</v>
      </c>
      <c r="I27" s="225" t="s">
        <v>699</v>
      </c>
      <c r="J27" s="225" t="s">
        <v>197</v>
      </c>
      <c r="K27" s="225">
        <v>4.5</v>
      </c>
      <c r="L27" s="225">
        <v>4</v>
      </c>
      <c r="M27" s="225">
        <v>5</v>
      </c>
      <c r="N27" s="225" t="s">
        <v>71</v>
      </c>
      <c r="O27" s="225" t="s">
        <v>71</v>
      </c>
      <c r="P27" s="225" t="s">
        <v>71</v>
      </c>
      <c r="Q27" s="225" t="s">
        <v>135</v>
      </c>
      <c r="R27" s="15">
        <v>96</v>
      </c>
      <c r="S27" s="15" t="s">
        <v>125</v>
      </c>
      <c r="T27" s="15">
        <v>96</v>
      </c>
      <c r="U27" s="225" t="s">
        <v>71</v>
      </c>
      <c r="V27" s="225" t="s">
        <v>71</v>
      </c>
      <c r="W27" s="225" t="s">
        <v>53</v>
      </c>
      <c r="X27" s="306" t="s">
        <v>708</v>
      </c>
    </row>
    <row r="28" spans="1:24" s="100" customFormat="1" x14ac:dyDescent="0.2">
      <c r="A28" s="225">
        <v>22</v>
      </c>
      <c r="B28" s="225" t="s">
        <v>1687</v>
      </c>
      <c r="C28" s="206" t="s">
        <v>716</v>
      </c>
      <c r="D28" s="225" t="s">
        <v>90</v>
      </c>
      <c r="E28" s="225" t="s">
        <v>1582</v>
      </c>
      <c r="F28" s="225" t="s">
        <v>700</v>
      </c>
      <c r="G28" s="225" t="s">
        <v>132</v>
      </c>
      <c r="H28" s="225" t="s">
        <v>71</v>
      </c>
      <c r="I28" s="225" t="s">
        <v>699</v>
      </c>
      <c r="J28" s="225" t="s">
        <v>197</v>
      </c>
      <c r="K28" s="225">
        <v>4.5</v>
      </c>
      <c r="L28" s="225">
        <v>4</v>
      </c>
      <c r="M28" s="225">
        <v>5</v>
      </c>
      <c r="N28" s="225" t="s">
        <v>71</v>
      </c>
      <c r="O28" s="225" t="s">
        <v>71</v>
      </c>
      <c r="P28" s="225" t="s">
        <v>71</v>
      </c>
      <c r="Q28" s="225" t="s">
        <v>135</v>
      </c>
      <c r="R28" s="15">
        <v>96</v>
      </c>
      <c r="S28" s="15" t="s">
        <v>125</v>
      </c>
      <c r="T28" s="15">
        <v>96</v>
      </c>
      <c r="U28" s="225" t="s">
        <v>51</v>
      </c>
      <c r="V28" s="225" t="s">
        <v>71</v>
      </c>
      <c r="W28" s="225" t="s">
        <v>53</v>
      </c>
      <c r="X28" s="306" t="s">
        <v>708</v>
      </c>
    </row>
    <row r="29" spans="1:24" s="100" customFormat="1" x14ac:dyDescent="0.2">
      <c r="A29" s="225">
        <v>23</v>
      </c>
      <c r="B29" s="225" t="s">
        <v>1687</v>
      </c>
      <c r="C29" s="206" t="s">
        <v>717</v>
      </c>
      <c r="D29" s="225" t="s">
        <v>90</v>
      </c>
      <c r="E29" s="225" t="s">
        <v>1582</v>
      </c>
      <c r="F29" s="225" t="s">
        <v>700</v>
      </c>
      <c r="G29" s="225" t="s">
        <v>132</v>
      </c>
      <c r="H29" s="225" t="s">
        <v>71</v>
      </c>
      <c r="I29" s="225" t="s">
        <v>699</v>
      </c>
      <c r="J29" s="225" t="s">
        <v>197</v>
      </c>
      <c r="K29" s="225">
        <v>4.5</v>
      </c>
      <c r="L29" s="225">
        <v>4</v>
      </c>
      <c r="M29" s="225">
        <v>5</v>
      </c>
      <c r="N29" s="225" t="s">
        <v>71</v>
      </c>
      <c r="O29" s="225" t="s">
        <v>71</v>
      </c>
      <c r="P29" s="225" t="s">
        <v>71</v>
      </c>
      <c r="Q29" s="225" t="s">
        <v>135</v>
      </c>
      <c r="R29" s="15">
        <v>96</v>
      </c>
      <c r="S29" s="15" t="s">
        <v>125</v>
      </c>
      <c r="T29" s="15">
        <v>96</v>
      </c>
      <c r="U29" s="225" t="s">
        <v>269</v>
      </c>
      <c r="V29" s="225" t="s">
        <v>71</v>
      </c>
      <c r="W29" s="225" t="s">
        <v>53</v>
      </c>
      <c r="X29" s="306" t="s">
        <v>708</v>
      </c>
    </row>
    <row r="30" spans="1:24" s="100" customFormat="1" x14ac:dyDescent="0.2">
      <c r="A30" s="225">
        <v>24</v>
      </c>
      <c r="B30" s="225" t="s">
        <v>1687</v>
      </c>
      <c r="C30" s="206" t="s">
        <v>704</v>
      </c>
      <c r="D30" s="225" t="s">
        <v>90</v>
      </c>
      <c r="E30" s="225" t="s">
        <v>268</v>
      </c>
      <c r="F30" s="225" t="s">
        <v>700</v>
      </c>
      <c r="G30" s="225" t="s">
        <v>132</v>
      </c>
      <c r="H30" s="225" t="s">
        <v>71</v>
      </c>
      <c r="I30" s="225" t="s">
        <v>699</v>
      </c>
      <c r="J30" s="225" t="s">
        <v>197</v>
      </c>
      <c r="K30" s="225">
        <v>4.5</v>
      </c>
      <c r="L30" s="225">
        <v>4</v>
      </c>
      <c r="M30" s="225">
        <v>5</v>
      </c>
      <c r="N30" s="225" t="s">
        <v>71</v>
      </c>
      <c r="O30" s="225" t="s">
        <v>71</v>
      </c>
      <c r="P30" s="225" t="s">
        <v>71</v>
      </c>
      <c r="Q30" s="225" t="s">
        <v>135</v>
      </c>
      <c r="R30" s="15">
        <v>96</v>
      </c>
      <c r="S30" s="15" t="s">
        <v>125</v>
      </c>
      <c r="T30" s="15">
        <v>96</v>
      </c>
      <c r="U30" s="225" t="s">
        <v>71</v>
      </c>
      <c r="V30" s="225" t="s">
        <v>71</v>
      </c>
      <c r="W30" s="225" t="s">
        <v>53</v>
      </c>
      <c r="X30" s="306" t="s">
        <v>708</v>
      </c>
    </row>
    <row r="31" spans="1:24" s="99" customFormat="1" x14ac:dyDescent="0.2">
      <c r="A31" s="49"/>
      <c r="B31" s="49"/>
      <c r="C31" s="49"/>
      <c r="D31" s="49"/>
      <c r="E31" s="49"/>
      <c r="F31" s="49"/>
      <c r="G31" s="49"/>
      <c r="H31" s="49"/>
      <c r="I31" s="49"/>
      <c r="J31" s="49"/>
      <c r="K31" s="49"/>
      <c r="L31" s="49"/>
      <c r="M31" s="49"/>
      <c r="N31" s="49"/>
      <c r="O31" s="49"/>
      <c r="P31" s="49"/>
      <c r="Q31" s="49"/>
      <c r="R31" s="49"/>
      <c r="S31" s="49"/>
      <c r="T31" s="49"/>
      <c r="U31" s="49"/>
      <c r="V31" s="49"/>
      <c r="W31" s="49"/>
      <c r="X31" s="49"/>
    </row>
    <row r="32" spans="1:24" s="50" customFormat="1" ht="16" thickBot="1" x14ac:dyDescent="0.25">
      <c r="A32" s="17" t="s">
        <v>1379</v>
      </c>
      <c r="B32" s="17"/>
      <c r="C32" s="17" t="s">
        <v>68</v>
      </c>
    </row>
    <row r="33" spans="1:24" s="49" customFormat="1" x14ac:dyDescent="0.2"/>
    <row r="34" spans="1:24" s="99" customFormat="1" x14ac:dyDescent="0.2">
      <c r="A34" s="51" t="s">
        <v>5</v>
      </c>
      <c r="B34" s="51" t="s">
        <v>36</v>
      </c>
      <c r="C34" s="51" t="s">
        <v>6</v>
      </c>
      <c r="D34" s="51" t="s">
        <v>45</v>
      </c>
      <c r="E34" s="51" t="s">
        <v>9</v>
      </c>
      <c r="F34" s="51" t="s">
        <v>119</v>
      </c>
      <c r="G34" s="51" t="s">
        <v>56</v>
      </c>
      <c r="H34" s="51" t="s">
        <v>136</v>
      </c>
      <c r="I34" s="51" t="s">
        <v>137</v>
      </c>
      <c r="J34" s="51" t="s">
        <v>138</v>
      </c>
      <c r="K34" s="51" t="s">
        <v>139</v>
      </c>
      <c r="L34" s="51" t="s">
        <v>122</v>
      </c>
      <c r="M34" s="51" t="s">
        <v>140</v>
      </c>
      <c r="N34" s="51" t="s">
        <v>122</v>
      </c>
      <c r="O34" s="51" t="s">
        <v>42</v>
      </c>
      <c r="P34" s="51" t="s">
        <v>141</v>
      </c>
      <c r="Q34" s="51" t="s">
        <v>142</v>
      </c>
      <c r="R34" s="51" t="s">
        <v>10</v>
      </c>
      <c r="S34" s="51" t="s">
        <v>146</v>
      </c>
      <c r="T34" s="51" t="s">
        <v>145</v>
      </c>
      <c r="U34" s="51" t="s">
        <v>11</v>
      </c>
      <c r="V34" s="85" t="s">
        <v>16</v>
      </c>
    </row>
    <row r="35" spans="1:24" s="100" customFormat="1" x14ac:dyDescent="0.2">
      <c r="A35" s="255">
        <v>9</v>
      </c>
      <c r="B35" s="255" t="s">
        <v>1685</v>
      </c>
      <c r="C35" s="256" t="s">
        <v>701</v>
      </c>
      <c r="D35" s="256" t="s">
        <v>90</v>
      </c>
      <c r="E35" s="255" t="s">
        <v>90</v>
      </c>
      <c r="F35" s="255">
        <v>6</v>
      </c>
      <c r="G35" s="95" t="s">
        <v>71</v>
      </c>
      <c r="H35" s="257">
        <v>96</v>
      </c>
      <c r="I35" s="257" t="s">
        <v>125</v>
      </c>
      <c r="J35" s="257">
        <v>96</v>
      </c>
      <c r="K35" s="255" t="s">
        <v>71</v>
      </c>
      <c r="L35" s="255" t="s">
        <v>71</v>
      </c>
      <c r="M35" s="255" t="s">
        <v>71</v>
      </c>
      <c r="N35" s="255" t="s">
        <v>71</v>
      </c>
      <c r="O35" s="255" t="s">
        <v>102</v>
      </c>
      <c r="P35" s="255" t="s">
        <v>720</v>
      </c>
      <c r="Q35" s="255" t="s">
        <v>686</v>
      </c>
      <c r="R35" s="255" t="s">
        <v>199</v>
      </c>
      <c r="S35" s="255" t="s">
        <v>71</v>
      </c>
      <c r="T35" s="255" t="s">
        <v>71</v>
      </c>
      <c r="U35" s="255" t="s">
        <v>2124</v>
      </c>
      <c r="V35" s="638"/>
    </row>
    <row r="36" spans="1:24" s="99" customFormat="1" x14ac:dyDescent="0.2">
      <c r="A36" s="255">
        <v>10</v>
      </c>
      <c r="B36" s="255" t="s">
        <v>1685</v>
      </c>
      <c r="C36" s="256" t="s">
        <v>180</v>
      </c>
      <c r="D36" s="256" t="s">
        <v>90</v>
      </c>
      <c r="E36" s="255" t="s">
        <v>90</v>
      </c>
      <c r="F36" s="95">
        <v>6</v>
      </c>
      <c r="G36" s="95" t="s">
        <v>71</v>
      </c>
      <c r="H36" s="257">
        <v>96</v>
      </c>
      <c r="I36" s="257" t="s">
        <v>125</v>
      </c>
      <c r="J36" s="257">
        <v>96</v>
      </c>
      <c r="K36" s="255" t="s">
        <v>71</v>
      </c>
      <c r="L36" s="255" t="s">
        <v>71</v>
      </c>
      <c r="M36" s="255" t="s">
        <v>71</v>
      </c>
      <c r="N36" s="255" t="s">
        <v>71</v>
      </c>
      <c r="O36" s="255" t="s">
        <v>102</v>
      </c>
      <c r="P36" s="255">
        <v>32</v>
      </c>
      <c r="Q36" s="255" t="s">
        <v>686</v>
      </c>
      <c r="R36" s="255" t="s">
        <v>199</v>
      </c>
      <c r="S36" s="255" t="s">
        <v>721</v>
      </c>
      <c r="T36" s="255" t="s">
        <v>686</v>
      </c>
      <c r="U36" s="255" t="s">
        <v>2124</v>
      </c>
      <c r="V36" s="638"/>
      <c r="X36" s="100"/>
    </row>
    <row r="37" spans="1:24" s="99" customFormat="1" x14ac:dyDescent="0.2">
      <c r="A37" s="255">
        <v>11</v>
      </c>
      <c r="B37" s="255" t="s">
        <v>1685</v>
      </c>
      <c r="C37" s="256" t="s">
        <v>702</v>
      </c>
      <c r="D37" s="256" t="s">
        <v>90</v>
      </c>
      <c r="E37" s="255" t="s">
        <v>90</v>
      </c>
      <c r="F37" s="95">
        <v>6</v>
      </c>
      <c r="G37" s="95" t="s">
        <v>71</v>
      </c>
      <c r="H37" s="257">
        <v>96</v>
      </c>
      <c r="I37" s="257" t="s">
        <v>125</v>
      </c>
      <c r="J37" s="257">
        <v>96</v>
      </c>
      <c r="K37" s="255" t="s">
        <v>71</v>
      </c>
      <c r="L37" s="255" t="s">
        <v>71</v>
      </c>
      <c r="M37" s="255" t="s">
        <v>71</v>
      </c>
      <c r="N37" s="255" t="s">
        <v>71</v>
      </c>
      <c r="O37" s="255" t="s">
        <v>102</v>
      </c>
      <c r="P37" s="255" t="s">
        <v>726</v>
      </c>
      <c r="Q37" s="255" t="s">
        <v>686</v>
      </c>
      <c r="R37" s="255" t="s">
        <v>199</v>
      </c>
      <c r="S37" s="255" t="s">
        <v>71</v>
      </c>
      <c r="T37" s="255" t="s">
        <v>71</v>
      </c>
      <c r="U37" s="255" t="s">
        <v>2124</v>
      </c>
      <c r="V37" s="639"/>
      <c r="X37" s="100"/>
    </row>
    <row r="38" spans="1:24" s="99" customFormat="1" x14ac:dyDescent="0.2">
      <c r="A38" s="255">
        <v>12</v>
      </c>
      <c r="B38" s="255" t="s">
        <v>1685</v>
      </c>
      <c r="C38" s="256" t="s">
        <v>660</v>
      </c>
      <c r="D38" s="256" t="s">
        <v>90</v>
      </c>
      <c r="E38" s="255" t="s">
        <v>90</v>
      </c>
      <c r="F38" s="95">
        <v>6</v>
      </c>
      <c r="G38" s="95" t="s">
        <v>71</v>
      </c>
      <c r="H38" s="257">
        <v>96</v>
      </c>
      <c r="I38" s="257" t="s">
        <v>125</v>
      </c>
      <c r="J38" s="257">
        <v>96</v>
      </c>
      <c r="K38" s="255" t="s">
        <v>71</v>
      </c>
      <c r="L38" s="255" t="s">
        <v>71</v>
      </c>
      <c r="M38" s="255" t="s">
        <v>71</v>
      </c>
      <c r="N38" s="255" t="s">
        <v>71</v>
      </c>
      <c r="O38" s="255" t="s">
        <v>102</v>
      </c>
      <c r="P38" s="255" t="s">
        <v>722</v>
      </c>
      <c r="Q38" s="255" t="s">
        <v>686</v>
      </c>
      <c r="R38" s="255" t="s">
        <v>199</v>
      </c>
      <c r="S38" s="255" t="s">
        <v>71</v>
      </c>
      <c r="T38" s="255" t="s">
        <v>71</v>
      </c>
      <c r="U38" s="255" t="s">
        <v>2124</v>
      </c>
      <c r="V38" s="639"/>
      <c r="X38" s="100"/>
    </row>
    <row r="39" spans="1:24" s="100" customFormat="1" x14ac:dyDescent="0.2">
      <c r="A39" s="255">
        <v>13</v>
      </c>
      <c r="B39" s="255" t="s">
        <v>1685</v>
      </c>
      <c r="C39" s="256" t="s">
        <v>703</v>
      </c>
      <c r="D39" s="256" t="s">
        <v>90</v>
      </c>
      <c r="E39" s="255" t="s">
        <v>90</v>
      </c>
      <c r="F39" s="255">
        <v>6</v>
      </c>
      <c r="G39" s="95" t="s">
        <v>71</v>
      </c>
      <c r="H39" s="257">
        <v>96</v>
      </c>
      <c r="I39" s="257" t="s">
        <v>125</v>
      </c>
      <c r="J39" s="257">
        <v>96</v>
      </c>
      <c r="K39" s="255" t="s">
        <v>71</v>
      </c>
      <c r="L39" s="255" t="s">
        <v>71</v>
      </c>
      <c r="M39" s="255" t="s">
        <v>71</v>
      </c>
      <c r="N39" s="255" t="s">
        <v>71</v>
      </c>
      <c r="O39" s="255" t="s">
        <v>102</v>
      </c>
      <c r="P39" s="255" t="s">
        <v>729</v>
      </c>
      <c r="Q39" s="255" t="s">
        <v>686</v>
      </c>
      <c r="R39" s="255" t="s">
        <v>199</v>
      </c>
      <c r="S39" s="255" t="s">
        <v>723</v>
      </c>
      <c r="T39" s="255" t="s">
        <v>686</v>
      </c>
      <c r="U39" s="255" t="s">
        <v>2124</v>
      </c>
      <c r="V39" s="638"/>
    </row>
    <row r="40" spans="1:24" s="99" customFormat="1" x14ac:dyDescent="0.2">
      <c r="A40" s="255">
        <v>14</v>
      </c>
      <c r="B40" s="255" t="s">
        <v>1685</v>
      </c>
      <c r="C40" s="256" t="s">
        <v>716</v>
      </c>
      <c r="D40" s="256" t="s">
        <v>90</v>
      </c>
      <c r="E40" s="255" t="s">
        <v>90</v>
      </c>
      <c r="F40" s="95">
        <v>6</v>
      </c>
      <c r="G40" s="95" t="s">
        <v>51</v>
      </c>
      <c r="H40" s="257">
        <v>96</v>
      </c>
      <c r="I40" s="257" t="s">
        <v>125</v>
      </c>
      <c r="J40" s="257">
        <v>96</v>
      </c>
      <c r="K40" s="255" t="s">
        <v>71</v>
      </c>
      <c r="L40" s="255" t="s">
        <v>71</v>
      </c>
      <c r="M40" s="255" t="s">
        <v>71</v>
      </c>
      <c r="N40" s="255" t="s">
        <v>71</v>
      </c>
      <c r="O40" s="255" t="s">
        <v>102</v>
      </c>
      <c r="P40" s="255" t="s">
        <v>724</v>
      </c>
      <c r="Q40" s="255" t="s">
        <v>686</v>
      </c>
      <c r="R40" s="255" t="s">
        <v>199</v>
      </c>
      <c r="S40" s="255" t="s">
        <v>71</v>
      </c>
      <c r="T40" s="255" t="s">
        <v>71</v>
      </c>
      <c r="U40" s="255" t="s">
        <v>2124</v>
      </c>
      <c r="V40" s="638"/>
      <c r="X40" s="100"/>
    </row>
    <row r="41" spans="1:24" s="99" customFormat="1" x14ac:dyDescent="0.2">
      <c r="A41" s="255">
        <v>15</v>
      </c>
      <c r="B41" s="255" t="s">
        <v>1685</v>
      </c>
      <c r="C41" s="256" t="s">
        <v>717</v>
      </c>
      <c r="D41" s="256" t="s">
        <v>90</v>
      </c>
      <c r="E41" s="255" t="s">
        <v>90</v>
      </c>
      <c r="F41" s="95">
        <v>6</v>
      </c>
      <c r="G41" s="95" t="s">
        <v>269</v>
      </c>
      <c r="H41" s="257">
        <v>96</v>
      </c>
      <c r="I41" s="257" t="s">
        <v>125</v>
      </c>
      <c r="J41" s="257">
        <v>96</v>
      </c>
      <c r="K41" s="255" t="s">
        <v>71</v>
      </c>
      <c r="L41" s="255" t="s">
        <v>71</v>
      </c>
      <c r="M41" s="255" t="s">
        <v>71</v>
      </c>
      <c r="N41" s="255" t="s">
        <v>71</v>
      </c>
      <c r="O41" s="255" t="s">
        <v>102</v>
      </c>
      <c r="P41" s="255">
        <v>68</v>
      </c>
      <c r="Q41" s="255" t="s">
        <v>686</v>
      </c>
      <c r="R41" s="255" t="s">
        <v>199</v>
      </c>
      <c r="S41" s="255" t="s">
        <v>725</v>
      </c>
      <c r="T41" s="255" t="s">
        <v>686</v>
      </c>
      <c r="U41" s="255" t="s">
        <v>2124</v>
      </c>
      <c r="V41" s="638"/>
      <c r="X41" s="100"/>
    </row>
    <row r="42" spans="1:24" s="99" customFormat="1" x14ac:dyDescent="0.2">
      <c r="A42" s="255">
        <v>16</v>
      </c>
      <c r="B42" s="255" t="s">
        <v>1685</v>
      </c>
      <c r="C42" s="256" t="s">
        <v>704</v>
      </c>
      <c r="D42" s="256" t="s">
        <v>90</v>
      </c>
      <c r="E42" s="255" t="s">
        <v>90</v>
      </c>
      <c r="F42" s="95">
        <v>6</v>
      </c>
      <c r="G42" s="95" t="s">
        <v>71</v>
      </c>
      <c r="H42" s="257">
        <v>96</v>
      </c>
      <c r="I42" s="257" t="s">
        <v>125</v>
      </c>
      <c r="J42" s="257">
        <v>96</v>
      </c>
      <c r="K42" s="255" t="s">
        <v>71</v>
      </c>
      <c r="L42" s="255" t="s">
        <v>71</v>
      </c>
      <c r="M42" s="255" t="s">
        <v>71</v>
      </c>
      <c r="N42" s="255" t="s">
        <v>71</v>
      </c>
      <c r="O42" s="255" t="s">
        <v>102</v>
      </c>
      <c r="P42" s="255" t="s">
        <v>727</v>
      </c>
      <c r="Q42" s="255" t="s">
        <v>686</v>
      </c>
      <c r="R42" s="255" t="s">
        <v>199</v>
      </c>
      <c r="S42" s="255" t="s">
        <v>728</v>
      </c>
      <c r="T42" s="255" t="s">
        <v>686</v>
      </c>
      <c r="U42" s="255" t="s">
        <v>2124</v>
      </c>
      <c r="V42" s="639"/>
      <c r="X42" s="100"/>
    </row>
    <row r="43" spans="1:24" s="99" customFormat="1" x14ac:dyDescent="0.2">
      <c r="A43" s="96">
        <v>17</v>
      </c>
      <c r="B43" s="96" t="s">
        <v>1687</v>
      </c>
      <c r="C43" s="293" t="s">
        <v>701</v>
      </c>
      <c r="D43" s="96" t="s">
        <v>90</v>
      </c>
      <c r="E43" s="96" t="s">
        <v>90</v>
      </c>
      <c r="F43" s="93">
        <v>6</v>
      </c>
      <c r="G43" s="93" t="s">
        <v>71</v>
      </c>
      <c r="H43" s="294">
        <v>96</v>
      </c>
      <c r="I43" s="294" t="s">
        <v>125</v>
      </c>
      <c r="J43" s="294">
        <v>96</v>
      </c>
      <c r="K43" s="96" t="s">
        <v>71</v>
      </c>
      <c r="L43" s="96" t="s">
        <v>71</v>
      </c>
      <c r="M43" s="96" t="s">
        <v>71</v>
      </c>
      <c r="N43" s="96" t="s">
        <v>71</v>
      </c>
      <c r="O43" s="96" t="s">
        <v>102</v>
      </c>
      <c r="P43" s="96">
        <v>112</v>
      </c>
      <c r="Q43" s="96" t="s">
        <v>686</v>
      </c>
      <c r="R43" s="96" t="s">
        <v>199</v>
      </c>
      <c r="S43" s="96" t="s">
        <v>730</v>
      </c>
      <c r="T43" s="96" t="s">
        <v>686</v>
      </c>
      <c r="U43" s="96" t="s">
        <v>2124</v>
      </c>
      <c r="V43" s="640"/>
      <c r="X43" s="100"/>
    </row>
    <row r="44" spans="1:24" s="100" customFormat="1" x14ac:dyDescent="0.2">
      <c r="A44" s="96">
        <v>18</v>
      </c>
      <c r="B44" s="96" t="s">
        <v>1687</v>
      </c>
      <c r="C44" s="293" t="s">
        <v>180</v>
      </c>
      <c r="D44" s="96" t="s">
        <v>90</v>
      </c>
      <c r="E44" s="96" t="s">
        <v>90</v>
      </c>
      <c r="F44" s="96">
        <v>6</v>
      </c>
      <c r="G44" s="93" t="s">
        <v>71</v>
      </c>
      <c r="H44" s="294">
        <v>96</v>
      </c>
      <c r="I44" s="294" t="s">
        <v>125</v>
      </c>
      <c r="J44" s="294">
        <v>96</v>
      </c>
      <c r="K44" s="96" t="s">
        <v>71</v>
      </c>
      <c r="L44" s="96" t="s">
        <v>71</v>
      </c>
      <c r="M44" s="96" t="s">
        <v>71</v>
      </c>
      <c r="N44" s="96" t="s">
        <v>71</v>
      </c>
      <c r="O44" s="96" t="s">
        <v>102</v>
      </c>
      <c r="P44" s="96">
        <v>45</v>
      </c>
      <c r="Q44" s="96" t="s">
        <v>686</v>
      </c>
      <c r="R44" s="96" t="s">
        <v>199</v>
      </c>
      <c r="S44" s="96" t="s">
        <v>731</v>
      </c>
      <c r="T44" s="96" t="s">
        <v>686</v>
      </c>
      <c r="U44" s="96" t="s">
        <v>2124</v>
      </c>
      <c r="V44" s="345"/>
    </row>
    <row r="45" spans="1:24" s="99" customFormat="1" x14ac:dyDescent="0.2">
      <c r="A45" s="96">
        <v>19</v>
      </c>
      <c r="B45" s="96" t="s">
        <v>1687</v>
      </c>
      <c r="C45" s="293" t="s">
        <v>702</v>
      </c>
      <c r="D45" s="96" t="s">
        <v>90</v>
      </c>
      <c r="E45" s="96" t="s">
        <v>90</v>
      </c>
      <c r="F45" s="93">
        <v>6</v>
      </c>
      <c r="G45" s="93" t="s">
        <v>71</v>
      </c>
      <c r="H45" s="294">
        <v>96</v>
      </c>
      <c r="I45" s="294" t="s">
        <v>125</v>
      </c>
      <c r="J45" s="294">
        <v>96</v>
      </c>
      <c r="K45" s="96" t="s">
        <v>71</v>
      </c>
      <c r="L45" s="96" t="s">
        <v>71</v>
      </c>
      <c r="M45" s="96" t="s">
        <v>71</v>
      </c>
      <c r="N45" s="96" t="s">
        <v>71</v>
      </c>
      <c r="O45" s="96" t="s">
        <v>102</v>
      </c>
      <c r="P45" s="96">
        <v>162</v>
      </c>
      <c r="Q45" s="96" t="s">
        <v>686</v>
      </c>
      <c r="R45" s="96" t="s">
        <v>199</v>
      </c>
      <c r="S45" s="96" t="s">
        <v>732</v>
      </c>
      <c r="T45" s="96" t="s">
        <v>686</v>
      </c>
      <c r="U45" s="96" t="s">
        <v>2124</v>
      </c>
      <c r="V45" s="345"/>
      <c r="X45" s="100"/>
    </row>
    <row r="46" spans="1:24" s="99" customFormat="1" x14ac:dyDescent="0.2">
      <c r="A46" s="96">
        <v>20</v>
      </c>
      <c r="B46" s="96" t="s">
        <v>1687</v>
      </c>
      <c r="C46" s="293" t="s">
        <v>660</v>
      </c>
      <c r="D46" s="96" t="s">
        <v>90</v>
      </c>
      <c r="E46" s="96" t="s">
        <v>90</v>
      </c>
      <c r="F46" s="93">
        <v>6</v>
      </c>
      <c r="G46" s="93" t="s">
        <v>71</v>
      </c>
      <c r="H46" s="294">
        <v>96</v>
      </c>
      <c r="I46" s="294" t="s">
        <v>125</v>
      </c>
      <c r="J46" s="294">
        <v>96</v>
      </c>
      <c r="K46" s="96" t="s">
        <v>71</v>
      </c>
      <c r="L46" s="96" t="s">
        <v>71</v>
      </c>
      <c r="M46" s="96" t="s">
        <v>71</v>
      </c>
      <c r="N46" s="96" t="s">
        <v>71</v>
      </c>
      <c r="O46" s="96" t="s">
        <v>102</v>
      </c>
      <c r="P46" s="96">
        <v>105</v>
      </c>
      <c r="Q46" s="96" t="s">
        <v>686</v>
      </c>
      <c r="R46" s="96" t="s">
        <v>199</v>
      </c>
      <c r="S46" s="96" t="s">
        <v>733</v>
      </c>
      <c r="T46" s="96" t="s">
        <v>686</v>
      </c>
      <c r="U46" s="96" t="s">
        <v>2124</v>
      </c>
      <c r="V46" s="640"/>
      <c r="X46" s="100"/>
    </row>
    <row r="47" spans="1:24" s="99" customFormat="1" x14ac:dyDescent="0.2">
      <c r="A47" s="96">
        <v>21</v>
      </c>
      <c r="B47" s="96" t="s">
        <v>1687</v>
      </c>
      <c r="C47" s="293" t="s">
        <v>703</v>
      </c>
      <c r="D47" s="96" t="s">
        <v>90</v>
      </c>
      <c r="E47" s="96" t="s">
        <v>90</v>
      </c>
      <c r="F47" s="93">
        <v>6</v>
      </c>
      <c r="G47" s="93" t="s">
        <v>71</v>
      </c>
      <c r="H47" s="294">
        <v>96</v>
      </c>
      <c r="I47" s="294" t="s">
        <v>125</v>
      </c>
      <c r="J47" s="294">
        <v>96</v>
      </c>
      <c r="K47" s="96" t="s">
        <v>71</v>
      </c>
      <c r="L47" s="96" t="s">
        <v>71</v>
      </c>
      <c r="M47" s="96" t="s">
        <v>71</v>
      </c>
      <c r="N47" s="96" t="s">
        <v>71</v>
      </c>
      <c r="O47" s="96" t="s">
        <v>102</v>
      </c>
      <c r="P47" s="96" t="s">
        <v>734</v>
      </c>
      <c r="Q47" s="96" t="s">
        <v>686</v>
      </c>
      <c r="R47" s="96" t="s">
        <v>199</v>
      </c>
      <c r="S47" s="96" t="s">
        <v>735</v>
      </c>
      <c r="T47" s="96" t="s">
        <v>686</v>
      </c>
      <c r="U47" s="96" t="s">
        <v>2124</v>
      </c>
      <c r="V47" s="640"/>
      <c r="X47" s="100"/>
    </row>
    <row r="48" spans="1:24" s="100" customFormat="1" x14ac:dyDescent="0.2">
      <c r="A48" s="96">
        <v>22</v>
      </c>
      <c r="B48" s="96" t="s">
        <v>1687</v>
      </c>
      <c r="C48" s="293" t="s">
        <v>716</v>
      </c>
      <c r="D48" s="96" t="s">
        <v>90</v>
      </c>
      <c r="E48" s="96" t="s">
        <v>90</v>
      </c>
      <c r="F48" s="96">
        <v>6</v>
      </c>
      <c r="G48" s="93" t="s">
        <v>51</v>
      </c>
      <c r="H48" s="294">
        <v>96</v>
      </c>
      <c r="I48" s="294" t="s">
        <v>125</v>
      </c>
      <c r="J48" s="294">
        <v>96</v>
      </c>
      <c r="K48" s="96" t="s">
        <v>71</v>
      </c>
      <c r="L48" s="96" t="s">
        <v>71</v>
      </c>
      <c r="M48" s="96" t="s">
        <v>71</v>
      </c>
      <c r="N48" s="96" t="s">
        <v>71</v>
      </c>
      <c r="O48" s="96" t="s">
        <v>102</v>
      </c>
      <c r="P48" s="96">
        <v>138</v>
      </c>
      <c r="Q48" s="96" t="s">
        <v>686</v>
      </c>
      <c r="R48" s="96" t="s">
        <v>199</v>
      </c>
      <c r="S48" s="96" t="s">
        <v>736</v>
      </c>
      <c r="T48" s="96" t="s">
        <v>686</v>
      </c>
      <c r="U48" s="96" t="s">
        <v>2124</v>
      </c>
      <c r="V48" s="345"/>
    </row>
    <row r="49" spans="1:24" s="100" customFormat="1" x14ac:dyDescent="0.2">
      <c r="A49" s="96">
        <v>23</v>
      </c>
      <c r="B49" s="96" t="s">
        <v>1687</v>
      </c>
      <c r="C49" s="293" t="s">
        <v>717</v>
      </c>
      <c r="D49" s="96" t="s">
        <v>90</v>
      </c>
      <c r="E49" s="96" t="s">
        <v>90</v>
      </c>
      <c r="F49" s="96">
        <v>6</v>
      </c>
      <c r="G49" s="93" t="s">
        <v>269</v>
      </c>
      <c r="H49" s="294">
        <v>96</v>
      </c>
      <c r="I49" s="294" t="s">
        <v>125</v>
      </c>
      <c r="J49" s="294">
        <v>96</v>
      </c>
      <c r="K49" s="96" t="s">
        <v>71</v>
      </c>
      <c r="L49" s="96" t="s">
        <v>71</v>
      </c>
      <c r="M49" s="96" t="s">
        <v>71</v>
      </c>
      <c r="N49" s="96" t="s">
        <v>71</v>
      </c>
      <c r="O49" s="96" t="s">
        <v>102</v>
      </c>
      <c r="P49" s="96" t="s">
        <v>71</v>
      </c>
      <c r="Q49" s="96" t="s">
        <v>71</v>
      </c>
      <c r="R49" s="96" t="s">
        <v>71</v>
      </c>
      <c r="S49" s="96" t="s">
        <v>71</v>
      </c>
      <c r="T49" s="96" t="s">
        <v>71</v>
      </c>
      <c r="U49" s="96" t="s">
        <v>2124</v>
      </c>
      <c r="V49" s="345"/>
    </row>
    <row r="50" spans="1:24" s="99" customFormat="1" x14ac:dyDescent="0.2">
      <c r="A50" s="96">
        <v>24</v>
      </c>
      <c r="B50" s="96" t="s">
        <v>1687</v>
      </c>
      <c r="C50" s="293" t="s">
        <v>704</v>
      </c>
      <c r="D50" s="96" t="s">
        <v>90</v>
      </c>
      <c r="E50" s="96" t="s">
        <v>90</v>
      </c>
      <c r="F50" s="93">
        <v>6</v>
      </c>
      <c r="G50" s="93" t="s">
        <v>71</v>
      </c>
      <c r="H50" s="294">
        <v>96</v>
      </c>
      <c r="I50" s="294" t="s">
        <v>125</v>
      </c>
      <c r="J50" s="294">
        <v>96</v>
      </c>
      <c r="K50" s="96" t="s">
        <v>71</v>
      </c>
      <c r="L50" s="96" t="s">
        <v>71</v>
      </c>
      <c r="M50" s="96" t="s">
        <v>71</v>
      </c>
      <c r="N50" s="96" t="s">
        <v>71</v>
      </c>
      <c r="O50" s="96" t="s">
        <v>102</v>
      </c>
      <c r="P50" s="96">
        <v>59</v>
      </c>
      <c r="Q50" s="96" t="s">
        <v>686</v>
      </c>
      <c r="R50" s="96" t="s">
        <v>199</v>
      </c>
      <c r="S50" s="96" t="s">
        <v>737</v>
      </c>
      <c r="T50" s="96" t="s">
        <v>686</v>
      </c>
      <c r="U50" s="96" t="s">
        <v>2124</v>
      </c>
      <c r="V50" s="345"/>
      <c r="X50" s="100"/>
    </row>
    <row r="51" spans="1:24" s="29" customFormat="1" x14ac:dyDescent="0.2">
      <c r="A51" s="19"/>
      <c r="B51" s="19"/>
      <c r="C51" s="19"/>
      <c r="D51" s="19"/>
      <c r="E51" s="19"/>
      <c r="F51" s="19"/>
      <c r="G51" s="19"/>
      <c r="H51" s="19"/>
      <c r="I51" s="19"/>
      <c r="J51" s="19"/>
      <c r="K51" s="19"/>
      <c r="L51" s="19"/>
      <c r="M51" s="19"/>
      <c r="N51" s="19"/>
      <c r="O51" s="19"/>
      <c r="P51" s="19"/>
      <c r="Q51" s="19"/>
      <c r="R51" s="19"/>
      <c r="S51" s="19"/>
      <c r="T51" s="19"/>
      <c r="U51" s="19"/>
      <c r="V51" s="19"/>
    </row>
    <row r="52" spans="1:24" s="43" customFormat="1" ht="16" thickBot="1" x14ac:dyDescent="0.25">
      <c r="A52" s="1" t="s">
        <v>1379</v>
      </c>
      <c r="B52" s="1"/>
      <c r="C52" s="1" t="s">
        <v>69</v>
      </c>
      <c r="D52" s="16"/>
      <c r="E52" s="97" t="s">
        <v>738</v>
      </c>
    </row>
    <row r="54" spans="1:24" x14ac:dyDescent="0.2">
      <c r="A54" s="263" t="s">
        <v>5</v>
      </c>
      <c r="B54" s="54" t="s">
        <v>9</v>
      </c>
      <c r="C54" s="55" t="s">
        <v>56</v>
      </c>
      <c r="D54" s="56" t="s">
        <v>488</v>
      </c>
      <c r="E54" s="56" t="s">
        <v>489</v>
      </c>
      <c r="F54" s="56" t="s">
        <v>490</v>
      </c>
      <c r="G54" s="56" t="s">
        <v>491</v>
      </c>
      <c r="H54" s="56" t="s">
        <v>492</v>
      </c>
      <c r="I54" s="56" t="s">
        <v>493</v>
      </c>
      <c r="J54" s="55" t="s">
        <v>2139</v>
      </c>
      <c r="K54" s="55" t="s">
        <v>122</v>
      </c>
      <c r="L54" s="55" t="s">
        <v>2140</v>
      </c>
      <c r="M54" s="55" t="s">
        <v>122</v>
      </c>
      <c r="N54" s="530" t="s">
        <v>42</v>
      </c>
      <c r="O54" s="55" t="s">
        <v>2141</v>
      </c>
      <c r="P54" s="55" t="s">
        <v>122</v>
      </c>
      <c r="Q54" s="530" t="s">
        <v>10</v>
      </c>
      <c r="R54" s="55" t="s">
        <v>2566</v>
      </c>
      <c r="S54" s="55" t="s">
        <v>11</v>
      </c>
      <c r="T54" s="55" t="s">
        <v>16</v>
      </c>
    </row>
    <row r="55" spans="1:24" s="49" customFormat="1" x14ac:dyDescent="0.2">
      <c r="A55" s="83"/>
      <c r="B55" s="83"/>
      <c r="C55" s="85"/>
      <c r="D55" s="57"/>
      <c r="E55" s="84"/>
      <c r="F55" s="84"/>
      <c r="G55" s="84"/>
      <c r="H55" s="84"/>
      <c r="I55" s="84"/>
      <c r="J55" s="84"/>
      <c r="K55" s="57"/>
      <c r="L55" s="57"/>
      <c r="M55" s="57"/>
      <c r="N55" s="57"/>
      <c r="O55" s="57"/>
      <c r="P55" s="57"/>
      <c r="Q55" s="57"/>
      <c r="R55" s="57"/>
      <c r="S55" s="57"/>
      <c r="T55" s="83"/>
      <c r="U55" s="100"/>
      <c r="V55" s="98"/>
    </row>
    <row r="56" spans="1:24" x14ac:dyDescent="0.2">
      <c r="U56" s="18"/>
      <c r="V56" s="18"/>
    </row>
    <row r="57" spans="1:24" s="43" customFormat="1" ht="16" thickBot="1" x14ac:dyDescent="0.25">
      <c r="A57" s="1" t="s">
        <v>12</v>
      </c>
      <c r="B57" s="1"/>
    </row>
    <row r="58" spans="1:24" s="31" customFormat="1" x14ac:dyDescent="0.2">
      <c r="A58" s="3" t="s">
        <v>13</v>
      </c>
      <c r="B58" s="3"/>
      <c r="E58" s="58" t="s">
        <v>1552</v>
      </c>
      <c r="F58" s="58" t="s">
        <v>1550</v>
      </c>
      <c r="G58" s="58" t="s">
        <v>1553</v>
      </c>
      <c r="H58" s="58" t="s">
        <v>1554</v>
      </c>
      <c r="I58" s="58" t="s">
        <v>1548</v>
      </c>
      <c r="J58" s="58" t="s">
        <v>1555</v>
      </c>
      <c r="K58" s="58" t="s">
        <v>1556</v>
      </c>
      <c r="L58" s="30" t="s">
        <v>54</v>
      </c>
      <c r="N58" s="411" t="s">
        <v>16</v>
      </c>
    </row>
    <row r="59" spans="1:24" s="60" customFormat="1" x14ac:dyDescent="0.2">
      <c r="A59" s="59">
        <v>1</v>
      </c>
      <c r="B59" s="59"/>
      <c r="C59" s="60" t="s">
        <v>37</v>
      </c>
      <c r="E59" s="61">
        <v>1</v>
      </c>
      <c r="F59" s="61">
        <v>1</v>
      </c>
      <c r="G59" s="61">
        <v>1</v>
      </c>
      <c r="H59" s="61">
        <v>1</v>
      </c>
      <c r="I59" s="61">
        <v>1</v>
      </c>
      <c r="J59" s="61">
        <v>1</v>
      </c>
      <c r="K59" s="61">
        <v>1</v>
      </c>
      <c r="L59" s="60" t="s">
        <v>60</v>
      </c>
      <c r="N59" s="412" t="s">
        <v>924</v>
      </c>
    </row>
    <row r="60" spans="1:24" x14ac:dyDescent="0.2">
      <c r="A60" s="4">
        <v>2</v>
      </c>
      <c r="B60" s="4"/>
      <c r="C60" s="5" t="s">
        <v>17</v>
      </c>
      <c r="E60" s="6">
        <v>1</v>
      </c>
      <c r="F60" s="6">
        <v>1</v>
      </c>
      <c r="G60" s="6">
        <v>1</v>
      </c>
      <c r="H60" s="6">
        <v>1</v>
      </c>
      <c r="I60" s="6">
        <v>1</v>
      </c>
      <c r="J60" s="6">
        <v>1</v>
      </c>
      <c r="K60" s="6">
        <v>1</v>
      </c>
      <c r="L60" s="19" t="s">
        <v>61</v>
      </c>
      <c r="N60" s="41" t="s">
        <v>698</v>
      </c>
    </row>
    <row r="61" spans="1:24" s="8" customFormat="1" x14ac:dyDescent="0.2">
      <c r="A61" s="7">
        <v>3</v>
      </c>
      <c r="B61" s="7"/>
      <c r="C61" s="8" t="s">
        <v>18</v>
      </c>
      <c r="E61" s="10">
        <v>0</v>
      </c>
      <c r="F61" s="10">
        <v>0</v>
      </c>
      <c r="G61" s="10">
        <v>0</v>
      </c>
      <c r="H61" s="10">
        <v>0</v>
      </c>
      <c r="I61" s="10">
        <v>0</v>
      </c>
      <c r="J61" s="10">
        <v>0</v>
      </c>
      <c r="K61" s="10">
        <v>0</v>
      </c>
      <c r="L61" s="8" t="s">
        <v>19</v>
      </c>
      <c r="N61" s="41" t="s">
        <v>739</v>
      </c>
      <c r="O61" s="19"/>
    </row>
    <row r="62" spans="1:24" s="8" customFormat="1" x14ac:dyDescent="0.2">
      <c r="A62" s="7">
        <v>4</v>
      </c>
      <c r="B62" s="7"/>
      <c r="C62" s="8" t="s">
        <v>20</v>
      </c>
      <c r="E62" s="10">
        <v>0</v>
      </c>
      <c r="F62" s="10">
        <v>0</v>
      </c>
      <c r="G62" s="10">
        <v>0</v>
      </c>
      <c r="H62" s="10">
        <v>0</v>
      </c>
      <c r="I62" s="10">
        <v>0</v>
      </c>
      <c r="J62" s="10">
        <v>0</v>
      </c>
      <c r="K62" s="10">
        <v>0</v>
      </c>
      <c r="L62" s="8" t="s">
        <v>21</v>
      </c>
      <c r="N62" s="41" t="s">
        <v>739</v>
      </c>
      <c r="O62" s="19"/>
    </row>
    <row r="63" spans="1:24" x14ac:dyDescent="0.2">
      <c r="A63" s="4">
        <v>5</v>
      </c>
      <c r="B63" s="4"/>
      <c r="C63" s="5" t="s">
        <v>22</v>
      </c>
      <c r="E63" s="6">
        <v>1</v>
      </c>
      <c r="F63" s="6">
        <v>1</v>
      </c>
      <c r="G63" s="6">
        <v>1</v>
      </c>
      <c r="H63" s="6">
        <v>1</v>
      </c>
      <c r="I63" s="6">
        <v>1</v>
      </c>
      <c r="J63" s="6">
        <v>1</v>
      </c>
      <c r="K63" s="6">
        <v>1</v>
      </c>
      <c r="L63" s="19" t="s">
        <v>23</v>
      </c>
      <c r="N63" s="41" t="s">
        <v>706</v>
      </c>
    </row>
    <row r="64" spans="1:24" x14ac:dyDescent="0.2">
      <c r="A64" s="7">
        <v>6</v>
      </c>
      <c r="B64" s="7"/>
      <c r="C64" s="8" t="s">
        <v>24</v>
      </c>
      <c r="E64" s="10">
        <v>1</v>
      </c>
      <c r="F64" s="10">
        <v>1</v>
      </c>
      <c r="G64" s="10">
        <v>1</v>
      </c>
      <c r="H64" s="10">
        <v>1</v>
      </c>
      <c r="I64" s="10">
        <v>1</v>
      </c>
      <c r="J64" s="10">
        <v>1</v>
      </c>
      <c r="K64" s="10">
        <v>1</v>
      </c>
      <c r="L64" s="19" t="s">
        <v>128</v>
      </c>
      <c r="N64" s="41" t="s">
        <v>2122</v>
      </c>
    </row>
    <row r="65" spans="1:17" x14ac:dyDescent="0.2">
      <c r="E65" s="62"/>
      <c r="F65" s="62"/>
      <c r="G65" s="62"/>
      <c r="H65" s="62"/>
      <c r="I65" s="62"/>
      <c r="J65" s="62"/>
      <c r="K65" s="62"/>
      <c r="N65" s="41"/>
    </row>
    <row r="66" spans="1:17" s="31" customFormat="1" x14ac:dyDescent="0.2">
      <c r="A66" s="3" t="s">
        <v>25</v>
      </c>
      <c r="B66" s="3"/>
      <c r="E66" s="58" t="s">
        <v>14</v>
      </c>
      <c r="F66" s="58" t="s">
        <v>14</v>
      </c>
      <c r="G66" s="58" t="s">
        <v>14</v>
      </c>
      <c r="H66" s="58" t="s">
        <v>14</v>
      </c>
      <c r="I66" s="58" t="s">
        <v>14</v>
      </c>
      <c r="J66" s="58" t="s">
        <v>14</v>
      </c>
      <c r="K66" s="58" t="s">
        <v>14</v>
      </c>
      <c r="L66" s="30" t="s">
        <v>15</v>
      </c>
      <c r="N66" s="40" t="s">
        <v>16</v>
      </c>
    </row>
    <row r="67" spans="1:17" x14ac:dyDescent="0.2">
      <c r="A67" s="19">
        <v>7</v>
      </c>
      <c r="C67" s="19" t="s">
        <v>26</v>
      </c>
      <c r="E67" s="61">
        <v>1</v>
      </c>
      <c r="F67" s="61">
        <v>1</v>
      </c>
      <c r="G67" s="61">
        <v>1</v>
      </c>
      <c r="H67" s="61">
        <v>1</v>
      </c>
      <c r="I67" s="61">
        <v>1</v>
      </c>
      <c r="J67" s="61">
        <v>1</v>
      </c>
      <c r="K67" s="61">
        <v>1</v>
      </c>
      <c r="L67" s="19" t="s">
        <v>27</v>
      </c>
      <c r="N67" s="42" t="s">
        <v>1441</v>
      </c>
    </row>
    <row r="68" spans="1:17" x14ac:dyDescent="0.2">
      <c r="A68" s="19">
        <v>8</v>
      </c>
      <c r="C68" s="19" t="s">
        <v>58</v>
      </c>
      <c r="E68" s="61">
        <v>1</v>
      </c>
      <c r="F68" s="61">
        <v>1</v>
      </c>
      <c r="G68" s="61">
        <v>1</v>
      </c>
      <c r="H68" s="61">
        <v>1</v>
      </c>
      <c r="I68" s="61">
        <v>1</v>
      </c>
      <c r="J68" s="61">
        <v>1</v>
      </c>
      <c r="K68" s="61">
        <v>1</v>
      </c>
      <c r="L68" s="19" t="s">
        <v>62</v>
      </c>
      <c r="N68" s="42" t="s">
        <v>705</v>
      </c>
    </row>
    <row r="69" spans="1:17" x14ac:dyDescent="0.2">
      <c r="A69" s="19">
        <v>9</v>
      </c>
      <c r="C69" s="19" t="s">
        <v>40</v>
      </c>
      <c r="E69" s="61">
        <v>0</v>
      </c>
      <c r="F69" s="61">
        <v>0</v>
      </c>
      <c r="G69" s="61">
        <v>0</v>
      </c>
      <c r="H69" s="61">
        <v>0</v>
      </c>
      <c r="I69" s="61">
        <v>0</v>
      </c>
      <c r="J69" s="61">
        <v>0</v>
      </c>
      <c r="K69" s="61">
        <v>0</v>
      </c>
      <c r="L69" s="19" t="s">
        <v>63</v>
      </c>
      <c r="N69" s="42" t="s">
        <v>636</v>
      </c>
    </row>
    <row r="70" spans="1:17" ht="17" x14ac:dyDescent="0.25">
      <c r="A70" s="19">
        <v>10</v>
      </c>
      <c r="C70" s="19" t="s">
        <v>39</v>
      </c>
      <c r="E70" s="61">
        <v>1</v>
      </c>
      <c r="F70" s="61">
        <v>1</v>
      </c>
      <c r="G70" s="61">
        <v>1</v>
      </c>
      <c r="H70" s="61">
        <v>1</v>
      </c>
      <c r="I70" s="61">
        <v>1</v>
      </c>
      <c r="J70" s="61">
        <v>1</v>
      </c>
      <c r="K70" s="61">
        <v>1</v>
      </c>
      <c r="L70" s="19" t="s">
        <v>115</v>
      </c>
      <c r="N70" s="413" t="s">
        <v>1443</v>
      </c>
    </row>
    <row r="71" spans="1:17" x14ac:dyDescent="0.2">
      <c r="E71" s="63"/>
      <c r="F71" s="63"/>
      <c r="G71" s="63"/>
      <c r="H71" s="63"/>
      <c r="I71" s="63"/>
      <c r="J71" s="63"/>
      <c r="K71" s="63"/>
      <c r="N71" s="41"/>
    </row>
    <row r="72" spans="1:17" s="31" customFormat="1" x14ac:dyDescent="0.2">
      <c r="A72" s="3" t="s">
        <v>57</v>
      </c>
      <c r="B72" s="3"/>
      <c r="E72" s="64" t="s">
        <v>14</v>
      </c>
      <c r="F72" s="64" t="s">
        <v>14</v>
      </c>
      <c r="G72" s="64" t="s">
        <v>14</v>
      </c>
      <c r="H72" s="64" t="s">
        <v>14</v>
      </c>
      <c r="I72" s="64" t="s">
        <v>14</v>
      </c>
      <c r="J72" s="64" t="s">
        <v>14</v>
      </c>
      <c r="K72" s="64" t="s">
        <v>14</v>
      </c>
      <c r="L72" s="30" t="s">
        <v>15</v>
      </c>
      <c r="N72" s="40" t="s">
        <v>16</v>
      </c>
    </row>
    <row r="73" spans="1:17" s="5" customFormat="1" x14ac:dyDescent="0.2">
      <c r="A73" s="5">
        <v>11</v>
      </c>
      <c r="C73" s="5" t="s">
        <v>28</v>
      </c>
      <c r="E73" s="6">
        <v>1</v>
      </c>
      <c r="F73" s="6">
        <v>1</v>
      </c>
      <c r="G73" s="6">
        <v>1</v>
      </c>
      <c r="H73" s="6">
        <v>1</v>
      </c>
      <c r="I73" s="6">
        <v>1</v>
      </c>
      <c r="J73" s="6">
        <v>1</v>
      </c>
      <c r="K73" s="6">
        <v>1</v>
      </c>
      <c r="L73" s="19" t="s">
        <v>49</v>
      </c>
      <c r="N73" s="42" t="s">
        <v>1442</v>
      </c>
      <c r="O73" s="19"/>
    </row>
    <row r="74" spans="1:17" s="5" customFormat="1" x14ac:dyDescent="0.2">
      <c r="A74" s="11">
        <v>12</v>
      </c>
      <c r="B74" s="11"/>
      <c r="C74" s="5" t="s">
        <v>47</v>
      </c>
      <c r="E74" s="6">
        <v>1</v>
      </c>
      <c r="F74" s="6">
        <v>1</v>
      </c>
      <c r="G74" s="6">
        <v>1</v>
      </c>
      <c r="H74" s="6">
        <v>1</v>
      </c>
      <c r="I74" s="6">
        <v>1</v>
      </c>
      <c r="J74" s="6">
        <v>1</v>
      </c>
      <c r="K74" s="6">
        <v>1</v>
      </c>
      <c r="L74" s="19" t="s">
        <v>109</v>
      </c>
      <c r="N74" s="42" t="s">
        <v>707</v>
      </c>
      <c r="O74" s="19"/>
    </row>
    <row r="75" spans="1:17" x14ac:dyDescent="0.2">
      <c r="A75" s="47">
        <v>13</v>
      </c>
      <c r="B75" s="47"/>
      <c r="C75" s="19" t="s">
        <v>29</v>
      </c>
      <c r="E75" s="61">
        <v>0</v>
      </c>
      <c r="F75" s="61">
        <v>0</v>
      </c>
      <c r="G75" s="61">
        <v>0</v>
      </c>
      <c r="H75" s="61">
        <v>0</v>
      </c>
      <c r="I75" s="61">
        <v>0</v>
      </c>
      <c r="J75" s="61">
        <v>0</v>
      </c>
      <c r="K75" s="61">
        <v>0</v>
      </c>
      <c r="L75" s="19" t="s">
        <v>30</v>
      </c>
      <c r="N75" s="41" t="s">
        <v>1859</v>
      </c>
    </row>
    <row r="76" spans="1:17" x14ac:dyDescent="0.2">
      <c r="A76" s="47">
        <v>14</v>
      </c>
      <c r="B76" s="47"/>
      <c r="C76" s="19" t="s">
        <v>31</v>
      </c>
      <c r="E76" s="61">
        <v>0</v>
      </c>
      <c r="F76" s="61">
        <v>0</v>
      </c>
      <c r="G76" s="61">
        <v>0</v>
      </c>
      <c r="H76" s="61">
        <v>0</v>
      </c>
      <c r="I76" s="61">
        <v>0</v>
      </c>
      <c r="J76" s="61">
        <v>0</v>
      </c>
      <c r="K76" s="61">
        <v>0</v>
      </c>
      <c r="L76" s="19" t="s">
        <v>1400</v>
      </c>
      <c r="N76" s="41" t="s">
        <v>740</v>
      </c>
    </row>
    <row r="77" spans="1:17" x14ac:dyDescent="0.2">
      <c r="A77" s="47">
        <v>15</v>
      </c>
      <c r="B77" s="47"/>
      <c r="C77" s="19" t="s">
        <v>38</v>
      </c>
      <c r="E77" s="61">
        <v>0</v>
      </c>
      <c r="F77" s="61">
        <v>0</v>
      </c>
      <c r="G77" s="61">
        <v>0</v>
      </c>
      <c r="H77" s="61">
        <v>0</v>
      </c>
      <c r="I77" s="61">
        <v>0</v>
      </c>
      <c r="J77" s="61">
        <v>0</v>
      </c>
      <c r="K77" s="61">
        <v>0</v>
      </c>
      <c r="L77" s="19" t="s">
        <v>64</v>
      </c>
      <c r="N77" s="42" t="s">
        <v>1629</v>
      </c>
    </row>
    <row r="78" spans="1:17" x14ac:dyDescent="0.2">
      <c r="E78" s="63"/>
      <c r="F78" s="63"/>
      <c r="G78" s="63"/>
      <c r="H78" s="63"/>
      <c r="I78" s="63"/>
      <c r="J78" s="63"/>
      <c r="K78" s="63"/>
    </row>
    <row r="79" spans="1:17" ht="16" thickBot="1" x14ac:dyDescent="0.25">
      <c r="A79" s="43"/>
      <c r="B79" s="43"/>
      <c r="C79" s="43"/>
      <c r="D79" s="43"/>
      <c r="E79" s="65"/>
      <c r="F79" s="65"/>
      <c r="G79" s="65"/>
      <c r="H79" s="65"/>
      <c r="I79" s="65"/>
      <c r="J79" s="65"/>
      <c r="K79" s="65"/>
      <c r="L79" s="43"/>
      <c r="M79" s="43"/>
      <c r="N79" s="18"/>
      <c r="O79" s="18"/>
      <c r="P79" s="18"/>
      <c r="Q79" s="18"/>
    </row>
    <row r="80" spans="1:17" x14ac:dyDescent="0.2">
      <c r="E80" s="63"/>
      <c r="F80" s="63"/>
      <c r="G80" s="63"/>
      <c r="H80" s="63"/>
      <c r="I80" s="63"/>
      <c r="J80" s="63"/>
      <c r="K80" s="63"/>
      <c r="N80" s="18"/>
      <c r="O80" s="18"/>
      <c r="P80" s="18"/>
      <c r="Q80" s="18"/>
    </row>
    <row r="81" spans="1:17" ht="16" thickBot="1" x14ac:dyDescent="0.25">
      <c r="A81" s="2" t="s">
        <v>32</v>
      </c>
      <c r="B81" s="2"/>
      <c r="E81" s="66">
        <f t="shared" ref="E81:K81" si="0">SUM(E59:E64,E67:E70,E73:E77)</f>
        <v>9</v>
      </c>
      <c r="F81" s="66">
        <f t="shared" si="0"/>
        <v>9</v>
      </c>
      <c r="G81" s="66">
        <f t="shared" si="0"/>
        <v>9</v>
      </c>
      <c r="H81" s="66">
        <f t="shared" si="0"/>
        <v>9</v>
      </c>
      <c r="I81" s="66">
        <f t="shared" si="0"/>
        <v>9</v>
      </c>
      <c r="J81" s="66">
        <f t="shared" si="0"/>
        <v>9</v>
      </c>
      <c r="K81" s="66">
        <f t="shared" si="0"/>
        <v>9</v>
      </c>
      <c r="L81" s="67" t="s">
        <v>48</v>
      </c>
      <c r="N81" s="18"/>
      <c r="O81" s="18"/>
      <c r="P81" s="18"/>
      <c r="Q81" s="18"/>
    </row>
    <row r="82" spans="1:17" ht="16" thickTop="1" x14ac:dyDescent="0.2">
      <c r="A82" s="201" t="s">
        <v>1367</v>
      </c>
      <c r="B82" s="201"/>
      <c r="C82" s="8"/>
      <c r="D82" s="193"/>
      <c r="E82" s="197" t="s">
        <v>1373</v>
      </c>
      <c r="F82" s="197" t="s">
        <v>1373</v>
      </c>
      <c r="G82" s="197" t="s">
        <v>1373</v>
      </c>
      <c r="H82" s="197" t="s">
        <v>1373</v>
      </c>
      <c r="I82" s="197" t="s">
        <v>1373</v>
      </c>
      <c r="J82" s="197" t="s">
        <v>1373</v>
      </c>
      <c r="K82" s="197" t="s">
        <v>1373</v>
      </c>
      <c r="N82" s="18"/>
      <c r="O82" s="18"/>
      <c r="P82" s="18"/>
      <c r="Q82" s="18"/>
    </row>
    <row r="83" spans="1:17" x14ac:dyDescent="0.2">
      <c r="A83" s="68" t="s">
        <v>118</v>
      </c>
      <c r="B83" s="2"/>
      <c r="E83" s="194">
        <f>0.5^E82</f>
        <v>1</v>
      </c>
      <c r="F83" s="194">
        <f t="shared" ref="F83:K83" si="1">0.5^F82</f>
        <v>1</v>
      </c>
      <c r="G83" s="194">
        <f t="shared" si="1"/>
        <v>1</v>
      </c>
      <c r="H83" s="194">
        <f t="shared" si="1"/>
        <v>1</v>
      </c>
      <c r="I83" s="194">
        <f t="shared" si="1"/>
        <v>1</v>
      </c>
      <c r="J83" s="194">
        <f t="shared" si="1"/>
        <v>1</v>
      </c>
      <c r="K83" s="194">
        <f t="shared" si="1"/>
        <v>1</v>
      </c>
      <c r="N83" s="18"/>
      <c r="O83" s="18"/>
      <c r="P83" s="18"/>
      <c r="Q83" s="18"/>
    </row>
    <row r="84" spans="1:17" ht="16" thickBot="1" x14ac:dyDescent="0.25">
      <c r="A84" s="1"/>
      <c r="B84" s="1"/>
      <c r="C84" s="43"/>
      <c r="D84" s="43"/>
      <c r="E84" s="87"/>
      <c r="F84" s="87"/>
      <c r="G84" s="87"/>
      <c r="H84" s="87"/>
      <c r="I84" s="87"/>
      <c r="J84" s="87"/>
      <c r="K84" s="87"/>
      <c r="L84" s="43"/>
      <c r="M84" s="43"/>
      <c r="N84" s="18"/>
      <c r="O84" s="18"/>
      <c r="P84" s="18"/>
      <c r="Q84" s="18"/>
    </row>
    <row r="85" spans="1:17" x14ac:dyDescent="0.2">
      <c r="A85" s="3" t="s">
        <v>33</v>
      </c>
      <c r="B85" s="3"/>
      <c r="C85" s="31"/>
      <c r="D85" s="31"/>
      <c r="E85" s="69" t="s">
        <v>34</v>
      </c>
      <c r="F85" s="69" t="s">
        <v>34</v>
      </c>
      <c r="G85" s="69" t="s">
        <v>34</v>
      </c>
      <c r="H85" s="69" t="s">
        <v>34</v>
      </c>
      <c r="I85" s="69" t="s">
        <v>34</v>
      </c>
      <c r="J85" s="69" t="s">
        <v>34</v>
      </c>
      <c r="K85" s="69" t="s">
        <v>34</v>
      </c>
      <c r="L85" s="31" t="s">
        <v>15</v>
      </c>
      <c r="M85" s="31"/>
      <c r="N85" s="18"/>
      <c r="O85" s="18"/>
      <c r="P85" s="18"/>
      <c r="Q85" s="18"/>
    </row>
    <row r="86" spans="1:17" x14ac:dyDescent="0.2">
      <c r="A86" s="198" t="s">
        <v>1368</v>
      </c>
      <c r="B86" s="24" t="s">
        <v>1370</v>
      </c>
      <c r="E86" s="200">
        <v>1</v>
      </c>
      <c r="F86" s="200">
        <v>1</v>
      </c>
      <c r="G86" s="200">
        <v>1</v>
      </c>
      <c r="H86" s="200">
        <v>1</v>
      </c>
      <c r="I86" s="200">
        <v>1</v>
      </c>
      <c r="J86" s="200">
        <v>1</v>
      </c>
      <c r="K86" s="200">
        <v>1</v>
      </c>
      <c r="L86" s="24" t="s">
        <v>1372</v>
      </c>
      <c r="N86" s="18"/>
      <c r="O86" s="18"/>
      <c r="P86" s="18"/>
      <c r="Q86" s="18"/>
    </row>
    <row r="87" spans="1:17" x14ac:dyDescent="0.2">
      <c r="A87" s="198" t="s">
        <v>1369</v>
      </c>
      <c r="B87" s="193" t="s">
        <v>1371</v>
      </c>
      <c r="C87" s="24"/>
      <c r="E87" s="200">
        <v>1</v>
      </c>
      <c r="F87" s="200">
        <v>1</v>
      </c>
      <c r="G87" s="200">
        <v>1</v>
      </c>
      <c r="H87" s="200">
        <v>1</v>
      </c>
      <c r="I87" s="200">
        <v>1</v>
      </c>
      <c r="J87" s="200">
        <v>1</v>
      </c>
      <c r="K87" s="200">
        <v>1</v>
      </c>
      <c r="L87" s="24" t="s">
        <v>1372</v>
      </c>
      <c r="N87" s="18"/>
      <c r="O87" s="18"/>
      <c r="P87" s="18"/>
      <c r="Q87" s="18"/>
    </row>
    <row r="88" spans="1:17" x14ac:dyDescent="0.2">
      <c r="A88" s="5"/>
      <c r="B88" s="5"/>
      <c r="C88" s="24"/>
      <c r="E88" s="23"/>
      <c r="F88" s="23"/>
      <c r="G88" s="23"/>
      <c r="H88" s="23"/>
      <c r="I88" s="23"/>
      <c r="J88" s="23"/>
      <c r="K88" s="23"/>
      <c r="N88" s="18"/>
      <c r="O88" s="18"/>
      <c r="P88" s="18"/>
      <c r="Q88" s="18"/>
    </row>
    <row r="89" spans="1:17" ht="16" thickBot="1" x14ac:dyDescent="0.25">
      <c r="A89" s="5"/>
      <c r="B89" s="5"/>
      <c r="C89" s="22"/>
      <c r="N89" s="18"/>
      <c r="O89" s="18"/>
      <c r="P89" s="18"/>
      <c r="Q89" s="18"/>
    </row>
    <row r="90" spans="1:17" x14ac:dyDescent="0.2">
      <c r="A90" s="21"/>
      <c r="B90" s="21"/>
      <c r="C90" s="20"/>
      <c r="D90" s="70"/>
      <c r="E90" s="70"/>
      <c r="F90" s="70"/>
      <c r="G90" s="70"/>
      <c r="H90" s="70"/>
      <c r="I90" s="70"/>
      <c r="J90" s="70"/>
      <c r="K90" s="70"/>
      <c r="L90" s="70"/>
      <c r="M90" s="70"/>
      <c r="N90" s="18"/>
      <c r="O90" s="18"/>
      <c r="P90" s="18"/>
      <c r="Q90" s="18"/>
    </row>
    <row r="91" spans="1:17" ht="16" thickBot="1" x14ac:dyDescent="0.25">
      <c r="A91" s="2" t="s">
        <v>35</v>
      </c>
      <c r="B91" s="2"/>
      <c r="E91" s="211">
        <f>E81*E83*E86*E87</f>
        <v>9</v>
      </c>
      <c r="F91" s="211">
        <f t="shared" ref="F91:K91" si="2">F81*F83*F86*F87</f>
        <v>9</v>
      </c>
      <c r="G91" s="211">
        <f t="shared" si="2"/>
        <v>9</v>
      </c>
      <c r="H91" s="211">
        <f t="shared" si="2"/>
        <v>9</v>
      </c>
      <c r="I91" s="211">
        <f t="shared" si="2"/>
        <v>9</v>
      </c>
      <c r="J91" s="211">
        <f t="shared" si="2"/>
        <v>9</v>
      </c>
      <c r="K91" s="211">
        <f t="shared" si="2"/>
        <v>9</v>
      </c>
      <c r="L91" s="212" t="s">
        <v>48</v>
      </c>
      <c r="N91" s="18"/>
      <c r="O91" s="18"/>
      <c r="P91" s="18"/>
      <c r="Q91" s="18"/>
    </row>
    <row r="92" spans="1:17" ht="16" thickTop="1" x14ac:dyDescent="0.2">
      <c r="C92" s="68"/>
      <c r="N92" s="18"/>
      <c r="O92" s="18"/>
      <c r="P92" s="18"/>
      <c r="Q92" s="18"/>
    </row>
    <row r="93" spans="1:17" ht="16" thickBot="1" x14ac:dyDescent="0.25">
      <c r="A93" s="43"/>
      <c r="B93" s="43"/>
      <c r="C93" s="43"/>
      <c r="D93" s="43"/>
      <c r="E93" s="43"/>
      <c r="F93" s="43"/>
      <c r="G93" s="43"/>
      <c r="H93" s="43"/>
      <c r="I93" s="43"/>
      <c r="J93" s="43"/>
      <c r="K93" s="43"/>
      <c r="L93" s="43"/>
      <c r="M93" s="43"/>
      <c r="N93" s="18"/>
      <c r="O93" s="18"/>
      <c r="P93" s="18"/>
      <c r="Q93" s="18"/>
    </row>
    <row r="94" spans="1:17" x14ac:dyDescent="0.2">
      <c r="N94" s="18"/>
      <c r="O94" s="18"/>
      <c r="P94" s="18"/>
      <c r="Q94" s="18"/>
    </row>
    <row r="95" spans="1:17" x14ac:dyDescent="0.2">
      <c r="A95" s="2" t="s">
        <v>1394</v>
      </c>
      <c r="N95" s="18"/>
      <c r="O95" s="18"/>
      <c r="P95" s="18"/>
      <c r="Q95" s="18"/>
    </row>
    <row r="96" spans="1:17" x14ac:dyDescent="0.2">
      <c r="A96" s="221">
        <v>44123</v>
      </c>
      <c r="B96" s="19" t="s">
        <v>1395</v>
      </c>
      <c r="N96" s="18"/>
      <c r="O96" s="18"/>
      <c r="P96" s="18"/>
      <c r="Q96" s="18"/>
    </row>
    <row r="97" spans="14:17" x14ac:dyDescent="0.2">
      <c r="N97" s="18"/>
      <c r="O97" s="18"/>
      <c r="P97" s="18"/>
      <c r="Q97" s="18"/>
    </row>
    <row r="98" spans="14:17" x14ac:dyDescent="0.2">
      <c r="N98" s="18"/>
      <c r="O98" s="18"/>
      <c r="P98" s="18"/>
      <c r="Q98" s="18"/>
    </row>
    <row r="99" spans="14:17" x14ac:dyDescent="0.2">
      <c r="N99" s="18"/>
      <c r="O99" s="18"/>
      <c r="P99" s="18"/>
      <c r="Q99" s="18"/>
    </row>
    <row r="100" spans="14:17" x14ac:dyDescent="0.2">
      <c r="N100" s="18"/>
      <c r="O100" s="18"/>
      <c r="P100" s="18"/>
      <c r="Q100" s="18"/>
    </row>
    <row r="1048528" spans="16:16" x14ac:dyDescent="0.2">
      <c r="P1048528" s="57"/>
    </row>
  </sheetData>
  <phoneticPr fontId="12" type="noConversion"/>
  <conditionalFormatting sqref="E91:K91">
    <cfRule type="cellIs" dxfId="101" priority="1" operator="lessThan">
      <formula>7.5</formula>
    </cfRule>
    <cfRule type="cellIs" dxfId="100" priority="2" operator="greaterThan">
      <formula>7.5</formula>
    </cfRule>
  </conditionalFormatting>
  <dataValidations count="4">
    <dataValidation type="list" allowBlank="1" showInputMessage="1" showErrorMessage="1" sqref="E10" xr:uid="{00000000-0002-0000-1200-000000000000}">
      <formula1>#REF!</formula1>
    </dataValidation>
    <dataValidation type="list" showInputMessage="1" showErrorMessage="1" sqref="E12" xr:uid="{00000000-0002-0000-1200-000001000000}">
      <formula1>#REF!</formula1>
    </dataValidation>
    <dataValidation type="list" allowBlank="1" showInputMessage="1" showErrorMessage="1" sqref="E11" xr:uid="{00000000-0002-0000-1200-000002000000}">
      <formula1>#REF!</formula1>
    </dataValidation>
    <dataValidation type="list" allowBlank="1" showInputMessage="1" showErrorMessage="1" sqref="D12" xr:uid="{00000000-0002-0000-12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200-000004000000}">
          <x14:formula1>
            <xm:f>Lists!$C$1:$C$9</xm:f>
          </x14:formula1>
          <xm:sqref>D10</xm:sqref>
        </x14:dataValidation>
        <x14:dataValidation type="list" allowBlank="1" showInputMessage="1" showErrorMessage="1" xr:uid="{00000000-0002-0000-1200-000005000000}">
          <x14:formula1>
            <xm:f>Lists!$F$1:$F$8</xm:f>
          </x14:formula1>
          <xm:sqref>D11</xm:sqref>
        </x14:dataValidation>
        <x14:dataValidation type="list" allowBlank="1" showInputMessage="1" showErrorMessage="1" xr:uid="{00000000-0002-0000-1200-000006000000}">
          <x14:formula1>
            <xm:f>Lists!$E$1:$E$5</xm:f>
          </x14:formula1>
          <xm:sqref>V15:V30</xm:sqref>
        </x14:dataValidation>
        <x14:dataValidation type="list" allowBlank="1" showInputMessage="1" showErrorMessage="1" xr:uid="{00000000-0002-0000-1200-000007000000}">
          <x14:formula1>
            <xm:f>Lists!$D$1:$D$8</xm:f>
          </x14:formula1>
          <xm:sqref>E15:E30</xm:sqref>
        </x14:dataValidation>
        <x14:dataValidation type="list" allowBlank="1" showInputMessage="1" showErrorMessage="1" xr:uid="{00000000-0002-0000-1200-000008000000}">
          <x14:formula1>
            <xm:f>Lists!$G$1:$G$8</xm:f>
          </x14:formula1>
          <xm:sqref>D35:D50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X1048512"/>
  <sheetViews>
    <sheetView topLeftCell="D1"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3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678</v>
      </c>
      <c r="G2" s="19" t="s">
        <v>72</v>
      </c>
      <c r="H2" s="44" t="s">
        <v>1686</v>
      </c>
    </row>
    <row r="3" spans="1:24" x14ac:dyDescent="0.2">
      <c r="C3" s="19" t="s">
        <v>2</v>
      </c>
      <c r="D3" s="209">
        <v>1978</v>
      </c>
    </row>
    <row r="4" spans="1:24" x14ac:dyDescent="0.2">
      <c r="C4" s="8" t="s">
        <v>44</v>
      </c>
      <c r="D4" s="44" t="s">
        <v>679</v>
      </c>
    </row>
    <row r="5" spans="1:24" x14ac:dyDescent="0.2">
      <c r="C5" s="19" t="s">
        <v>3</v>
      </c>
      <c r="D5" s="44" t="s">
        <v>697</v>
      </c>
    </row>
    <row r="6" spans="1:24" x14ac:dyDescent="0.2">
      <c r="D6" s="18"/>
    </row>
    <row r="7" spans="1:24" s="43" customFormat="1" ht="16" thickBot="1" x14ac:dyDescent="0.25">
      <c r="A7" s="1" t="s">
        <v>59</v>
      </c>
      <c r="B7" s="1"/>
      <c r="D7" s="248" t="s">
        <v>2129</v>
      </c>
    </row>
    <row r="9" spans="1:24" s="43" customFormat="1" ht="16" thickBot="1" x14ac:dyDescent="0.25">
      <c r="A9" s="1" t="s">
        <v>4</v>
      </c>
      <c r="B9" s="1"/>
    </row>
    <row r="10" spans="1:24" x14ac:dyDescent="0.2">
      <c r="C10" s="19" t="s">
        <v>74</v>
      </c>
      <c r="D10" s="45" t="s">
        <v>504</v>
      </c>
      <c r="E10" s="46"/>
    </row>
    <row r="11" spans="1:24" x14ac:dyDescent="0.2">
      <c r="C11" s="19" t="s">
        <v>46</v>
      </c>
      <c r="D11" s="45" t="s">
        <v>43</v>
      </c>
      <c r="E11" s="47"/>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100" customFormat="1" x14ac:dyDescent="0.2">
      <c r="A15" s="225">
        <v>1</v>
      </c>
      <c r="B15" s="225" t="s">
        <v>1685</v>
      </c>
      <c r="C15" s="206" t="s">
        <v>681</v>
      </c>
      <c r="D15" s="225" t="s">
        <v>90</v>
      </c>
      <c r="E15" s="225" t="s">
        <v>1582</v>
      </c>
      <c r="F15" s="225" t="s">
        <v>71</v>
      </c>
      <c r="G15" s="225" t="s">
        <v>71</v>
      </c>
      <c r="H15" s="225" t="s">
        <v>71</v>
      </c>
      <c r="I15" s="225" t="s">
        <v>71</v>
      </c>
      <c r="J15" s="225" t="s">
        <v>71</v>
      </c>
      <c r="K15" s="225" t="s">
        <v>71</v>
      </c>
      <c r="L15" s="225">
        <v>0</v>
      </c>
      <c r="M15" s="225">
        <v>3</v>
      </c>
      <c r="N15" s="225" t="s">
        <v>71</v>
      </c>
      <c r="O15" s="225" t="s">
        <v>71</v>
      </c>
      <c r="P15" s="225" t="s">
        <v>71</v>
      </c>
      <c r="Q15" s="15" t="s">
        <v>135</v>
      </c>
      <c r="R15" s="15">
        <v>96</v>
      </c>
      <c r="S15" s="15" t="s">
        <v>125</v>
      </c>
      <c r="T15" s="15">
        <v>96</v>
      </c>
      <c r="U15" s="225" t="s">
        <v>71</v>
      </c>
      <c r="V15" s="225" t="s">
        <v>71</v>
      </c>
      <c r="W15" s="225"/>
      <c r="X15" s="306" t="s">
        <v>683</v>
      </c>
    </row>
    <row r="16" spans="1:24" s="100" customFormat="1" x14ac:dyDescent="0.2">
      <c r="A16" s="225">
        <v>2</v>
      </c>
      <c r="B16" s="225" t="s">
        <v>1685</v>
      </c>
      <c r="C16" s="206" t="s">
        <v>682</v>
      </c>
      <c r="D16" s="225" t="s">
        <v>90</v>
      </c>
      <c r="E16" s="225" t="s">
        <v>1582</v>
      </c>
      <c r="F16" s="225" t="s">
        <v>71</v>
      </c>
      <c r="G16" s="225" t="s">
        <v>71</v>
      </c>
      <c r="H16" s="225" t="s">
        <v>71</v>
      </c>
      <c r="I16" s="225" t="s">
        <v>71</v>
      </c>
      <c r="J16" s="225" t="s">
        <v>71</v>
      </c>
      <c r="K16" s="225" t="s">
        <v>71</v>
      </c>
      <c r="L16" s="225">
        <v>0</v>
      </c>
      <c r="M16" s="225">
        <v>3</v>
      </c>
      <c r="N16" s="225" t="s">
        <v>71</v>
      </c>
      <c r="O16" s="225" t="s">
        <v>71</v>
      </c>
      <c r="P16" s="225" t="s">
        <v>71</v>
      </c>
      <c r="Q16" s="15" t="s">
        <v>135</v>
      </c>
      <c r="R16" s="15">
        <v>96</v>
      </c>
      <c r="S16" s="15" t="s">
        <v>125</v>
      </c>
      <c r="T16" s="15">
        <v>96</v>
      </c>
      <c r="U16" s="225" t="s">
        <v>71</v>
      </c>
      <c r="V16" s="225" t="s">
        <v>71</v>
      </c>
      <c r="W16" s="225"/>
      <c r="X16" s="306" t="s">
        <v>683</v>
      </c>
    </row>
    <row r="17" spans="1:24" s="100" customFormat="1" x14ac:dyDescent="0.2">
      <c r="A17" s="225">
        <v>3</v>
      </c>
      <c r="B17" s="225" t="s">
        <v>1685</v>
      </c>
      <c r="C17" s="206" t="s">
        <v>180</v>
      </c>
      <c r="D17" s="225" t="s">
        <v>90</v>
      </c>
      <c r="E17" s="225" t="s">
        <v>1582</v>
      </c>
      <c r="F17" s="225" t="s">
        <v>71</v>
      </c>
      <c r="G17" s="225" t="s">
        <v>71</v>
      </c>
      <c r="H17" s="225" t="s">
        <v>71</v>
      </c>
      <c r="I17" s="225" t="s">
        <v>71</v>
      </c>
      <c r="J17" s="225" t="s">
        <v>71</v>
      </c>
      <c r="K17" s="225" t="s">
        <v>71</v>
      </c>
      <c r="L17" s="225">
        <v>0</v>
      </c>
      <c r="M17" s="225">
        <v>3</v>
      </c>
      <c r="N17" s="225" t="s">
        <v>71</v>
      </c>
      <c r="O17" s="225" t="s">
        <v>71</v>
      </c>
      <c r="P17" s="225" t="s">
        <v>71</v>
      </c>
      <c r="Q17" s="15" t="s">
        <v>135</v>
      </c>
      <c r="R17" s="15">
        <v>96</v>
      </c>
      <c r="S17" s="15" t="s">
        <v>125</v>
      </c>
      <c r="T17" s="15">
        <v>96</v>
      </c>
      <c r="U17" s="225" t="s">
        <v>71</v>
      </c>
      <c r="V17" s="225" t="s">
        <v>71</v>
      </c>
      <c r="W17" s="225"/>
      <c r="X17" s="306" t="s">
        <v>683</v>
      </c>
    </row>
    <row r="18" spans="1:24" s="100" customFormat="1" x14ac:dyDescent="0.2">
      <c r="A18" s="225">
        <v>4</v>
      </c>
      <c r="B18" s="225" t="s">
        <v>1685</v>
      </c>
      <c r="C18" s="206" t="s">
        <v>247</v>
      </c>
      <c r="D18" s="225" t="s">
        <v>90</v>
      </c>
      <c r="E18" s="225" t="s">
        <v>1582</v>
      </c>
      <c r="F18" s="225" t="s">
        <v>71</v>
      </c>
      <c r="G18" s="225" t="s">
        <v>71</v>
      </c>
      <c r="H18" s="225" t="s">
        <v>71</v>
      </c>
      <c r="I18" s="225" t="s">
        <v>71</v>
      </c>
      <c r="J18" s="225" t="s">
        <v>71</v>
      </c>
      <c r="K18" s="225" t="s">
        <v>71</v>
      </c>
      <c r="L18" s="225">
        <v>0</v>
      </c>
      <c r="M18" s="225">
        <v>3</v>
      </c>
      <c r="N18" s="225" t="s">
        <v>71</v>
      </c>
      <c r="O18" s="225" t="s">
        <v>71</v>
      </c>
      <c r="P18" s="225" t="s">
        <v>71</v>
      </c>
      <c r="Q18" s="15" t="s">
        <v>135</v>
      </c>
      <c r="R18" s="15">
        <v>96</v>
      </c>
      <c r="S18" s="15" t="s">
        <v>125</v>
      </c>
      <c r="T18" s="15">
        <v>96</v>
      </c>
      <c r="U18" s="225" t="s">
        <v>71</v>
      </c>
      <c r="V18" s="225" t="s">
        <v>71</v>
      </c>
      <c r="W18" s="225"/>
      <c r="X18" s="306" t="s">
        <v>683</v>
      </c>
    </row>
    <row r="19" spans="1:24" s="100" customFormat="1" x14ac:dyDescent="0.2">
      <c r="A19" s="225">
        <v>5</v>
      </c>
      <c r="B19" s="225" t="s">
        <v>1687</v>
      </c>
      <c r="C19" s="206" t="s">
        <v>681</v>
      </c>
      <c r="D19" s="225" t="s">
        <v>90</v>
      </c>
      <c r="E19" s="225" t="s">
        <v>1582</v>
      </c>
      <c r="F19" s="225" t="s">
        <v>71</v>
      </c>
      <c r="G19" s="225" t="s">
        <v>71</v>
      </c>
      <c r="H19" s="225" t="s">
        <v>71</v>
      </c>
      <c r="I19" s="225" t="s">
        <v>71</v>
      </c>
      <c r="J19" s="225" t="s">
        <v>71</v>
      </c>
      <c r="K19" s="225" t="s">
        <v>71</v>
      </c>
      <c r="L19" s="225">
        <v>0</v>
      </c>
      <c r="M19" s="225">
        <v>3</v>
      </c>
      <c r="N19" s="225" t="s">
        <v>71</v>
      </c>
      <c r="O19" s="225" t="s">
        <v>71</v>
      </c>
      <c r="P19" s="225" t="s">
        <v>71</v>
      </c>
      <c r="Q19" s="15" t="s">
        <v>135</v>
      </c>
      <c r="R19" s="15">
        <v>96</v>
      </c>
      <c r="S19" s="15" t="s">
        <v>125</v>
      </c>
      <c r="T19" s="15">
        <v>96</v>
      </c>
      <c r="U19" s="225" t="s">
        <v>71</v>
      </c>
      <c r="V19" s="225" t="s">
        <v>71</v>
      </c>
      <c r="W19" s="225"/>
      <c r="X19" s="306" t="s">
        <v>683</v>
      </c>
    </row>
    <row r="20" spans="1:24" s="100" customFormat="1" x14ac:dyDescent="0.2">
      <c r="A20" s="225">
        <v>6</v>
      </c>
      <c r="B20" s="225" t="s">
        <v>1687</v>
      </c>
      <c r="C20" s="206" t="s">
        <v>682</v>
      </c>
      <c r="D20" s="225" t="s">
        <v>90</v>
      </c>
      <c r="E20" s="225" t="s">
        <v>1582</v>
      </c>
      <c r="F20" s="225" t="s">
        <v>71</v>
      </c>
      <c r="G20" s="225" t="s">
        <v>71</v>
      </c>
      <c r="H20" s="225" t="s">
        <v>71</v>
      </c>
      <c r="I20" s="225" t="s">
        <v>71</v>
      </c>
      <c r="J20" s="225" t="s">
        <v>71</v>
      </c>
      <c r="K20" s="225" t="s">
        <v>71</v>
      </c>
      <c r="L20" s="225">
        <v>0</v>
      </c>
      <c r="M20" s="225">
        <v>3</v>
      </c>
      <c r="N20" s="225" t="s">
        <v>71</v>
      </c>
      <c r="O20" s="225" t="s">
        <v>71</v>
      </c>
      <c r="P20" s="225" t="s">
        <v>71</v>
      </c>
      <c r="Q20" s="15" t="s">
        <v>135</v>
      </c>
      <c r="R20" s="15">
        <v>96</v>
      </c>
      <c r="S20" s="15" t="s">
        <v>125</v>
      </c>
      <c r="T20" s="15">
        <v>96</v>
      </c>
      <c r="U20" s="225" t="s">
        <v>71</v>
      </c>
      <c r="V20" s="225" t="s">
        <v>71</v>
      </c>
      <c r="W20" s="225"/>
      <c r="X20" s="306" t="s">
        <v>683</v>
      </c>
    </row>
    <row r="21" spans="1:24" s="100" customFormat="1" x14ac:dyDescent="0.2">
      <c r="A21" s="225">
        <v>7</v>
      </c>
      <c r="B21" s="225" t="s">
        <v>1687</v>
      </c>
      <c r="C21" s="206" t="s">
        <v>180</v>
      </c>
      <c r="D21" s="225" t="s">
        <v>90</v>
      </c>
      <c r="E21" s="225" t="s">
        <v>1582</v>
      </c>
      <c r="F21" s="225" t="s">
        <v>71</v>
      </c>
      <c r="G21" s="225" t="s">
        <v>71</v>
      </c>
      <c r="H21" s="225" t="s">
        <v>71</v>
      </c>
      <c r="I21" s="225" t="s">
        <v>71</v>
      </c>
      <c r="J21" s="225" t="s">
        <v>71</v>
      </c>
      <c r="K21" s="225" t="s">
        <v>71</v>
      </c>
      <c r="L21" s="225">
        <v>0</v>
      </c>
      <c r="M21" s="225">
        <v>3</v>
      </c>
      <c r="N21" s="225" t="s">
        <v>71</v>
      </c>
      <c r="O21" s="225" t="s">
        <v>71</v>
      </c>
      <c r="P21" s="225" t="s">
        <v>71</v>
      </c>
      <c r="Q21" s="15" t="s">
        <v>135</v>
      </c>
      <c r="R21" s="15">
        <v>96</v>
      </c>
      <c r="S21" s="15" t="s">
        <v>125</v>
      </c>
      <c r="T21" s="15">
        <v>96</v>
      </c>
      <c r="U21" s="225" t="s">
        <v>71</v>
      </c>
      <c r="V21" s="225" t="s">
        <v>71</v>
      </c>
      <c r="W21" s="225"/>
      <c r="X21" s="306" t="s">
        <v>683</v>
      </c>
    </row>
    <row r="22" spans="1:24" s="100" customFormat="1" x14ac:dyDescent="0.2">
      <c r="A22" s="225">
        <v>8</v>
      </c>
      <c r="B22" s="225" t="s">
        <v>1687</v>
      </c>
      <c r="C22" s="206" t="s">
        <v>247</v>
      </c>
      <c r="D22" s="225" t="s">
        <v>90</v>
      </c>
      <c r="E22" s="225" t="s">
        <v>1582</v>
      </c>
      <c r="F22" s="225" t="s">
        <v>71</v>
      </c>
      <c r="G22" s="225" t="s">
        <v>71</v>
      </c>
      <c r="H22" s="225" t="s">
        <v>71</v>
      </c>
      <c r="I22" s="225" t="s">
        <v>71</v>
      </c>
      <c r="J22" s="225" t="s">
        <v>71</v>
      </c>
      <c r="K22" s="225" t="s">
        <v>71</v>
      </c>
      <c r="L22" s="225">
        <v>0</v>
      </c>
      <c r="M22" s="225">
        <v>3</v>
      </c>
      <c r="N22" s="225" t="s">
        <v>71</v>
      </c>
      <c r="O22" s="225" t="s">
        <v>71</v>
      </c>
      <c r="P22" s="225" t="s">
        <v>71</v>
      </c>
      <c r="Q22" s="15" t="s">
        <v>135</v>
      </c>
      <c r="R22" s="15">
        <v>96</v>
      </c>
      <c r="S22" s="15" t="s">
        <v>125</v>
      </c>
      <c r="T22" s="15">
        <v>96</v>
      </c>
      <c r="U22" s="225" t="s">
        <v>71</v>
      </c>
      <c r="V22" s="225" t="s">
        <v>71</v>
      </c>
      <c r="W22" s="225"/>
      <c r="X22" s="306" t="s">
        <v>683</v>
      </c>
    </row>
    <row r="23" spans="1:24" s="99" customFormat="1" x14ac:dyDescent="0.2">
      <c r="A23" s="49"/>
      <c r="B23" s="49"/>
      <c r="C23" s="49"/>
      <c r="D23" s="49"/>
      <c r="E23" s="49"/>
      <c r="F23" s="49"/>
      <c r="G23" s="49"/>
      <c r="H23" s="49"/>
      <c r="I23" s="49"/>
      <c r="J23" s="49"/>
      <c r="K23" s="49"/>
      <c r="L23" s="49"/>
      <c r="M23" s="49"/>
      <c r="N23" s="49"/>
      <c r="O23" s="49"/>
      <c r="P23" s="49"/>
      <c r="Q23" s="49"/>
      <c r="R23" s="49"/>
      <c r="S23" s="49"/>
      <c r="T23" s="49"/>
      <c r="U23" s="49"/>
      <c r="V23" s="49"/>
      <c r="W23" s="49"/>
      <c r="X23" s="49"/>
    </row>
    <row r="24" spans="1:24" s="50" customFormat="1" ht="16" thickBot="1" x14ac:dyDescent="0.25">
      <c r="A24" s="17" t="s">
        <v>2142</v>
      </c>
      <c r="B24" s="17"/>
      <c r="C24" s="17" t="s">
        <v>68</v>
      </c>
    </row>
    <row r="25" spans="1:24" s="49" customFormat="1" x14ac:dyDescent="0.2"/>
    <row r="26" spans="1:24" s="99" customFormat="1" x14ac:dyDescent="0.2">
      <c r="A26" s="51" t="s">
        <v>5</v>
      </c>
      <c r="B26" s="51" t="s">
        <v>36</v>
      </c>
      <c r="C26" s="51" t="s">
        <v>6</v>
      </c>
      <c r="D26" s="51" t="s">
        <v>45</v>
      </c>
      <c r="E26" s="51" t="s">
        <v>9</v>
      </c>
      <c r="F26" s="51" t="s">
        <v>119</v>
      </c>
      <c r="G26" s="51" t="s">
        <v>56</v>
      </c>
      <c r="H26" s="51" t="s">
        <v>136</v>
      </c>
      <c r="I26" s="51" t="s">
        <v>137</v>
      </c>
      <c r="J26" s="51" t="s">
        <v>138</v>
      </c>
      <c r="K26" s="51" t="s">
        <v>139</v>
      </c>
      <c r="L26" s="51" t="s">
        <v>122</v>
      </c>
      <c r="M26" s="51" t="s">
        <v>140</v>
      </c>
      <c r="N26" s="51" t="s">
        <v>122</v>
      </c>
      <c r="O26" s="51" t="s">
        <v>42</v>
      </c>
      <c r="P26" s="51" t="s">
        <v>141</v>
      </c>
      <c r="Q26" s="51" t="s">
        <v>142</v>
      </c>
      <c r="R26" s="51" t="s">
        <v>10</v>
      </c>
      <c r="S26" s="51" t="s">
        <v>146</v>
      </c>
      <c r="T26" s="51" t="s">
        <v>145</v>
      </c>
      <c r="U26" s="51" t="s">
        <v>11</v>
      </c>
      <c r="V26" s="85" t="s">
        <v>16</v>
      </c>
    </row>
    <row r="27" spans="1:24" s="99" customFormat="1" x14ac:dyDescent="0.2">
      <c r="A27" s="90">
        <v>1</v>
      </c>
      <c r="B27" s="90" t="s">
        <v>1685</v>
      </c>
      <c r="C27" s="207" t="s">
        <v>681</v>
      </c>
      <c r="D27" s="90" t="s">
        <v>90</v>
      </c>
      <c r="E27" s="90" t="s">
        <v>90</v>
      </c>
      <c r="F27" s="52">
        <v>6</v>
      </c>
      <c r="G27" s="52" t="s">
        <v>71</v>
      </c>
      <c r="H27" s="247">
        <v>96</v>
      </c>
      <c r="I27" s="247" t="s">
        <v>125</v>
      </c>
      <c r="J27" s="247">
        <v>96</v>
      </c>
      <c r="K27" s="90" t="s">
        <v>71</v>
      </c>
      <c r="L27" s="90" t="s">
        <v>71</v>
      </c>
      <c r="M27" s="90" t="s">
        <v>71</v>
      </c>
      <c r="N27" s="90" t="s">
        <v>71</v>
      </c>
      <c r="O27" s="90" t="s">
        <v>102</v>
      </c>
      <c r="P27" s="90">
        <v>49</v>
      </c>
      <c r="Q27" s="90" t="s">
        <v>686</v>
      </c>
      <c r="R27" s="90" t="s">
        <v>71</v>
      </c>
      <c r="S27" s="90" t="s">
        <v>687</v>
      </c>
      <c r="T27" s="90" t="s">
        <v>686</v>
      </c>
      <c r="U27" s="90" t="s">
        <v>685</v>
      </c>
      <c r="V27" s="243" t="s">
        <v>684</v>
      </c>
      <c r="X27" s="100"/>
    </row>
    <row r="28" spans="1:24" s="99" customFormat="1" x14ac:dyDescent="0.2">
      <c r="A28" s="90">
        <v>2</v>
      </c>
      <c r="B28" s="90" t="s">
        <v>1685</v>
      </c>
      <c r="C28" s="207" t="s">
        <v>682</v>
      </c>
      <c r="D28" s="90" t="s">
        <v>90</v>
      </c>
      <c r="E28" s="90" t="s">
        <v>90</v>
      </c>
      <c r="F28" s="52">
        <v>6</v>
      </c>
      <c r="G28" s="52" t="s">
        <v>71</v>
      </c>
      <c r="H28" s="247">
        <v>96</v>
      </c>
      <c r="I28" s="247" t="s">
        <v>125</v>
      </c>
      <c r="J28" s="247">
        <v>96</v>
      </c>
      <c r="K28" s="90" t="s">
        <v>71</v>
      </c>
      <c r="L28" s="90" t="s">
        <v>71</v>
      </c>
      <c r="M28" s="90" t="s">
        <v>71</v>
      </c>
      <c r="N28" s="90" t="s">
        <v>71</v>
      </c>
      <c r="O28" s="90" t="s">
        <v>102</v>
      </c>
      <c r="P28" s="90">
        <v>44</v>
      </c>
      <c r="Q28" s="90" t="s">
        <v>686</v>
      </c>
      <c r="R28" s="90" t="s">
        <v>71</v>
      </c>
      <c r="S28" s="90" t="s">
        <v>688</v>
      </c>
      <c r="T28" s="90" t="s">
        <v>686</v>
      </c>
      <c r="U28" s="90" t="s">
        <v>685</v>
      </c>
      <c r="V28" s="243" t="s">
        <v>684</v>
      </c>
      <c r="X28" s="100"/>
    </row>
    <row r="29" spans="1:24" s="99" customFormat="1" x14ac:dyDescent="0.2">
      <c r="A29" s="90">
        <v>3</v>
      </c>
      <c r="B29" s="90" t="s">
        <v>1685</v>
      </c>
      <c r="C29" s="207" t="s">
        <v>180</v>
      </c>
      <c r="D29" s="90" t="s">
        <v>90</v>
      </c>
      <c r="E29" s="90" t="s">
        <v>90</v>
      </c>
      <c r="F29" s="52">
        <v>6</v>
      </c>
      <c r="G29" s="52" t="s">
        <v>71</v>
      </c>
      <c r="H29" s="247">
        <v>96</v>
      </c>
      <c r="I29" s="247" t="s">
        <v>125</v>
      </c>
      <c r="J29" s="247">
        <v>96</v>
      </c>
      <c r="K29" s="90" t="s">
        <v>71</v>
      </c>
      <c r="L29" s="90" t="s">
        <v>71</v>
      </c>
      <c r="M29" s="90" t="s">
        <v>71</v>
      </c>
      <c r="N29" s="90" t="s">
        <v>71</v>
      </c>
      <c r="O29" s="90" t="s">
        <v>102</v>
      </c>
      <c r="P29" s="90">
        <v>38</v>
      </c>
      <c r="Q29" s="90" t="s">
        <v>686</v>
      </c>
      <c r="R29" s="90" t="s">
        <v>71</v>
      </c>
      <c r="S29" s="90" t="s">
        <v>689</v>
      </c>
      <c r="T29" s="90" t="s">
        <v>686</v>
      </c>
      <c r="U29" s="90" t="s">
        <v>685</v>
      </c>
      <c r="V29" s="243" t="s">
        <v>684</v>
      </c>
      <c r="X29" s="100"/>
    </row>
    <row r="30" spans="1:24" s="100" customFormat="1" x14ac:dyDescent="0.2">
      <c r="A30" s="90">
        <v>4</v>
      </c>
      <c r="B30" s="90" t="s">
        <v>1685</v>
      </c>
      <c r="C30" s="207" t="s">
        <v>247</v>
      </c>
      <c r="D30" s="90" t="s">
        <v>90</v>
      </c>
      <c r="E30" s="90" t="s">
        <v>90</v>
      </c>
      <c r="F30" s="52">
        <v>6</v>
      </c>
      <c r="G30" s="52" t="s">
        <v>71</v>
      </c>
      <c r="H30" s="247">
        <v>96</v>
      </c>
      <c r="I30" s="247" t="s">
        <v>125</v>
      </c>
      <c r="J30" s="247">
        <v>96</v>
      </c>
      <c r="K30" s="90" t="s">
        <v>71</v>
      </c>
      <c r="L30" s="90" t="s">
        <v>71</v>
      </c>
      <c r="M30" s="90" t="s">
        <v>71</v>
      </c>
      <c r="N30" s="90" t="s">
        <v>71</v>
      </c>
      <c r="O30" s="90" t="s">
        <v>102</v>
      </c>
      <c r="P30" s="90">
        <v>73</v>
      </c>
      <c r="Q30" s="90" t="s">
        <v>686</v>
      </c>
      <c r="R30" s="90" t="s">
        <v>71</v>
      </c>
      <c r="S30" s="90" t="s">
        <v>690</v>
      </c>
      <c r="T30" s="90" t="s">
        <v>686</v>
      </c>
      <c r="U30" s="90" t="s">
        <v>685</v>
      </c>
      <c r="V30" s="243" t="s">
        <v>684</v>
      </c>
    </row>
    <row r="31" spans="1:24" s="99" customFormat="1" x14ac:dyDescent="0.2">
      <c r="A31" s="90">
        <v>5</v>
      </c>
      <c r="B31" s="90" t="s">
        <v>1687</v>
      </c>
      <c r="C31" s="207" t="s">
        <v>681</v>
      </c>
      <c r="D31" s="90" t="s">
        <v>90</v>
      </c>
      <c r="E31" s="90" t="s">
        <v>90</v>
      </c>
      <c r="F31" s="52">
        <v>6</v>
      </c>
      <c r="G31" s="52" t="s">
        <v>71</v>
      </c>
      <c r="H31" s="247">
        <v>96</v>
      </c>
      <c r="I31" s="247" t="s">
        <v>125</v>
      </c>
      <c r="J31" s="247">
        <v>96</v>
      </c>
      <c r="K31" s="90" t="s">
        <v>71</v>
      </c>
      <c r="L31" s="90" t="s">
        <v>71</v>
      </c>
      <c r="M31" s="90" t="s">
        <v>71</v>
      </c>
      <c r="N31" s="90" t="s">
        <v>71</v>
      </c>
      <c r="O31" s="90" t="s">
        <v>102</v>
      </c>
      <c r="P31" s="90" t="s">
        <v>691</v>
      </c>
      <c r="Q31" s="90" t="s">
        <v>686</v>
      </c>
      <c r="R31" s="90" t="s">
        <v>71</v>
      </c>
      <c r="S31" s="90" t="s">
        <v>71</v>
      </c>
      <c r="T31" s="90" t="s">
        <v>686</v>
      </c>
      <c r="U31" s="90" t="s">
        <v>685</v>
      </c>
      <c r="V31" s="243" t="s">
        <v>684</v>
      </c>
      <c r="X31" s="100"/>
    </row>
    <row r="32" spans="1:24" s="99" customFormat="1" x14ac:dyDescent="0.2">
      <c r="A32" s="90">
        <v>6</v>
      </c>
      <c r="B32" s="90" t="s">
        <v>1687</v>
      </c>
      <c r="C32" s="207" t="s">
        <v>682</v>
      </c>
      <c r="D32" s="90" t="s">
        <v>90</v>
      </c>
      <c r="E32" s="90" t="s">
        <v>90</v>
      </c>
      <c r="F32" s="52">
        <v>6</v>
      </c>
      <c r="G32" s="52" t="s">
        <v>71</v>
      </c>
      <c r="H32" s="247">
        <v>96</v>
      </c>
      <c r="I32" s="247" t="s">
        <v>125</v>
      </c>
      <c r="J32" s="247">
        <v>96</v>
      </c>
      <c r="K32" s="90" t="s">
        <v>71</v>
      </c>
      <c r="L32" s="90" t="s">
        <v>71</v>
      </c>
      <c r="M32" s="90" t="s">
        <v>71</v>
      </c>
      <c r="N32" s="90" t="s">
        <v>71</v>
      </c>
      <c r="O32" s="90" t="s">
        <v>102</v>
      </c>
      <c r="P32" s="90" t="s">
        <v>692</v>
      </c>
      <c r="Q32" s="90" t="s">
        <v>686</v>
      </c>
      <c r="R32" s="90" t="s">
        <v>71</v>
      </c>
      <c r="S32" s="90" t="s">
        <v>71</v>
      </c>
      <c r="T32" s="90" t="s">
        <v>686</v>
      </c>
      <c r="U32" s="90" t="s">
        <v>685</v>
      </c>
      <c r="V32" s="243" t="s">
        <v>684</v>
      </c>
      <c r="X32" s="100"/>
    </row>
    <row r="33" spans="1:24" s="99" customFormat="1" x14ac:dyDescent="0.2">
      <c r="A33" s="90">
        <v>7</v>
      </c>
      <c r="B33" s="90" t="s">
        <v>1687</v>
      </c>
      <c r="C33" s="207" t="s">
        <v>180</v>
      </c>
      <c r="D33" s="90" t="s">
        <v>90</v>
      </c>
      <c r="E33" s="90" t="s">
        <v>90</v>
      </c>
      <c r="F33" s="52">
        <v>6</v>
      </c>
      <c r="G33" s="52" t="s">
        <v>71</v>
      </c>
      <c r="H33" s="247">
        <v>96</v>
      </c>
      <c r="I33" s="247" t="s">
        <v>125</v>
      </c>
      <c r="J33" s="247">
        <v>96</v>
      </c>
      <c r="K33" s="90" t="s">
        <v>71</v>
      </c>
      <c r="L33" s="90" t="s">
        <v>71</v>
      </c>
      <c r="M33" s="90" t="s">
        <v>71</v>
      </c>
      <c r="N33" s="90" t="s">
        <v>71</v>
      </c>
      <c r="O33" s="90" t="s">
        <v>102</v>
      </c>
      <c r="P33" s="90" t="s">
        <v>692</v>
      </c>
      <c r="Q33" s="90" t="s">
        <v>686</v>
      </c>
      <c r="R33" s="90" t="s">
        <v>71</v>
      </c>
      <c r="S33" s="90" t="s">
        <v>71</v>
      </c>
      <c r="T33" s="90" t="s">
        <v>686</v>
      </c>
      <c r="U33" s="90" t="s">
        <v>685</v>
      </c>
      <c r="V33" s="243" t="s">
        <v>684</v>
      </c>
      <c r="X33" s="100"/>
    </row>
    <row r="34" spans="1:24" s="100" customFormat="1" x14ac:dyDescent="0.2">
      <c r="A34" s="90">
        <v>8</v>
      </c>
      <c r="B34" s="90" t="s">
        <v>1687</v>
      </c>
      <c r="C34" s="207" t="s">
        <v>247</v>
      </c>
      <c r="D34" s="90" t="s">
        <v>90</v>
      </c>
      <c r="E34" s="90" t="s">
        <v>90</v>
      </c>
      <c r="F34" s="52">
        <v>6</v>
      </c>
      <c r="G34" s="52" t="s">
        <v>71</v>
      </c>
      <c r="H34" s="247">
        <v>96</v>
      </c>
      <c r="I34" s="247" t="s">
        <v>125</v>
      </c>
      <c r="J34" s="247">
        <v>96</v>
      </c>
      <c r="K34" s="90" t="s">
        <v>71</v>
      </c>
      <c r="L34" s="90" t="s">
        <v>71</v>
      </c>
      <c r="M34" s="90" t="s">
        <v>71</v>
      </c>
      <c r="N34" s="90" t="s">
        <v>71</v>
      </c>
      <c r="O34" s="90" t="s">
        <v>102</v>
      </c>
      <c r="P34" s="90">
        <v>196</v>
      </c>
      <c r="Q34" s="90" t="s">
        <v>686</v>
      </c>
      <c r="R34" s="90" t="s">
        <v>71</v>
      </c>
      <c r="S34" s="90" t="s">
        <v>693</v>
      </c>
      <c r="T34" s="90" t="s">
        <v>686</v>
      </c>
      <c r="U34" s="90" t="s">
        <v>685</v>
      </c>
      <c r="V34" s="243" t="s">
        <v>684</v>
      </c>
    </row>
    <row r="36" spans="1:24" s="43" customFormat="1" ht="16" thickBot="1" x14ac:dyDescent="0.25">
      <c r="A36" s="1" t="s">
        <v>2145</v>
      </c>
      <c r="B36" s="1"/>
      <c r="C36" s="1" t="s">
        <v>69</v>
      </c>
      <c r="D36" s="16"/>
      <c r="E36" s="16" t="s">
        <v>105</v>
      </c>
    </row>
    <row r="38" spans="1:24" x14ac:dyDescent="0.2">
      <c r="A38" s="263" t="s">
        <v>5</v>
      </c>
      <c r="B38" s="54" t="s">
        <v>9</v>
      </c>
      <c r="C38" s="55" t="s">
        <v>56</v>
      </c>
      <c r="D38" s="56" t="s">
        <v>488</v>
      </c>
      <c r="E38" s="56" t="s">
        <v>489</v>
      </c>
      <c r="F38" s="56" t="s">
        <v>490</v>
      </c>
      <c r="G38" s="56" t="s">
        <v>491</v>
      </c>
      <c r="H38" s="56" t="s">
        <v>492</v>
      </c>
      <c r="I38" s="56" t="s">
        <v>493</v>
      </c>
      <c r="J38" s="55" t="s">
        <v>2139</v>
      </c>
      <c r="K38" s="55" t="s">
        <v>122</v>
      </c>
      <c r="L38" s="55" t="s">
        <v>2140</v>
      </c>
      <c r="M38" s="55" t="s">
        <v>122</v>
      </c>
      <c r="N38" s="530" t="s">
        <v>42</v>
      </c>
      <c r="O38" s="55" t="s">
        <v>2141</v>
      </c>
      <c r="P38" s="55" t="s">
        <v>122</v>
      </c>
      <c r="Q38" s="530" t="s">
        <v>10</v>
      </c>
      <c r="R38" s="55" t="s">
        <v>2566</v>
      </c>
      <c r="S38" s="55" t="s">
        <v>11</v>
      </c>
      <c r="T38" s="55" t="s">
        <v>16</v>
      </c>
    </row>
    <row r="39" spans="1:24" s="49" customFormat="1" x14ac:dyDescent="0.2">
      <c r="A39" s="83"/>
      <c r="B39" s="83"/>
      <c r="C39" s="85"/>
      <c r="D39" s="57"/>
      <c r="E39" s="84"/>
      <c r="F39" s="84"/>
      <c r="G39" s="84"/>
      <c r="H39" s="84"/>
      <c r="I39" s="84"/>
      <c r="J39" s="84"/>
      <c r="K39" s="57"/>
      <c r="L39" s="57"/>
      <c r="M39" s="57"/>
      <c r="N39" s="57"/>
      <c r="O39" s="57"/>
      <c r="P39" s="57"/>
      <c r="Q39" s="57"/>
      <c r="R39" s="57"/>
      <c r="S39" s="57"/>
      <c r="T39" s="83"/>
      <c r="U39" s="100"/>
      <c r="V39" s="98"/>
    </row>
    <row r="41" spans="1:24" s="43" customFormat="1" ht="16" thickBot="1" x14ac:dyDescent="0.25">
      <c r="A41" s="1" t="s">
        <v>12</v>
      </c>
      <c r="B41" s="1"/>
    </row>
    <row r="42" spans="1:24" s="31" customFormat="1" x14ac:dyDescent="0.2">
      <c r="A42" s="3" t="s">
        <v>13</v>
      </c>
      <c r="B42" s="3"/>
      <c r="E42" s="58" t="s">
        <v>1548</v>
      </c>
      <c r="F42" s="58" t="s">
        <v>1549</v>
      </c>
      <c r="G42" s="58" t="s">
        <v>1550</v>
      </c>
      <c r="H42" s="58" t="s">
        <v>1551</v>
      </c>
      <c r="I42" s="30" t="s">
        <v>54</v>
      </c>
      <c r="K42" s="532" t="s">
        <v>16</v>
      </c>
    </row>
    <row r="43" spans="1:24" s="60" customFormat="1" x14ac:dyDescent="0.2">
      <c r="A43" s="59">
        <v>1</v>
      </c>
      <c r="B43" s="59"/>
      <c r="C43" s="60" t="s">
        <v>37</v>
      </c>
      <c r="E43" s="61">
        <v>1</v>
      </c>
      <c r="F43" s="61">
        <v>1</v>
      </c>
      <c r="G43" s="61">
        <v>1</v>
      </c>
      <c r="H43" s="61">
        <v>1</v>
      </c>
      <c r="I43" s="60" t="s">
        <v>60</v>
      </c>
      <c r="K43" s="533" t="s">
        <v>1688</v>
      </c>
    </row>
    <row r="44" spans="1:24" x14ac:dyDescent="0.2">
      <c r="A44" s="4">
        <v>2</v>
      </c>
      <c r="B44" s="4"/>
      <c r="C44" s="5" t="s">
        <v>17</v>
      </c>
      <c r="E44" s="6">
        <v>1</v>
      </c>
      <c r="F44" s="6">
        <v>1</v>
      </c>
      <c r="G44" s="6">
        <v>1</v>
      </c>
      <c r="H44" s="6">
        <v>1</v>
      </c>
      <c r="I44" s="19" t="s">
        <v>61</v>
      </c>
      <c r="K44" s="420" t="s">
        <v>680</v>
      </c>
    </row>
    <row r="45" spans="1:24" s="8" customFormat="1" x14ac:dyDescent="0.2">
      <c r="A45" s="7">
        <v>3</v>
      </c>
      <c r="B45" s="7"/>
      <c r="C45" s="8" t="s">
        <v>18</v>
      </c>
      <c r="E45" s="10">
        <v>0</v>
      </c>
      <c r="F45" s="10">
        <v>0</v>
      </c>
      <c r="G45" s="10">
        <v>0</v>
      </c>
      <c r="H45" s="10">
        <v>0</v>
      </c>
      <c r="I45" s="8" t="s">
        <v>19</v>
      </c>
      <c r="K45" s="420" t="s">
        <v>2126</v>
      </c>
      <c r="L45" s="19"/>
    </row>
    <row r="46" spans="1:24" s="8" customFormat="1" x14ac:dyDescent="0.2">
      <c r="A46" s="7">
        <v>4</v>
      </c>
      <c r="B46" s="7"/>
      <c r="C46" s="8" t="s">
        <v>20</v>
      </c>
      <c r="E46" s="10">
        <v>0</v>
      </c>
      <c r="F46" s="10">
        <v>0</v>
      </c>
      <c r="G46" s="10">
        <v>0</v>
      </c>
      <c r="H46" s="10">
        <v>0</v>
      </c>
      <c r="I46" s="8" t="s">
        <v>21</v>
      </c>
      <c r="K46" s="420" t="s">
        <v>2126</v>
      </c>
      <c r="L46" s="19"/>
    </row>
    <row r="47" spans="1:24" x14ac:dyDescent="0.2">
      <c r="A47" s="4">
        <v>5</v>
      </c>
      <c r="B47" s="4"/>
      <c r="C47" s="5" t="s">
        <v>22</v>
      </c>
      <c r="E47" s="6">
        <v>0</v>
      </c>
      <c r="F47" s="6">
        <v>0</v>
      </c>
      <c r="G47" s="6">
        <v>0</v>
      </c>
      <c r="H47" s="6">
        <v>0</v>
      </c>
      <c r="I47" s="19" t="s">
        <v>23</v>
      </c>
      <c r="K47" s="420" t="s">
        <v>71</v>
      </c>
    </row>
    <row r="48" spans="1:24" x14ac:dyDescent="0.2">
      <c r="A48" s="7">
        <v>6</v>
      </c>
      <c r="B48" s="7"/>
      <c r="C48" s="8" t="s">
        <v>24</v>
      </c>
      <c r="E48" s="10">
        <v>1</v>
      </c>
      <c r="F48" s="10">
        <v>1</v>
      </c>
      <c r="G48" s="10">
        <v>1</v>
      </c>
      <c r="H48" s="10">
        <v>1</v>
      </c>
      <c r="I48" s="19" t="s">
        <v>128</v>
      </c>
      <c r="K48" s="420" t="s">
        <v>1312</v>
      </c>
    </row>
    <row r="49" spans="1:13" x14ac:dyDescent="0.2">
      <c r="E49" s="62"/>
      <c r="F49" s="62"/>
      <c r="G49" s="62"/>
      <c r="H49" s="62"/>
      <c r="K49" s="420"/>
    </row>
    <row r="50" spans="1:13" s="31" customFormat="1" x14ac:dyDescent="0.2">
      <c r="A50" s="3" t="s">
        <v>25</v>
      </c>
      <c r="B50" s="3"/>
      <c r="E50" s="58" t="s">
        <v>14</v>
      </c>
      <c r="F50" s="58" t="s">
        <v>14</v>
      </c>
      <c r="G50" s="58" t="s">
        <v>14</v>
      </c>
      <c r="H50" s="58" t="s">
        <v>14</v>
      </c>
      <c r="I50" s="30" t="s">
        <v>15</v>
      </c>
      <c r="K50" s="534" t="s">
        <v>16</v>
      </c>
    </row>
    <row r="51" spans="1:13" x14ac:dyDescent="0.2">
      <c r="A51" s="19">
        <v>7</v>
      </c>
      <c r="C51" s="19" t="s">
        <v>26</v>
      </c>
      <c r="E51" s="61">
        <v>0</v>
      </c>
      <c r="F51" s="61">
        <v>0</v>
      </c>
      <c r="G51" s="61">
        <v>0</v>
      </c>
      <c r="H51" s="61">
        <v>0</v>
      </c>
      <c r="I51" s="19" t="s">
        <v>27</v>
      </c>
      <c r="K51" s="535" t="s">
        <v>71</v>
      </c>
    </row>
    <row r="52" spans="1:13" x14ac:dyDescent="0.2">
      <c r="A52" s="19">
        <v>8</v>
      </c>
      <c r="C52" s="19" t="s">
        <v>58</v>
      </c>
      <c r="E52" s="61">
        <v>0</v>
      </c>
      <c r="F52" s="61">
        <v>0</v>
      </c>
      <c r="G52" s="61">
        <v>0</v>
      </c>
      <c r="H52" s="61">
        <v>0</v>
      </c>
      <c r="I52" s="19" t="s">
        <v>62</v>
      </c>
      <c r="K52" s="535" t="s">
        <v>71</v>
      </c>
    </row>
    <row r="53" spans="1:13" x14ac:dyDescent="0.2">
      <c r="A53" s="19">
        <v>9</v>
      </c>
      <c r="C53" s="19" t="s">
        <v>40</v>
      </c>
      <c r="E53" s="61">
        <v>0</v>
      </c>
      <c r="F53" s="61">
        <v>0</v>
      </c>
      <c r="G53" s="61">
        <v>0</v>
      </c>
      <c r="H53" s="61">
        <v>0</v>
      </c>
      <c r="I53" s="19" t="s">
        <v>63</v>
      </c>
      <c r="K53" s="535" t="s">
        <v>71</v>
      </c>
    </row>
    <row r="54" spans="1:13" x14ac:dyDescent="0.2">
      <c r="A54" s="19">
        <v>10</v>
      </c>
      <c r="C54" s="19" t="s">
        <v>39</v>
      </c>
      <c r="E54" s="61">
        <v>0</v>
      </c>
      <c r="F54" s="61">
        <v>0</v>
      </c>
      <c r="G54" s="61">
        <v>0</v>
      </c>
      <c r="H54" s="61">
        <v>0</v>
      </c>
      <c r="I54" s="19" t="s">
        <v>115</v>
      </c>
      <c r="K54" s="535" t="s">
        <v>71</v>
      </c>
    </row>
    <row r="55" spans="1:13" x14ac:dyDescent="0.2">
      <c r="E55" s="63"/>
      <c r="F55" s="63"/>
      <c r="G55" s="63"/>
      <c r="H55" s="63"/>
      <c r="K55" s="420"/>
    </row>
    <row r="56" spans="1:13" s="31" customFormat="1" x14ac:dyDescent="0.2">
      <c r="A56" s="3" t="s">
        <v>57</v>
      </c>
      <c r="B56" s="3"/>
      <c r="E56" s="64" t="s">
        <v>14</v>
      </c>
      <c r="F56" s="64" t="s">
        <v>14</v>
      </c>
      <c r="G56" s="64" t="s">
        <v>14</v>
      </c>
      <c r="H56" s="64" t="s">
        <v>14</v>
      </c>
      <c r="I56" s="30" t="s">
        <v>15</v>
      </c>
      <c r="K56" s="534" t="s">
        <v>16</v>
      </c>
    </row>
    <row r="57" spans="1:13" s="5" customFormat="1" x14ac:dyDescent="0.2">
      <c r="A57" s="5">
        <v>11</v>
      </c>
      <c r="C57" s="5" t="s">
        <v>28</v>
      </c>
      <c r="E57" s="6">
        <v>0</v>
      </c>
      <c r="F57" s="6">
        <v>0</v>
      </c>
      <c r="G57" s="6">
        <v>0</v>
      </c>
      <c r="H57" s="6">
        <v>0</v>
      </c>
      <c r="I57" s="19" t="s">
        <v>49</v>
      </c>
      <c r="K57" s="535" t="s">
        <v>71</v>
      </c>
      <c r="L57" s="19"/>
    </row>
    <row r="58" spans="1:13" s="5" customFormat="1" x14ac:dyDescent="0.2">
      <c r="A58" s="11">
        <v>12</v>
      </c>
      <c r="B58" s="11"/>
      <c r="C58" s="5" t="s">
        <v>47</v>
      </c>
      <c r="E58" s="6">
        <v>1</v>
      </c>
      <c r="F58" s="6">
        <v>1</v>
      </c>
      <c r="G58" s="6">
        <v>1</v>
      </c>
      <c r="H58" s="6">
        <v>1</v>
      </c>
      <c r="I58" s="28" t="s">
        <v>109</v>
      </c>
      <c r="J58" s="12"/>
      <c r="K58" s="535" t="s">
        <v>1315</v>
      </c>
      <c r="L58" s="19"/>
    </row>
    <row r="59" spans="1:13" x14ac:dyDescent="0.2">
      <c r="A59" s="47">
        <v>13</v>
      </c>
      <c r="B59" s="47"/>
      <c r="C59" s="19" t="s">
        <v>29</v>
      </c>
      <c r="E59" s="61">
        <v>0</v>
      </c>
      <c r="F59" s="61">
        <v>0</v>
      </c>
      <c r="G59" s="61">
        <v>0</v>
      </c>
      <c r="H59" s="61">
        <v>0</v>
      </c>
      <c r="I59" s="19" t="s">
        <v>30</v>
      </c>
      <c r="K59" s="420" t="s">
        <v>1859</v>
      </c>
    </row>
    <row r="60" spans="1:13" x14ac:dyDescent="0.2">
      <c r="A60" s="47">
        <v>14</v>
      </c>
      <c r="B60" s="47"/>
      <c r="C60" s="19" t="s">
        <v>31</v>
      </c>
      <c r="E60" s="61">
        <v>0</v>
      </c>
      <c r="F60" s="61">
        <v>0</v>
      </c>
      <c r="G60" s="61">
        <v>0</v>
      </c>
      <c r="H60" s="61">
        <v>0</v>
      </c>
      <c r="I60" s="19" t="s">
        <v>1400</v>
      </c>
      <c r="K60" s="420" t="s">
        <v>2128</v>
      </c>
    </row>
    <row r="61" spans="1:13" x14ac:dyDescent="0.2">
      <c r="A61" s="47">
        <v>15</v>
      </c>
      <c r="B61" s="47"/>
      <c r="C61" s="19" t="s">
        <v>38</v>
      </c>
      <c r="E61" s="61">
        <v>0</v>
      </c>
      <c r="F61" s="61">
        <v>0</v>
      </c>
      <c r="G61" s="61">
        <v>0</v>
      </c>
      <c r="H61" s="61">
        <v>0</v>
      </c>
      <c r="I61" s="19" t="s">
        <v>64</v>
      </c>
      <c r="K61" s="535" t="s">
        <v>2127</v>
      </c>
    </row>
    <row r="62" spans="1:13" x14ac:dyDescent="0.2">
      <c r="E62" s="63"/>
      <c r="F62" s="63"/>
      <c r="G62" s="63"/>
      <c r="H62" s="63"/>
    </row>
    <row r="63" spans="1:13" ht="16" thickBot="1" x14ac:dyDescent="0.25">
      <c r="A63" s="43"/>
      <c r="B63" s="43"/>
      <c r="C63" s="43"/>
      <c r="D63" s="43"/>
      <c r="E63" s="65"/>
      <c r="F63" s="65"/>
      <c r="G63" s="65"/>
      <c r="H63" s="65"/>
      <c r="I63" s="43"/>
      <c r="J63" s="43"/>
      <c r="K63" s="18"/>
      <c r="L63" s="18"/>
      <c r="M63" s="18"/>
    </row>
    <row r="64" spans="1:13" x14ac:dyDescent="0.2">
      <c r="E64" s="63"/>
      <c r="F64" s="63"/>
      <c r="G64" s="63"/>
      <c r="H64" s="63"/>
      <c r="K64" s="18"/>
      <c r="L64" s="18"/>
      <c r="M64" s="18"/>
    </row>
    <row r="65" spans="1:13" ht="16" thickBot="1" x14ac:dyDescent="0.25">
      <c r="A65" s="2" t="s">
        <v>32</v>
      </c>
      <c r="B65" s="2"/>
      <c r="E65" s="66">
        <f>SUM(E43:E48,E51:E54,E57:E61)</f>
        <v>4</v>
      </c>
      <c r="F65" s="66">
        <f>SUM(F43:F48,F51:F54,F57:F61)</f>
        <v>4</v>
      </c>
      <c r="G65" s="66">
        <f>SUM(G43:G48,G51:G54,G57:G61)</f>
        <v>4</v>
      </c>
      <c r="H65" s="66">
        <f>SUM(H43:H48,H51:H54,H57:H61)</f>
        <v>4</v>
      </c>
      <c r="I65" s="67" t="s">
        <v>48</v>
      </c>
      <c r="K65" s="18"/>
      <c r="L65" s="18"/>
      <c r="M65" s="18"/>
    </row>
    <row r="66" spans="1:13" ht="16" thickTop="1" x14ac:dyDescent="0.2">
      <c r="A66" s="201" t="s">
        <v>1367</v>
      </c>
      <c r="B66" s="201"/>
      <c r="C66" s="8"/>
      <c r="D66" s="193"/>
      <c r="E66" s="197" t="s">
        <v>1375</v>
      </c>
      <c r="F66" s="196" t="s">
        <v>1375</v>
      </c>
      <c r="G66" s="197" t="s">
        <v>1375</v>
      </c>
      <c r="H66" s="197" t="s">
        <v>1375</v>
      </c>
      <c r="K66" s="18"/>
      <c r="L66" s="18"/>
      <c r="M66" s="18"/>
    </row>
    <row r="67" spans="1:13" x14ac:dyDescent="0.2">
      <c r="A67" s="68" t="s">
        <v>118</v>
      </c>
      <c r="B67" s="2"/>
      <c r="E67" s="194">
        <f>0.5^E66</f>
        <v>0.25</v>
      </c>
      <c r="F67" s="194">
        <f t="shared" ref="F67:H67" si="0">0.5^F66</f>
        <v>0.25</v>
      </c>
      <c r="G67" s="194">
        <f t="shared" si="0"/>
        <v>0.25</v>
      </c>
      <c r="H67" s="194">
        <f t="shared" si="0"/>
        <v>0.25</v>
      </c>
      <c r="K67" s="18"/>
      <c r="L67" s="18"/>
      <c r="M67" s="18"/>
    </row>
    <row r="68" spans="1:13" ht="16" thickBot="1" x14ac:dyDescent="0.25">
      <c r="A68" s="1"/>
      <c r="B68" s="1"/>
      <c r="C68" s="43"/>
      <c r="D68" s="43"/>
      <c r="E68" s="87"/>
      <c r="F68" s="87"/>
      <c r="G68" s="87"/>
      <c r="H68" s="87"/>
      <c r="I68" s="43"/>
      <c r="J68" s="43"/>
      <c r="K68" s="18"/>
      <c r="L68" s="18"/>
      <c r="M68" s="18"/>
    </row>
    <row r="69" spans="1:13" x14ac:dyDescent="0.2">
      <c r="A69" s="3" t="s">
        <v>33</v>
      </c>
      <c r="B69" s="3"/>
      <c r="C69" s="31"/>
      <c r="D69" s="31"/>
      <c r="E69" s="69" t="s">
        <v>34</v>
      </c>
      <c r="F69" s="69" t="s">
        <v>34</v>
      </c>
      <c r="G69" s="69" t="s">
        <v>34</v>
      </c>
      <c r="H69" s="69" t="s">
        <v>34</v>
      </c>
      <c r="I69" s="31" t="s">
        <v>15</v>
      </c>
      <c r="J69" s="31"/>
      <c r="K69" s="18"/>
      <c r="L69" s="18"/>
      <c r="M69" s="18"/>
    </row>
    <row r="70" spans="1:13" x14ac:dyDescent="0.2">
      <c r="A70" s="198" t="s">
        <v>1368</v>
      </c>
      <c r="B70" s="24" t="s">
        <v>1370</v>
      </c>
      <c r="E70" s="200">
        <v>1</v>
      </c>
      <c r="F70" s="200">
        <v>1</v>
      </c>
      <c r="G70" s="200">
        <v>1</v>
      </c>
      <c r="H70" s="200">
        <v>1</v>
      </c>
      <c r="I70" s="24" t="s">
        <v>1372</v>
      </c>
      <c r="K70" s="18"/>
      <c r="L70" s="18"/>
      <c r="M70" s="18"/>
    </row>
    <row r="71" spans="1:13" x14ac:dyDescent="0.2">
      <c r="A71" s="198" t="s">
        <v>1369</v>
      </c>
      <c r="B71" s="193" t="s">
        <v>1371</v>
      </c>
      <c r="C71" s="24"/>
      <c r="E71" s="200">
        <v>1</v>
      </c>
      <c r="F71" s="200">
        <v>1</v>
      </c>
      <c r="G71" s="200">
        <v>1</v>
      </c>
      <c r="H71" s="200">
        <v>1</v>
      </c>
      <c r="I71" s="24" t="s">
        <v>1372</v>
      </c>
      <c r="K71" s="18"/>
      <c r="L71" s="18"/>
      <c r="M71" s="18"/>
    </row>
    <row r="72" spans="1:13" x14ac:dyDescent="0.2">
      <c r="A72" s="5"/>
      <c r="B72" s="5"/>
      <c r="C72" s="24"/>
      <c r="E72" s="23"/>
      <c r="F72" s="23"/>
      <c r="G72" s="23"/>
      <c r="H72" s="23"/>
      <c r="K72" s="18"/>
      <c r="L72" s="18"/>
      <c r="M72" s="18"/>
    </row>
    <row r="73" spans="1:13" ht="16" thickBot="1" x14ac:dyDescent="0.25">
      <c r="A73" s="5"/>
      <c r="B73" s="5"/>
      <c r="C73" s="22"/>
      <c r="K73" s="18"/>
      <c r="L73" s="18"/>
      <c r="M73" s="18"/>
    </row>
    <row r="74" spans="1:13" x14ac:dyDescent="0.2">
      <c r="A74" s="21"/>
      <c r="B74" s="21"/>
      <c r="C74" s="20"/>
      <c r="D74" s="70"/>
      <c r="E74" s="70"/>
      <c r="F74" s="70"/>
      <c r="G74" s="70"/>
      <c r="H74" s="70"/>
      <c r="I74" s="70"/>
      <c r="J74" s="70"/>
      <c r="K74" s="18"/>
      <c r="L74" s="18"/>
      <c r="M74" s="18"/>
    </row>
    <row r="75" spans="1:13" ht="16" thickBot="1" x14ac:dyDescent="0.25">
      <c r="A75" s="2" t="s">
        <v>35</v>
      </c>
      <c r="B75" s="2"/>
      <c r="E75" s="211">
        <f>E65*E67*E70*E71</f>
        <v>1</v>
      </c>
      <c r="F75" s="211">
        <f t="shared" ref="F75:H75" si="1">F65*F67*F70*F71</f>
        <v>1</v>
      </c>
      <c r="G75" s="211">
        <f t="shared" si="1"/>
        <v>1</v>
      </c>
      <c r="H75" s="211">
        <f t="shared" si="1"/>
        <v>1</v>
      </c>
      <c r="I75" s="212" t="s">
        <v>48</v>
      </c>
      <c r="K75" s="18"/>
      <c r="L75" s="18"/>
      <c r="M75" s="18"/>
    </row>
    <row r="76" spans="1:13" ht="16" thickTop="1" x14ac:dyDescent="0.2">
      <c r="C76" s="68"/>
      <c r="K76" s="18"/>
      <c r="L76" s="18"/>
      <c r="M76" s="18"/>
    </row>
    <row r="77" spans="1:13" ht="16" thickBot="1" x14ac:dyDescent="0.25">
      <c r="A77" s="43"/>
      <c r="B77" s="43"/>
      <c r="C77" s="43"/>
      <c r="D77" s="43"/>
      <c r="E77" s="43"/>
      <c r="F77" s="43"/>
      <c r="G77" s="43"/>
      <c r="H77" s="43"/>
      <c r="I77" s="43"/>
      <c r="J77" s="43"/>
      <c r="K77" s="18"/>
      <c r="L77" s="18"/>
      <c r="M77" s="18"/>
    </row>
    <row r="78" spans="1:13" x14ac:dyDescent="0.2">
      <c r="K78" s="18"/>
      <c r="L78" s="18"/>
      <c r="M78" s="18"/>
    </row>
    <row r="79" spans="1:13" x14ac:dyDescent="0.2">
      <c r="A79" s="2" t="s">
        <v>1394</v>
      </c>
      <c r="K79" s="18"/>
      <c r="L79" s="18"/>
      <c r="M79" s="18"/>
    </row>
    <row r="80" spans="1:13" x14ac:dyDescent="0.2">
      <c r="A80" s="221">
        <v>44123</v>
      </c>
      <c r="B80" s="19" t="s">
        <v>1395</v>
      </c>
      <c r="K80" s="18"/>
      <c r="L80" s="18"/>
      <c r="M80" s="18"/>
    </row>
    <row r="81" spans="11:13" x14ac:dyDescent="0.2">
      <c r="K81" s="18"/>
      <c r="L81" s="18"/>
      <c r="M81" s="18"/>
    </row>
    <row r="82" spans="11:13" x14ac:dyDescent="0.2">
      <c r="K82" s="18"/>
      <c r="L82" s="18"/>
      <c r="M82" s="18"/>
    </row>
    <row r="83" spans="11:13" x14ac:dyDescent="0.2">
      <c r="K83" s="18"/>
      <c r="L83" s="18"/>
      <c r="M83" s="18"/>
    </row>
    <row r="84" spans="11:13" x14ac:dyDescent="0.2">
      <c r="K84" s="18"/>
      <c r="L84" s="18"/>
      <c r="M84" s="18"/>
    </row>
    <row r="85" spans="11:13" x14ac:dyDescent="0.2">
      <c r="K85" s="18"/>
      <c r="L85" s="18"/>
      <c r="M85" s="18"/>
    </row>
    <row r="86" spans="11:13" x14ac:dyDescent="0.2">
      <c r="K86" s="18"/>
      <c r="L86" s="18"/>
      <c r="M86" s="18"/>
    </row>
    <row r="1048512" spans="16:16" x14ac:dyDescent="0.2">
      <c r="P1048512" s="57"/>
    </row>
  </sheetData>
  <phoneticPr fontId="12" type="noConversion"/>
  <conditionalFormatting sqref="E75:H75">
    <cfRule type="cellIs" dxfId="99" priority="1" operator="lessThan">
      <formula>7.5</formula>
    </cfRule>
    <cfRule type="cellIs" dxfId="98" priority="2" operator="greaterThan">
      <formula>7.5</formula>
    </cfRule>
  </conditionalFormatting>
  <dataValidations disablePrompts="1" count="4">
    <dataValidation type="list" allowBlank="1" showInputMessage="1" showErrorMessage="1" sqref="E10" xr:uid="{00000000-0002-0000-1300-000000000000}">
      <formula1>#REF!</formula1>
    </dataValidation>
    <dataValidation type="list" showInputMessage="1" showErrorMessage="1" sqref="E12" xr:uid="{00000000-0002-0000-1300-000001000000}">
      <formula1>#REF!</formula1>
    </dataValidation>
    <dataValidation type="list" allowBlank="1" showInputMessage="1" showErrorMessage="1" sqref="E11" xr:uid="{00000000-0002-0000-1300-000002000000}">
      <formula1>#REF!</formula1>
    </dataValidation>
    <dataValidation type="list" allowBlank="1" showInputMessage="1" showErrorMessage="1" sqref="D12" xr:uid="{00000000-0002-0000-13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1300-000004000000}">
          <x14:formula1>
            <xm:f>Lists!$C$1:$C$9</xm:f>
          </x14:formula1>
          <xm:sqref>D10</xm:sqref>
        </x14:dataValidation>
        <x14:dataValidation type="list" allowBlank="1" showInputMessage="1" showErrorMessage="1" xr:uid="{00000000-0002-0000-1300-000005000000}">
          <x14:formula1>
            <xm:f>Lists!$F$1:$F$8</xm:f>
          </x14:formula1>
          <xm:sqref>D11</xm:sqref>
        </x14:dataValidation>
        <x14:dataValidation type="list" allowBlank="1" showInputMessage="1" showErrorMessage="1" xr:uid="{00000000-0002-0000-1300-000006000000}">
          <x14:formula1>
            <xm:f>Lists!$E$1:$E$5</xm:f>
          </x14:formula1>
          <xm:sqref>V15:V22</xm:sqref>
        </x14:dataValidation>
        <x14:dataValidation type="list" allowBlank="1" showInputMessage="1" showErrorMessage="1" xr:uid="{00000000-0002-0000-1300-000007000000}">
          <x14:formula1>
            <xm:f>Lists!$D$1:$D$8</xm:f>
          </x14:formula1>
          <xm:sqref>E15:E22</xm:sqref>
        </x14:dataValidation>
        <x14:dataValidation type="list" allowBlank="1" showInputMessage="1" showErrorMessage="1" xr:uid="{00000000-0002-0000-1300-000008000000}">
          <x14:formula1>
            <xm:f>Lists!$G$1:$G$8</xm:f>
          </x14:formula1>
          <xm:sqref>D27:D34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X1048500"/>
  <sheetViews>
    <sheetView topLeftCell="C27" zoomScaleNormal="100" zoomScalePageLayoutView="80" workbookViewId="0">
      <selection activeCell="AA55" sqref="AA55"/>
    </sheetView>
  </sheetViews>
  <sheetFormatPr baseColWidth="10" defaultColWidth="8.83203125" defaultRowHeight="15" x14ac:dyDescent="0.2"/>
  <cols>
    <col min="1" max="1" width="13.5" style="19" customWidth="1"/>
    <col min="2" max="2" width="3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678</v>
      </c>
      <c r="G2" s="19" t="s">
        <v>72</v>
      </c>
      <c r="H2" s="44" t="s">
        <v>1684</v>
      </c>
    </row>
    <row r="3" spans="1:24" x14ac:dyDescent="0.2">
      <c r="C3" s="19" t="s">
        <v>2</v>
      </c>
      <c r="D3" s="209">
        <v>1978</v>
      </c>
    </row>
    <row r="4" spans="1:24" x14ac:dyDescent="0.2">
      <c r="C4" s="8" t="s">
        <v>44</v>
      </c>
      <c r="D4" s="44" t="s">
        <v>679</v>
      </c>
    </row>
    <row r="5" spans="1:24" x14ac:dyDescent="0.2">
      <c r="C5" s="19" t="s">
        <v>3</v>
      </c>
      <c r="D5" s="44" t="s">
        <v>697</v>
      </c>
    </row>
    <row r="6" spans="1:24" x14ac:dyDescent="0.2">
      <c r="D6" s="18"/>
    </row>
    <row r="7" spans="1:24" s="43" customFormat="1" ht="16" thickBot="1" x14ac:dyDescent="0.25">
      <c r="A7" s="1" t="s">
        <v>59</v>
      </c>
      <c r="B7" s="1"/>
      <c r="D7" s="248" t="s">
        <v>2129</v>
      </c>
    </row>
    <row r="9" spans="1:24" s="43" customFormat="1" ht="16" thickBot="1" x14ac:dyDescent="0.25">
      <c r="A9" s="1" t="s">
        <v>4</v>
      </c>
      <c r="B9" s="1"/>
    </row>
    <row r="10" spans="1:24" x14ac:dyDescent="0.2">
      <c r="C10" s="19" t="s">
        <v>74</v>
      </c>
      <c r="D10" s="45" t="s">
        <v>1589</v>
      </c>
      <c r="E10" s="46"/>
    </row>
    <row r="11" spans="1:24" x14ac:dyDescent="0.2">
      <c r="C11" s="19" t="s">
        <v>46</v>
      </c>
      <c r="D11" s="45" t="s">
        <v>43</v>
      </c>
      <c r="E11" s="47"/>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100" customFormat="1" x14ac:dyDescent="0.2">
      <c r="A15" s="225">
        <v>1</v>
      </c>
      <c r="B15" s="225" t="s">
        <v>1684</v>
      </c>
      <c r="C15" s="206" t="s">
        <v>681</v>
      </c>
      <c r="D15" s="225" t="s">
        <v>90</v>
      </c>
      <c r="E15" s="225" t="s">
        <v>1582</v>
      </c>
      <c r="F15" s="225" t="s">
        <v>71</v>
      </c>
      <c r="G15" s="225" t="s">
        <v>71</v>
      </c>
      <c r="H15" s="225" t="s">
        <v>71</v>
      </c>
      <c r="I15" s="225" t="s">
        <v>71</v>
      </c>
      <c r="J15" s="225" t="s">
        <v>71</v>
      </c>
      <c r="K15" s="225" t="s">
        <v>71</v>
      </c>
      <c r="L15" s="225">
        <v>0</v>
      </c>
      <c r="M15" s="225">
        <v>3</v>
      </c>
      <c r="N15" s="225" t="s">
        <v>71</v>
      </c>
      <c r="O15" s="225" t="s">
        <v>71</v>
      </c>
      <c r="P15" s="225" t="s">
        <v>71</v>
      </c>
      <c r="Q15" s="15" t="s">
        <v>135</v>
      </c>
      <c r="R15" s="15">
        <v>96</v>
      </c>
      <c r="S15" s="15" t="s">
        <v>125</v>
      </c>
      <c r="T15" s="15">
        <v>96</v>
      </c>
      <c r="U15" s="225" t="s">
        <v>71</v>
      </c>
      <c r="V15" s="225" t="s">
        <v>71</v>
      </c>
      <c r="W15" s="225"/>
      <c r="X15" s="306" t="s">
        <v>683</v>
      </c>
    </row>
    <row r="16" spans="1:24" s="100" customFormat="1" x14ac:dyDescent="0.2">
      <c r="A16" s="225">
        <v>2</v>
      </c>
      <c r="B16" s="225" t="s">
        <v>1684</v>
      </c>
      <c r="C16" s="206" t="s">
        <v>682</v>
      </c>
      <c r="D16" s="225" t="s">
        <v>90</v>
      </c>
      <c r="E16" s="225" t="s">
        <v>1582</v>
      </c>
      <c r="F16" s="225" t="s">
        <v>71</v>
      </c>
      <c r="G16" s="225" t="s">
        <v>71</v>
      </c>
      <c r="H16" s="225" t="s">
        <v>71</v>
      </c>
      <c r="I16" s="225" t="s">
        <v>71</v>
      </c>
      <c r="J16" s="225" t="s">
        <v>71</v>
      </c>
      <c r="K16" s="225" t="s">
        <v>71</v>
      </c>
      <c r="L16" s="225">
        <v>0</v>
      </c>
      <c r="M16" s="225">
        <v>3</v>
      </c>
      <c r="N16" s="225" t="s">
        <v>71</v>
      </c>
      <c r="O16" s="225" t="s">
        <v>71</v>
      </c>
      <c r="P16" s="225" t="s">
        <v>71</v>
      </c>
      <c r="Q16" s="15" t="s">
        <v>135</v>
      </c>
      <c r="R16" s="15">
        <v>96</v>
      </c>
      <c r="S16" s="15" t="s">
        <v>125</v>
      </c>
      <c r="T16" s="15">
        <v>96</v>
      </c>
      <c r="U16" s="225" t="s">
        <v>71</v>
      </c>
      <c r="V16" s="225" t="s">
        <v>71</v>
      </c>
      <c r="W16" s="225"/>
      <c r="X16" s="306" t="s">
        <v>683</v>
      </c>
    </row>
    <row r="17" spans="1:24" s="99" customFormat="1" x14ac:dyDescent="0.2">
      <c r="A17" s="49"/>
      <c r="B17" s="49"/>
      <c r="C17" s="49"/>
      <c r="D17" s="49"/>
      <c r="E17" s="49"/>
      <c r="F17" s="49"/>
      <c r="G17" s="49"/>
      <c r="H17" s="49"/>
      <c r="I17" s="49"/>
      <c r="J17" s="49"/>
      <c r="K17" s="49"/>
      <c r="L17" s="49"/>
      <c r="M17" s="49"/>
      <c r="N17" s="49"/>
      <c r="O17" s="49"/>
      <c r="P17" s="49"/>
      <c r="Q17" s="49"/>
      <c r="R17" s="49"/>
      <c r="S17" s="49"/>
      <c r="T17" s="49"/>
      <c r="U17" s="49"/>
      <c r="V17" s="49"/>
      <c r="W17" s="49"/>
      <c r="X17" s="49"/>
    </row>
    <row r="18" spans="1:24" s="50" customFormat="1" ht="16" thickBot="1" x14ac:dyDescent="0.25">
      <c r="A18" s="17" t="s">
        <v>2142</v>
      </c>
      <c r="B18" s="17"/>
      <c r="C18" s="17" t="s">
        <v>68</v>
      </c>
    </row>
    <row r="19" spans="1:24" s="49" customFormat="1" x14ac:dyDescent="0.2"/>
    <row r="20" spans="1:24" s="99" customFormat="1" x14ac:dyDescent="0.2">
      <c r="A20" s="51" t="s">
        <v>5</v>
      </c>
      <c r="B20" s="51" t="s">
        <v>36</v>
      </c>
      <c r="C20" s="51" t="s">
        <v>6</v>
      </c>
      <c r="D20" s="51" t="s">
        <v>45</v>
      </c>
      <c r="E20" s="51" t="s">
        <v>9</v>
      </c>
      <c r="F20" s="51" t="s">
        <v>119</v>
      </c>
      <c r="G20" s="51" t="s">
        <v>56</v>
      </c>
      <c r="H20" s="51" t="s">
        <v>136</v>
      </c>
      <c r="I20" s="51" t="s">
        <v>137</v>
      </c>
      <c r="J20" s="51" t="s">
        <v>138</v>
      </c>
      <c r="K20" s="51" t="s">
        <v>139</v>
      </c>
      <c r="L20" s="51" t="s">
        <v>122</v>
      </c>
      <c r="M20" s="51" t="s">
        <v>140</v>
      </c>
      <c r="N20" s="51" t="s">
        <v>122</v>
      </c>
      <c r="O20" s="51" t="s">
        <v>42</v>
      </c>
      <c r="P20" s="51" t="s">
        <v>141</v>
      </c>
      <c r="Q20" s="51" t="s">
        <v>142</v>
      </c>
      <c r="R20" s="51" t="s">
        <v>10</v>
      </c>
      <c r="S20" s="51" t="s">
        <v>146</v>
      </c>
      <c r="T20" s="51" t="s">
        <v>145</v>
      </c>
      <c r="U20" s="51" t="s">
        <v>11</v>
      </c>
      <c r="V20" s="85" t="s">
        <v>16</v>
      </c>
    </row>
    <row r="21" spans="1:24" s="99" customFormat="1" x14ac:dyDescent="0.2">
      <c r="A21" s="90">
        <v>1</v>
      </c>
      <c r="B21" s="90" t="s">
        <v>1684</v>
      </c>
      <c r="C21" s="207" t="s">
        <v>681</v>
      </c>
      <c r="D21" s="90" t="s">
        <v>90</v>
      </c>
      <c r="E21" s="90" t="s">
        <v>90</v>
      </c>
      <c r="F21" s="52">
        <v>6</v>
      </c>
      <c r="G21" s="52" t="s">
        <v>71</v>
      </c>
      <c r="H21" s="247">
        <v>96</v>
      </c>
      <c r="I21" s="247" t="s">
        <v>125</v>
      </c>
      <c r="J21" s="247">
        <v>96</v>
      </c>
      <c r="K21" s="90">
        <v>80</v>
      </c>
      <c r="L21" s="90" t="s">
        <v>686</v>
      </c>
      <c r="M21" s="90" t="s">
        <v>713</v>
      </c>
      <c r="N21" s="90" t="s">
        <v>686</v>
      </c>
      <c r="O21" s="90" t="s">
        <v>71</v>
      </c>
      <c r="P21" s="90" t="s">
        <v>71</v>
      </c>
      <c r="Q21" s="90" t="s">
        <v>71</v>
      </c>
      <c r="R21" s="90" t="s">
        <v>71</v>
      </c>
      <c r="S21" s="90" t="s">
        <v>71</v>
      </c>
      <c r="T21" s="90" t="s">
        <v>71</v>
      </c>
      <c r="U21" s="90" t="s">
        <v>685</v>
      </c>
      <c r="V21" s="243" t="s">
        <v>684</v>
      </c>
      <c r="X21" s="100"/>
    </row>
    <row r="22" spans="1:24" s="99" customFormat="1" x14ac:dyDescent="0.2">
      <c r="A22" s="90">
        <v>2</v>
      </c>
      <c r="B22" s="90" t="s">
        <v>1684</v>
      </c>
      <c r="C22" s="207" t="s">
        <v>682</v>
      </c>
      <c r="D22" s="90" t="s">
        <v>90</v>
      </c>
      <c r="E22" s="90" t="s">
        <v>90</v>
      </c>
      <c r="F22" s="52">
        <v>6</v>
      </c>
      <c r="G22" s="52" t="s">
        <v>71</v>
      </c>
      <c r="H22" s="247">
        <v>96</v>
      </c>
      <c r="I22" s="247" t="s">
        <v>125</v>
      </c>
      <c r="J22" s="247">
        <v>96</v>
      </c>
      <c r="K22" s="90">
        <v>80</v>
      </c>
      <c r="L22" s="90" t="s">
        <v>686</v>
      </c>
      <c r="M22" s="90" t="s">
        <v>713</v>
      </c>
      <c r="N22" s="90" t="s">
        <v>686</v>
      </c>
      <c r="O22" s="90" t="s">
        <v>71</v>
      </c>
      <c r="P22" s="90" t="s">
        <v>71</v>
      </c>
      <c r="Q22" s="90" t="s">
        <v>71</v>
      </c>
      <c r="R22" s="90" t="s">
        <v>71</v>
      </c>
      <c r="S22" s="90" t="s">
        <v>71</v>
      </c>
      <c r="T22" s="90" t="s">
        <v>71</v>
      </c>
      <c r="U22" s="90" t="s">
        <v>685</v>
      </c>
      <c r="V22" s="243" t="s">
        <v>684</v>
      </c>
      <c r="X22" s="100"/>
    </row>
    <row r="24" spans="1:24" s="43" customFormat="1" ht="16" thickBot="1" x14ac:dyDescent="0.25">
      <c r="A24" s="1" t="s">
        <v>2142</v>
      </c>
      <c r="B24" s="1"/>
      <c r="C24" s="1" t="s">
        <v>69</v>
      </c>
      <c r="D24" s="16"/>
      <c r="E24" s="16" t="s">
        <v>105</v>
      </c>
    </row>
    <row r="26" spans="1:24" x14ac:dyDescent="0.2">
      <c r="A26" s="263" t="s">
        <v>5</v>
      </c>
      <c r="B26" s="54" t="s">
        <v>9</v>
      </c>
      <c r="C26" s="55" t="s">
        <v>56</v>
      </c>
      <c r="D26" s="56" t="s">
        <v>488</v>
      </c>
      <c r="E26" s="56" t="s">
        <v>489</v>
      </c>
      <c r="F26" s="56" t="s">
        <v>490</v>
      </c>
      <c r="G26" s="56" t="s">
        <v>491</v>
      </c>
      <c r="H26" s="56" t="s">
        <v>492</v>
      </c>
      <c r="I26" s="56" t="s">
        <v>493</v>
      </c>
      <c r="J26" s="55" t="s">
        <v>2139</v>
      </c>
      <c r="K26" s="55" t="s">
        <v>122</v>
      </c>
      <c r="L26" s="55" t="s">
        <v>2140</v>
      </c>
      <c r="M26" s="55" t="s">
        <v>122</v>
      </c>
      <c r="N26" s="530" t="s">
        <v>42</v>
      </c>
      <c r="O26" s="55" t="s">
        <v>2141</v>
      </c>
      <c r="P26" s="55" t="s">
        <v>122</v>
      </c>
      <c r="Q26" s="530" t="s">
        <v>10</v>
      </c>
      <c r="R26" s="55" t="s">
        <v>2566</v>
      </c>
      <c r="S26" s="55" t="s">
        <v>11</v>
      </c>
      <c r="T26" s="55" t="s">
        <v>16</v>
      </c>
    </row>
    <row r="27" spans="1:24" s="49" customFormat="1" x14ac:dyDescent="0.2">
      <c r="A27" s="83"/>
      <c r="B27" s="83"/>
      <c r="C27" s="85"/>
      <c r="D27" s="57"/>
      <c r="E27" s="84"/>
      <c r="F27" s="84"/>
      <c r="G27" s="84"/>
      <c r="H27" s="84"/>
      <c r="I27" s="84"/>
      <c r="J27" s="84"/>
      <c r="K27" s="57"/>
      <c r="L27" s="57"/>
      <c r="M27" s="57"/>
      <c r="N27" s="57"/>
      <c r="O27" s="57"/>
      <c r="P27" s="57"/>
      <c r="Q27" s="57"/>
      <c r="R27" s="57"/>
      <c r="S27" s="57"/>
      <c r="T27" s="83"/>
      <c r="U27" s="100"/>
      <c r="V27" s="98"/>
    </row>
    <row r="29" spans="1:24" s="43" customFormat="1" ht="16" thickBot="1" x14ac:dyDescent="0.25">
      <c r="A29" s="1" t="s">
        <v>12</v>
      </c>
      <c r="B29" s="1"/>
    </row>
    <row r="30" spans="1:24" s="31" customFormat="1" x14ac:dyDescent="0.2">
      <c r="A30" s="3" t="s">
        <v>13</v>
      </c>
      <c r="B30" s="3"/>
      <c r="E30" s="58" t="s">
        <v>1548</v>
      </c>
      <c r="F30" s="58" t="s">
        <v>1549</v>
      </c>
      <c r="G30" s="30" t="s">
        <v>54</v>
      </c>
      <c r="I30" s="532" t="s">
        <v>16</v>
      </c>
    </row>
    <row r="31" spans="1:24" s="60" customFormat="1" x14ac:dyDescent="0.2">
      <c r="A31" s="59">
        <v>1</v>
      </c>
      <c r="B31" s="59"/>
      <c r="C31" s="60" t="s">
        <v>37</v>
      </c>
      <c r="E31" s="61">
        <v>1</v>
      </c>
      <c r="F31" s="61">
        <v>1</v>
      </c>
      <c r="G31" s="60" t="s">
        <v>60</v>
      </c>
      <c r="I31" s="533" t="s">
        <v>710</v>
      </c>
    </row>
    <row r="32" spans="1:24" x14ac:dyDescent="0.2">
      <c r="A32" s="4">
        <v>2</v>
      </c>
      <c r="B32" s="4"/>
      <c r="C32" s="5" t="s">
        <v>17</v>
      </c>
      <c r="E32" s="6">
        <v>0</v>
      </c>
      <c r="F32" s="6">
        <v>0</v>
      </c>
      <c r="G32" s="19" t="s">
        <v>61</v>
      </c>
      <c r="I32" s="420" t="s">
        <v>636</v>
      </c>
    </row>
    <row r="33" spans="1:10" s="8" customFormat="1" x14ac:dyDescent="0.2">
      <c r="A33" s="7">
        <v>3</v>
      </c>
      <c r="B33" s="7"/>
      <c r="C33" s="8" t="s">
        <v>18</v>
      </c>
      <c r="E33" s="10">
        <v>0</v>
      </c>
      <c r="F33" s="10">
        <v>0</v>
      </c>
      <c r="G33" s="8" t="s">
        <v>19</v>
      </c>
      <c r="I33" s="420" t="s">
        <v>636</v>
      </c>
      <c r="J33" s="19"/>
    </row>
    <row r="34" spans="1:10" s="8" customFormat="1" x14ac:dyDescent="0.2">
      <c r="A34" s="7">
        <v>4</v>
      </c>
      <c r="B34" s="7"/>
      <c r="C34" s="8" t="s">
        <v>20</v>
      </c>
      <c r="E34" s="10">
        <v>0</v>
      </c>
      <c r="F34" s="10">
        <v>0</v>
      </c>
      <c r="G34" s="8" t="s">
        <v>21</v>
      </c>
      <c r="I34" s="420" t="s">
        <v>636</v>
      </c>
      <c r="J34" s="19"/>
    </row>
    <row r="35" spans="1:10" x14ac:dyDescent="0.2">
      <c r="A35" s="4">
        <v>5</v>
      </c>
      <c r="B35" s="4"/>
      <c r="C35" s="5" t="s">
        <v>22</v>
      </c>
      <c r="E35" s="6">
        <v>0</v>
      </c>
      <c r="F35" s="6">
        <v>0</v>
      </c>
      <c r="G35" s="19" t="s">
        <v>23</v>
      </c>
      <c r="I35" s="420" t="s">
        <v>71</v>
      </c>
    </row>
    <row r="36" spans="1:10" x14ac:dyDescent="0.2">
      <c r="A36" s="7">
        <v>6</v>
      </c>
      <c r="B36" s="7"/>
      <c r="C36" s="8" t="s">
        <v>24</v>
      </c>
      <c r="E36" s="10">
        <v>1</v>
      </c>
      <c r="F36" s="10">
        <v>1</v>
      </c>
      <c r="G36" s="19" t="s">
        <v>128</v>
      </c>
      <c r="I36" s="420" t="s">
        <v>2125</v>
      </c>
    </row>
    <row r="37" spans="1:10" x14ac:dyDescent="0.2">
      <c r="E37" s="62"/>
      <c r="F37" s="62"/>
      <c r="I37" s="420"/>
    </row>
    <row r="38" spans="1:10" s="31" customFormat="1" x14ac:dyDescent="0.2">
      <c r="A38" s="3" t="s">
        <v>25</v>
      </c>
      <c r="B38" s="3"/>
      <c r="E38" s="58" t="s">
        <v>14</v>
      </c>
      <c r="F38" s="58" t="s">
        <v>14</v>
      </c>
      <c r="G38" s="30" t="s">
        <v>15</v>
      </c>
      <c r="I38" s="534" t="s">
        <v>16</v>
      </c>
    </row>
    <row r="39" spans="1:10" x14ac:dyDescent="0.2">
      <c r="A39" s="19">
        <v>7</v>
      </c>
      <c r="C39" s="19" t="s">
        <v>26</v>
      </c>
      <c r="E39" s="61">
        <v>0</v>
      </c>
      <c r="F39" s="61">
        <v>0</v>
      </c>
      <c r="G39" s="19" t="s">
        <v>27</v>
      </c>
      <c r="I39" s="535" t="s">
        <v>71</v>
      </c>
    </row>
    <row r="40" spans="1:10" x14ac:dyDescent="0.2">
      <c r="A40" s="19">
        <v>8</v>
      </c>
      <c r="C40" s="19" t="s">
        <v>58</v>
      </c>
      <c r="E40" s="61">
        <v>0</v>
      </c>
      <c r="F40" s="61">
        <v>0</v>
      </c>
      <c r="G40" s="19" t="s">
        <v>62</v>
      </c>
      <c r="I40" s="535" t="s">
        <v>71</v>
      </c>
    </row>
    <row r="41" spans="1:10" x14ac:dyDescent="0.2">
      <c r="A41" s="19">
        <v>9</v>
      </c>
      <c r="C41" s="19" t="s">
        <v>40</v>
      </c>
      <c r="E41" s="61">
        <v>0</v>
      </c>
      <c r="F41" s="61">
        <v>0</v>
      </c>
      <c r="G41" s="19" t="s">
        <v>63</v>
      </c>
      <c r="I41" s="535" t="s">
        <v>71</v>
      </c>
    </row>
    <row r="42" spans="1:10" x14ac:dyDescent="0.2">
      <c r="A42" s="19">
        <v>10</v>
      </c>
      <c r="C42" s="19" t="s">
        <v>39</v>
      </c>
      <c r="E42" s="61">
        <v>0</v>
      </c>
      <c r="F42" s="61">
        <v>0</v>
      </c>
      <c r="G42" s="19" t="s">
        <v>115</v>
      </c>
      <c r="I42" s="535" t="s">
        <v>71</v>
      </c>
    </row>
    <row r="43" spans="1:10" x14ac:dyDescent="0.2">
      <c r="E43" s="63"/>
      <c r="F43" s="63"/>
      <c r="I43" s="420"/>
    </row>
    <row r="44" spans="1:10" s="31" customFormat="1" x14ac:dyDescent="0.2">
      <c r="A44" s="3" t="s">
        <v>57</v>
      </c>
      <c r="B44" s="3"/>
      <c r="E44" s="64" t="s">
        <v>14</v>
      </c>
      <c r="F44" s="64" t="s">
        <v>14</v>
      </c>
      <c r="G44" s="30" t="s">
        <v>15</v>
      </c>
      <c r="I44" s="534" t="s">
        <v>16</v>
      </c>
    </row>
    <row r="45" spans="1:10" s="5" customFormat="1" x14ac:dyDescent="0.2">
      <c r="A45" s="5">
        <v>11</v>
      </c>
      <c r="C45" s="5" t="s">
        <v>28</v>
      </c>
      <c r="E45" s="6">
        <v>0</v>
      </c>
      <c r="F45" s="6">
        <v>0</v>
      </c>
      <c r="G45" s="19" t="s">
        <v>49</v>
      </c>
      <c r="I45" s="535" t="s">
        <v>71</v>
      </c>
      <c r="J45" s="19"/>
    </row>
    <row r="46" spans="1:10" s="5" customFormat="1" x14ac:dyDescent="0.2">
      <c r="A46" s="11">
        <v>12</v>
      </c>
      <c r="B46" s="11"/>
      <c r="C46" s="5" t="s">
        <v>47</v>
      </c>
      <c r="E46" s="6">
        <v>1</v>
      </c>
      <c r="F46" s="6">
        <v>1</v>
      </c>
      <c r="G46" s="28" t="s">
        <v>109</v>
      </c>
      <c r="H46" s="12"/>
      <c r="I46" s="535" t="s">
        <v>1315</v>
      </c>
      <c r="J46" s="19"/>
    </row>
    <row r="47" spans="1:10" x14ac:dyDescent="0.2">
      <c r="A47" s="47">
        <v>13</v>
      </c>
      <c r="B47" s="47"/>
      <c r="C47" s="19" t="s">
        <v>29</v>
      </c>
      <c r="E47" s="61">
        <v>0</v>
      </c>
      <c r="F47" s="61">
        <v>0</v>
      </c>
      <c r="G47" s="19" t="s">
        <v>30</v>
      </c>
      <c r="I47" s="420" t="s">
        <v>1859</v>
      </c>
    </row>
    <row r="48" spans="1:10" x14ac:dyDescent="0.2">
      <c r="A48" s="47">
        <v>14</v>
      </c>
      <c r="B48" s="47"/>
      <c r="C48" s="19" t="s">
        <v>31</v>
      </c>
      <c r="E48" s="61">
        <v>0</v>
      </c>
      <c r="F48" s="61">
        <v>0</v>
      </c>
      <c r="G48" s="19" t="s">
        <v>1400</v>
      </c>
      <c r="I48" s="420" t="s">
        <v>1374</v>
      </c>
    </row>
    <row r="49" spans="1:13" x14ac:dyDescent="0.2">
      <c r="A49" s="47">
        <v>15</v>
      </c>
      <c r="B49" s="47"/>
      <c r="C49" s="19" t="s">
        <v>38</v>
      </c>
      <c r="E49" s="61">
        <v>0</v>
      </c>
      <c r="F49" s="61">
        <v>0</v>
      </c>
      <c r="G49" s="19" t="s">
        <v>64</v>
      </c>
      <c r="I49" s="535" t="s">
        <v>1374</v>
      </c>
    </row>
    <row r="50" spans="1:13" x14ac:dyDescent="0.2">
      <c r="E50" s="63"/>
      <c r="F50" s="63"/>
    </row>
    <row r="51" spans="1:13" ht="16" thickBot="1" x14ac:dyDescent="0.25">
      <c r="A51" s="43"/>
      <c r="B51" s="43"/>
      <c r="C51" s="43"/>
      <c r="D51" s="43"/>
      <c r="E51" s="65"/>
      <c r="F51" s="65"/>
      <c r="G51" s="43"/>
      <c r="H51" s="43"/>
      <c r="I51" s="18"/>
      <c r="J51" s="18"/>
      <c r="K51" s="18"/>
      <c r="L51" s="18"/>
      <c r="M51" s="18"/>
    </row>
    <row r="52" spans="1:13" x14ac:dyDescent="0.2">
      <c r="E52" s="63"/>
      <c r="F52" s="63"/>
      <c r="I52" s="18"/>
      <c r="J52" s="18"/>
      <c r="K52" s="18"/>
      <c r="L52" s="18"/>
      <c r="M52" s="18"/>
    </row>
    <row r="53" spans="1:13" ht="16" thickBot="1" x14ac:dyDescent="0.25">
      <c r="A53" s="2" t="s">
        <v>32</v>
      </c>
      <c r="B53" s="2"/>
      <c r="E53" s="66">
        <f>SUM(E31:E36,E39:E42,E45:E49)</f>
        <v>3</v>
      </c>
      <c r="F53" s="66">
        <f>SUM(F31:F36,F39:F42,F45:F49)</f>
        <v>3</v>
      </c>
      <c r="G53" s="67" t="s">
        <v>48</v>
      </c>
      <c r="I53" s="18"/>
      <c r="J53" s="18"/>
      <c r="K53" s="18"/>
      <c r="L53" s="18"/>
      <c r="M53" s="18"/>
    </row>
    <row r="54" spans="1:13" ht="16" thickTop="1" x14ac:dyDescent="0.2">
      <c r="A54" s="201" t="s">
        <v>1367</v>
      </c>
      <c r="B54" s="201"/>
      <c r="C54" s="8"/>
      <c r="D54" s="193"/>
      <c r="E54" s="197" t="s">
        <v>1376</v>
      </c>
      <c r="F54" s="196" t="s">
        <v>1376</v>
      </c>
      <c r="I54" s="18"/>
      <c r="J54" s="18"/>
      <c r="K54" s="18"/>
      <c r="L54" s="18"/>
      <c r="M54" s="18"/>
    </row>
    <row r="55" spans="1:13" x14ac:dyDescent="0.2">
      <c r="A55" s="68" t="s">
        <v>118</v>
      </c>
      <c r="B55" s="2"/>
      <c r="E55" s="194">
        <f>0.5^E54</f>
        <v>0.125</v>
      </c>
      <c r="F55" s="194">
        <f t="shared" ref="F55" si="0">0.5^F54</f>
        <v>0.125</v>
      </c>
      <c r="I55" s="18"/>
      <c r="J55" s="18"/>
      <c r="K55" s="18"/>
      <c r="L55" s="18"/>
      <c r="M55" s="18"/>
    </row>
    <row r="56" spans="1:13" ht="16" thickBot="1" x14ac:dyDescent="0.25">
      <c r="A56" s="1"/>
      <c r="B56" s="1"/>
      <c r="C56" s="43"/>
      <c r="D56" s="43"/>
      <c r="E56" s="87"/>
      <c r="F56" s="87"/>
      <c r="G56" s="43"/>
      <c r="H56" s="43"/>
      <c r="I56" s="18"/>
      <c r="J56" s="18"/>
      <c r="K56" s="18"/>
      <c r="L56" s="18"/>
      <c r="M56" s="18"/>
    </row>
    <row r="57" spans="1:13" x14ac:dyDescent="0.2">
      <c r="A57" s="3" t="s">
        <v>33</v>
      </c>
      <c r="B57" s="3"/>
      <c r="C57" s="31"/>
      <c r="D57" s="31"/>
      <c r="E57" s="69" t="s">
        <v>34</v>
      </c>
      <c r="F57" s="69" t="s">
        <v>34</v>
      </c>
      <c r="G57" s="31" t="s">
        <v>15</v>
      </c>
      <c r="H57" s="31"/>
      <c r="I57" s="18"/>
      <c r="J57" s="18"/>
      <c r="K57" s="18"/>
      <c r="L57" s="18"/>
      <c r="M57" s="18"/>
    </row>
    <row r="58" spans="1:13" x14ac:dyDescent="0.2">
      <c r="A58" s="198" t="s">
        <v>1368</v>
      </c>
      <c r="B58" s="24" t="s">
        <v>1370</v>
      </c>
      <c r="E58" s="200">
        <v>1</v>
      </c>
      <c r="F58" s="200">
        <v>1</v>
      </c>
      <c r="G58" s="24" t="s">
        <v>1372</v>
      </c>
      <c r="I58" s="18"/>
      <c r="J58" s="18"/>
      <c r="K58" s="18"/>
      <c r="L58" s="18"/>
      <c r="M58" s="18"/>
    </row>
    <row r="59" spans="1:13" x14ac:dyDescent="0.2">
      <c r="A59" s="198" t="s">
        <v>1369</v>
      </c>
      <c r="B59" s="193" t="s">
        <v>1371</v>
      </c>
      <c r="C59" s="24"/>
      <c r="E59" s="200">
        <v>1</v>
      </c>
      <c r="F59" s="200">
        <v>1</v>
      </c>
      <c r="G59" s="24" t="s">
        <v>1372</v>
      </c>
      <c r="I59" s="18"/>
      <c r="J59" s="18"/>
      <c r="K59" s="18"/>
      <c r="L59" s="18"/>
      <c r="M59" s="18"/>
    </row>
    <row r="60" spans="1:13" x14ac:dyDescent="0.2">
      <c r="A60" s="5"/>
      <c r="B60" s="5"/>
      <c r="C60" s="24"/>
      <c r="E60" s="23"/>
      <c r="F60" s="23"/>
      <c r="I60" s="18"/>
      <c r="J60" s="18"/>
      <c r="K60" s="18"/>
      <c r="L60" s="18"/>
      <c r="M60" s="18"/>
    </row>
    <row r="61" spans="1:13" ht="16" thickBot="1" x14ac:dyDescent="0.25">
      <c r="A61" s="5"/>
      <c r="B61" s="5"/>
      <c r="C61" s="22"/>
      <c r="I61" s="18"/>
      <c r="J61" s="18"/>
      <c r="K61" s="18"/>
      <c r="L61" s="18"/>
      <c r="M61" s="18"/>
    </row>
    <row r="62" spans="1:13" x14ac:dyDescent="0.2">
      <c r="A62" s="21"/>
      <c r="B62" s="21"/>
      <c r="C62" s="20"/>
      <c r="D62" s="70"/>
      <c r="E62" s="70"/>
      <c r="F62" s="70"/>
      <c r="G62" s="70"/>
      <c r="H62" s="70"/>
      <c r="I62" s="18"/>
      <c r="J62" s="18"/>
      <c r="K62" s="18"/>
      <c r="L62" s="18"/>
      <c r="M62" s="18"/>
    </row>
    <row r="63" spans="1:13" ht="16" thickBot="1" x14ac:dyDescent="0.25">
      <c r="A63" s="2" t="s">
        <v>35</v>
      </c>
      <c r="B63" s="2"/>
      <c r="E63" s="211">
        <f>E53*E55*E58*E59</f>
        <v>0.375</v>
      </c>
      <c r="F63" s="211">
        <f t="shared" ref="F63" si="1">F53*F55*F58*F59</f>
        <v>0.375</v>
      </c>
      <c r="G63" s="212" t="s">
        <v>48</v>
      </c>
      <c r="I63" s="18"/>
      <c r="J63" s="18"/>
      <c r="K63" s="18"/>
      <c r="L63" s="18"/>
      <c r="M63" s="18"/>
    </row>
    <row r="64" spans="1:13" ht="16" thickTop="1" x14ac:dyDescent="0.2">
      <c r="C64" s="68"/>
      <c r="I64" s="18"/>
      <c r="J64" s="18"/>
      <c r="K64" s="18"/>
      <c r="L64" s="18"/>
      <c r="M64" s="18"/>
    </row>
    <row r="65" spans="1:13" ht="16" thickBot="1" x14ac:dyDescent="0.25">
      <c r="A65" s="43"/>
      <c r="B65" s="43"/>
      <c r="C65" s="43"/>
      <c r="D65" s="43"/>
      <c r="E65" s="43"/>
      <c r="F65" s="43"/>
      <c r="G65" s="43"/>
      <c r="H65" s="43"/>
      <c r="I65" s="18"/>
      <c r="J65" s="18"/>
      <c r="K65" s="18"/>
      <c r="L65" s="18"/>
      <c r="M65" s="18"/>
    </row>
    <row r="66" spans="1:13" x14ac:dyDescent="0.2">
      <c r="I66" s="18"/>
      <c r="J66" s="18"/>
      <c r="K66" s="18"/>
      <c r="L66" s="18"/>
      <c r="M66" s="18"/>
    </row>
    <row r="67" spans="1:13" x14ac:dyDescent="0.2">
      <c r="A67" s="2" t="s">
        <v>1394</v>
      </c>
      <c r="I67" s="18"/>
      <c r="J67" s="18"/>
      <c r="K67" s="18"/>
      <c r="L67" s="18"/>
      <c r="M67" s="18"/>
    </row>
    <row r="68" spans="1:13" x14ac:dyDescent="0.2">
      <c r="A68" s="221">
        <v>44123</v>
      </c>
      <c r="B68" s="19" t="s">
        <v>1395</v>
      </c>
      <c r="I68" s="18"/>
      <c r="J68" s="18"/>
      <c r="K68" s="18"/>
      <c r="L68" s="18"/>
      <c r="M68" s="18"/>
    </row>
    <row r="69" spans="1:13" x14ac:dyDescent="0.2">
      <c r="I69" s="18"/>
      <c r="J69" s="18"/>
      <c r="K69" s="18"/>
      <c r="L69" s="18"/>
      <c r="M69" s="18"/>
    </row>
    <row r="1048500" spans="16:16" x14ac:dyDescent="0.2">
      <c r="P1048500" s="57"/>
    </row>
  </sheetData>
  <conditionalFormatting sqref="E63:F63">
    <cfRule type="cellIs" dxfId="97" priority="1" operator="lessThan">
      <formula>7.5</formula>
    </cfRule>
    <cfRule type="cellIs" dxfId="96" priority="2" operator="greaterThan">
      <formula>7.5</formula>
    </cfRule>
  </conditionalFormatting>
  <dataValidations count="3">
    <dataValidation type="list" allowBlank="1" showInputMessage="1" showErrorMessage="1" sqref="D12" xr:uid="{00000000-0002-0000-1400-000000000000}">
      <formula1>"Yes,No"</formula1>
    </dataValidation>
    <dataValidation type="list" allowBlank="1" showInputMessage="1" showErrorMessage="1" sqref="E10:E11" xr:uid="{00000000-0002-0000-1400-000001000000}">
      <formula1>#REF!</formula1>
    </dataValidation>
    <dataValidation type="list" showInputMessage="1" showErrorMessage="1" sqref="E12" xr:uid="{00000000-0002-0000-14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400-000003000000}">
          <x14:formula1>
            <xm:f>Lists!$G$1:$G$8</xm:f>
          </x14:formula1>
          <xm:sqref>D21:D22</xm:sqref>
        </x14:dataValidation>
        <x14:dataValidation type="list" allowBlank="1" showInputMessage="1" showErrorMessage="1" xr:uid="{00000000-0002-0000-1400-000004000000}">
          <x14:formula1>
            <xm:f>Lists!$D$1:$D$8</xm:f>
          </x14:formula1>
          <xm:sqref>E15:E16</xm:sqref>
        </x14:dataValidation>
        <x14:dataValidation type="list" allowBlank="1" showInputMessage="1" showErrorMessage="1" xr:uid="{00000000-0002-0000-1400-000005000000}">
          <x14:formula1>
            <xm:f>Lists!$E$1:$E$5</xm:f>
          </x14:formula1>
          <xm:sqref>V15:V16</xm:sqref>
        </x14:dataValidation>
        <x14:dataValidation type="list" allowBlank="1" showInputMessage="1" showErrorMessage="1" xr:uid="{00000000-0002-0000-1400-000006000000}">
          <x14:formula1>
            <xm:f>Lists!$F$1:$F$8</xm:f>
          </x14:formula1>
          <xm:sqref>D11</xm:sqref>
        </x14:dataValidation>
        <x14:dataValidation type="list" allowBlank="1" showInputMessage="1" showErrorMessage="1" xr:uid="{00000000-0002-0000-1400-000007000000}">
          <x14:formula1>
            <xm:f>Lists!$C$1:$C$9</xm:f>
          </x14:formula1>
          <xm:sqref>D10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X1048468"/>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6.1640625" style="19" customWidth="1"/>
    <col min="3" max="3" width="30.33203125" style="19" customWidth="1"/>
    <col min="4" max="4" width="25.83203125" style="19" customWidth="1"/>
    <col min="5" max="5" width="19.83203125" style="19" bestFit="1" customWidth="1"/>
    <col min="6" max="6" width="25" style="19" customWidth="1"/>
    <col min="7" max="7" width="23.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434</v>
      </c>
      <c r="G2" s="19" t="s">
        <v>72</v>
      </c>
      <c r="H2" s="44" t="s">
        <v>1695</v>
      </c>
    </row>
    <row r="3" spans="1:24" x14ac:dyDescent="0.2">
      <c r="C3" s="19" t="s">
        <v>2</v>
      </c>
      <c r="D3" s="209">
        <v>2012</v>
      </c>
    </row>
    <row r="4" spans="1:24" x14ac:dyDescent="0.2">
      <c r="C4" s="8" t="s">
        <v>44</v>
      </c>
      <c r="D4" s="44" t="s">
        <v>1547</v>
      </c>
    </row>
    <row r="5" spans="1:24" x14ac:dyDescent="0.2">
      <c r="C5" s="19" t="s">
        <v>3</v>
      </c>
      <c r="D5" s="44" t="s">
        <v>2156</v>
      </c>
    </row>
    <row r="6" spans="1:24" x14ac:dyDescent="0.2">
      <c r="D6" s="18"/>
    </row>
    <row r="7" spans="1:24" s="43" customFormat="1" ht="16" thickBot="1" x14ac:dyDescent="0.25">
      <c r="A7" s="1" t="s">
        <v>59</v>
      </c>
      <c r="B7" s="1"/>
      <c r="D7" s="248" t="s">
        <v>1810</v>
      </c>
    </row>
    <row r="9" spans="1:24" s="43" customFormat="1" ht="16" thickBot="1" x14ac:dyDescent="0.25">
      <c r="A9" s="1" t="s">
        <v>4</v>
      </c>
      <c r="B9" s="1"/>
    </row>
    <row r="10" spans="1:24" x14ac:dyDescent="0.2">
      <c r="C10" s="19" t="s">
        <v>74</v>
      </c>
      <c r="D10" s="45" t="s">
        <v>504</v>
      </c>
      <c r="E10" s="46"/>
    </row>
    <row r="11" spans="1:24" x14ac:dyDescent="0.2">
      <c r="C11" s="19" t="s">
        <v>46</v>
      </c>
      <c r="D11" s="45" t="s">
        <v>1592</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100" customFormat="1" x14ac:dyDescent="0.2">
      <c r="A15" s="225">
        <v>1</v>
      </c>
      <c r="B15" s="225" t="s">
        <v>1695</v>
      </c>
      <c r="C15" s="206" t="s">
        <v>435</v>
      </c>
      <c r="D15" s="225" t="s">
        <v>441</v>
      </c>
      <c r="E15" s="225" t="s">
        <v>268</v>
      </c>
      <c r="F15" s="225" t="s">
        <v>436</v>
      </c>
      <c r="G15" s="225" t="s">
        <v>438</v>
      </c>
      <c r="H15" s="225" t="s">
        <v>134</v>
      </c>
      <c r="I15" s="225" t="s">
        <v>1473</v>
      </c>
      <c r="J15" s="225" t="s">
        <v>197</v>
      </c>
      <c r="K15" s="225" t="s">
        <v>87</v>
      </c>
      <c r="L15" s="225" t="s">
        <v>442</v>
      </c>
      <c r="M15" s="225" t="s">
        <v>444</v>
      </c>
      <c r="N15" s="225" t="s">
        <v>71</v>
      </c>
      <c r="O15" s="225" t="s">
        <v>71</v>
      </c>
      <c r="P15" s="225" t="s">
        <v>71</v>
      </c>
      <c r="Q15" s="15">
        <v>3</v>
      </c>
      <c r="R15" s="15">
        <v>32</v>
      </c>
      <c r="S15" s="15" t="s">
        <v>126</v>
      </c>
      <c r="T15" s="15">
        <f>24*R15</f>
        <v>768</v>
      </c>
      <c r="U15" s="225" t="s">
        <v>240</v>
      </c>
      <c r="V15" s="225" t="s">
        <v>71</v>
      </c>
      <c r="W15" s="225" t="s">
        <v>53</v>
      </c>
      <c r="X15" s="306" t="s">
        <v>1614</v>
      </c>
    </row>
    <row r="16" spans="1:24" s="49" customFormat="1" x14ac:dyDescent="0.2"/>
    <row r="17" spans="1:22" s="50" customFormat="1" ht="16" thickBot="1" x14ac:dyDescent="0.25">
      <c r="A17" s="17" t="s">
        <v>2142</v>
      </c>
      <c r="B17" s="17"/>
      <c r="C17" s="17" t="s">
        <v>68</v>
      </c>
    </row>
    <row r="18" spans="1:22" s="49" customFormat="1" x14ac:dyDescent="0.2"/>
    <row r="19" spans="1:22"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2" s="99" customFormat="1" x14ac:dyDescent="0.2">
      <c r="A20" s="90">
        <v>1</v>
      </c>
      <c r="B20" s="90" t="s">
        <v>1695</v>
      </c>
      <c r="C20" s="207" t="s">
        <v>435</v>
      </c>
      <c r="D20" s="90" t="s">
        <v>90</v>
      </c>
      <c r="E20" s="90" t="s">
        <v>90</v>
      </c>
      <c r="F20" s="52">
        <v>6</v>
      </c>
      <c r="G20" s="52" t="s">
        <v>240</v>
      </c>
      <c r="H20" s="52">
        <v>32</v>
      </c>
      <c r="I20" s="52" t="s">
        <v>126</v>
      </c>
      <c r="J20" s="52">
        <f>24*H20</f>
        <v>768</v>
      </c>
      <c r="K20" s="52">
        <v>14.6</v>
      </c>
      <c r="L20" s="52" t="s">
        <v>1389</v>
      </c>
      <c r="M20" s="52">
        <v>40.4</v>
      </c>
      <c r="N20" s="52" t="s">
        <v>1389</v>
      </c>
      <c r="O20" s="52" t="s">
        <v>71</v>
      </c>
      <c r="P20" s="52" t="s">
        <v>71</v>
      </c>
      <c r="Q20" s="52" t="s">
        <v>71</v>
      </c>
      <c r="R20" s="52" t="s">
        <v>71</v>
      </c>
      <c r="S20" s="52" t="s">
        <v>71</v>
      </c>
      <c r="T20" s="52" t="s">
        <v>71</v>
      </c>
      <c r="U20" s="52" t="s">
        <v>449</v>
      </c>
      <c r="V20" s="228" t="s">
        <v>2069</v>
      </c>
    </row>
    <row r="21" spans="1:22" s="99" customFormat="1" x14ac:dyDescent="0.2">
      <c r="A21" s="90">
        <v>1</v>
      </c>
      <c r="B21" s="90" t="s">
        <v>1695</v>
      </c>
      <c r="C21" s="207" t="s">
        <v>435</v>
      </c>
      <c r="D21" s="90" t="s">
        <v>1601</v>
      </c>
      <c r="E21" s="90" t="s">
        <v>446</v>
      </c>
      <c r="F21" s="52">
        <v>4</v>
      </c>
      <c r="G21" s="52" t="s">
        <v>240</v>
      </c>
      <c r="H21" s="52">
        <v>9</v>
      </c>
      <c r="I21" s="52" t="s">
        <v>126</v>
      </c>
      <c r="J21" s="52">
        <f>24*H21</f>
        <v>216</v>
      </c>
      <c r="K21" s="80">
        <v>81.2</v>
      </c>
      <c r="L21" s="80" t="s">
        <v>1389</v>
      </c>
      <c r="M21" s="52" t="s">
        <v>71</v>
      </c>
      <c r="N21" s="52" t="s">
        <v>71</v>
      </c>
      <c r="O21" s="52" t="s">
        <v>71</v>
      </c>
      <c r="P21" s="52" t="s">
        <v>71</v>
      </c>
      <c r="Q21" s="52" t="s">
        <v>71</v>
      </c>
      <c r="R21" s="52" t="s">
        <v>71</v>
      </c>
      <c r="S21" s="52" t="s">
        <v>71</v>
      </c>
      <c r="T21" s="52" t="s">
        <v>71</v>
      </c>
      <c r="U21" s="52" t="s">
        <v>449</v>
      </c>
      <c r="V21" s="228" t="s">
        <v>2069</v>
      </c>
    </row>
    <row r="22" spans="1:22" s="99" customFormat="1" x14ac:dyDescent="0.2">
      <c r="A22" s="90">
        <v>1</v>
      </c>
      <c r="B22" s="90" t="s">
        <v>1695</v>
      </c>
      <c r="C22" s="207" t="s">
        <v>435</v>
      </c>
      <c r="D22" s="90" t="s">
        <v>1601</v>
      </c>
      <c r="E22" s="90" t="s">
        <v>446</v>
      </c>
      <c r="F22" s="52">
        <v>4</v>
      </c>
      <c r="G22" s="52" t="s">
        <v>240</v>
      </c>
      <c r="H22" s="52">
        <v>15</v>
      </c>
      <c r="I22" s="52" t="s">
        <v>126</v>
      </c>
      <c r="J22" s="52">
        <f t="shared" ref="J22:J23" si="0">24*H22</f>
        <v>360</v>
      </c>
      <c r="K22" s="80">
        <v>81.2</v>
      </c>
      <c r="L22" s="80" t="s">
        <v>1389</v>
      </c>
      <c r="M22" s="52" t="s">
        <v>71</v>
      </c>
      <c r="N22" s="52" t="s">
        <v>71</v>
      </c>
      <c r="O22" s="52" t="s">
        <v>71</v>
      </c>
      <c r="P22" s="52" t="s">
        <v>71</v>
      </c>
      <c r="Q22" s="52" t="s">
        <v>71</v>
      </c>
      <c r="R22" s="52" t="s">
        <v>71</v>
      </c>
      <c r="S22" s="52" t="s">
        <v>71</v>
      </c>
      <c r="T22" s="52" t="s">
        <v>71</v>
      </c>
      <c r="U22" s="52" t="s">
        <v>449</v>
      </c>
      <c r="V22" s="228" t="s">
        <v>2069</v>
      </c>
    </row>
    <row r="23" spans="1:22" s="99" customFormat="1" x14ac:dyDescent="0.2">
      <c r="A23" s="90">
        <v>1</v>
      </c>
      <c r="B23" s="90" t="s">
        <v>1695</v>
      </c>
      <c r="C23" s="207" t="s">
        <v>435</v>
      </c>
      <c r="D23" s="90" t="s">
        <v>1601</v>
      </c>
      <c r="E23" s="90" t="s">
        <v>446</v>
      </c>
      <c r="F23" s="52">
        <v>4</v>
      </c>
      <c r="G23" s="52" t="s">
        <v>240</v>
      </c>
      <c r="H23" s="52">
        <v>21</v>
      </c>
      <c r="I23" s="52" t="s">
        <v>126</v>
      </c>
      <c r="J23" s="52">
        <f t="shared" si="0"/>
        <v>504</v>
      </c>
      <c r="K23" s="80">
        <v>81.2</v>
      </c>
      <c r="L23" s="80" t="s">
        <v>1389</v>
      </c>
      <c r="M23" s="52" t="s">
        <v>71</v>
      </c>
      <c r="N23" s="52" t="s">
        <v>71</v>
      </c>
      <c r="O23" s="52" t="s">
        <v>71</v>
      </c>
      <c r="P23" s="52" t="s">
        <v>71</v>
      </c>
      <c r="Q23" s="52" t="s">
        <v>71</v>
      </c>
      <c r="R23" s="52" t="s">
        <v>71</v>
      </c>
      <c r="S23" s="52" t="s">
        <v>71</v>
      </c>
      <c r="T23" s="52" t="s">
        <v>71</v>
      </c>
      <c r="U23" s="52" t="s">
        <v>449</v>
      </c>
      <c r="V23" s="228" t="s">
        <v>2069</v>
      </c>
    </row>
    <row r="24" spans="1:22" s="99" customFormat="1" x14ac:dyDescent="0.2">
      <c r="A24" s="90">
        <v>1</v>
      </c>
      <c r="B24" s="90" t="s">
        <v>1695</v>
      </c>
      <c r="C24" s="207" t="s">
        <v>435</v>
      </c>
      <c r="D24" s="90" t="s">
        <v>1600</v>
      </c>
      <c r="E24" s="90" t="s">
        <v>447</v>
      </c>
      <c r="F24" s="52">
        <v>5</v>
      </c>
      <c r="G24" s="52" t="s">
        <v>240</v>
      </c>
      <c r="H24" s="52">
        <v>9</v>
      </c>
      <c r="I24" s="52" t="s">
        <v>126</v>
      </c>
      <c r="J24" s="52">
        <f>24*H24</f>
        <v>216</v>
      </c>
      <c r="K24" s="80">
        <v>81.2</v>
      </c>
      <c r="L24" s="80" t="s">
        <v>1389</v>
      </c>
      <c r="M24" s="52" t="s">
        <v>71</v>
      </c>
      <c r="N24" s="52" t="s">
        <v>71</v>
      </c>
      <c r="O24" s="52" t="s">
        <v>71</v>
      </c>
      <c r="P24" s="52" t="s">
        <v>71</v>
      </c>
      <c r="Q24" s="52" t="s">
        <v>71</v>
      </c>
      <c r="R24" s="52" t="s">
        <v>71</v>
      </c>
      <c r="S24" s="52" t="s">
        <v>71</v>
      </c>
      <c r="T24" s="52" t="s">
        <v>71</v>
      </c>
      <c r="U24" s="52" t="s">
        <v>449</v>
      </c>
      <c r="V24" s="228" t="s">
        <v>2069</v>
      </c>
    </row>
    <row r="25" spans="1:22" s="99" customFormat="1" x14ac:dyDescent="0.2">
      <c r="A25" s="90">
        <v>1</v>
      </c>
      <c r="B25" s="90" t="s">
        <v>1695</v>
      </c>
      <c r="C25" s="207" t="s">
        <v>435</v>
      </c>
      <c r="D25" s="90" t="s">
        <v>1600</v>
      </c>
      <c r="E25" s="90" t="s">
        <v>447</v>
      </c>
      <c r="F25" s="52">
        <v>5</v>
      </c>
      <c r="G25" s="52" t="s">
        <v>240</v>
      </c>
      <c r="H25" s="52">
        <v>15</v>
      </c>
      <c r="I25" s="52" t="s">
        <v>126</v>
      </c>
      <c r="J25" s="52">
        <f t="shared" ref="J25:J26" si="1">24*H25</f>
        <v>360</v>
      </c>
      <c r="K25" s="80">
        <v>81.2</v>
      </c>
      <c r="L25" s="80" t="s">
        <v>1389</v>
      </c>
      <c r="M25" s="52" t="s">
        <v>71</v>
      </c>
      <c r="N25" s="52" t="s">
        <v>71</v>
      </c>
      <c r="O25" s="52" t="s">
        <v>71</v>
      </c>
      <c r="P25" s="52" t="s">
        <v>71</v>
      </c>
      <c r="Q25" s="52" t="s">
        <v>71</v>
      </c>
      <c r="R25" s="52" t="s">
        <v>71</v>
      </c>
      <c r="S25" s="52" t="s">
        <v>71</v>
      </c>
      <c r="T25" s="52" t="s">
        <v>71</v>
      </c>
      <c r="U25" s="52" t="s">
        <v>449</v>
      </c>
      <c r="V25" s="228" t="s">
        <v>2069</v>
      </c>
    </row>
    <row r="26" spans="1:22" s="99" customFormat="1" x14ac:dyDescent="0.2">
      <c r="A26" s="90">
        <v>1</v>
      </c>
      <c r="B26" s="90" t="s">
        <v>1695</v>
      </c>
      <c r="C26" s="207" t="s">
        <v>435</v>
      </c>
      <c r="D26" s="90" t="s">
        <v>1600</v>
      </c>
      <c r="E26" s="90" t="s">
        <v>447</v>
      </c>
      <c r="F26" s="52">
        <v>5</v>
      </c>
      <c r="G26" s="52" t="s">
        <v>240</v>
      </c>
      <c r="H26" s="52">
        <v>21</v>
      </c>
      <c r="I26" s="52" t="s">
        <v>126</v>
      </c>
      <c r="J26" s="52">
        <f t="shared" si="1"/>
        <v>504</v>
      </c>
      <c r="K26" s="52">
        <v>14.6</v>
      </c>
      <c r="L26" s="52" t="s">
        <v>1389</v>
      </c>
      <c r="M26" s="52">
        <v>40.4</v>
      </c>
      <c r="N26" s="52" t="s">
        <v>1389</v>
      </c>
      <c r="O26" s="52" t="s">
        <v>71</v>
      </c>
      <c r="P26" s="52" t="s">
        <v>71</v>
      </c>
      <c r="Q26" s="52" t="s">
        <v>71</v>
      </c>
      <c r="R26" s="52" t="s">
        <v>71</v>
      </c>
      <c r="S26" s="52" t="s">
        <v>71</v>
      </c>
      <c r="T26" s="52" t="s">
        <v>71</v>
      </c>
      <c r="U26" s="52" t="s">
        <v>449</v>
      </c>
      <c r="V26" s="228" t="s">
        <v>2069</v>
      </c>
    </row>
    <row r="27" spans="1:22" s="99" customFormat="1" x14ac:dyDescent="0.2">
      <c r="A27" s="394">
        <v>1</v>
      </c>
      <c r="B27" s="90" t="s">
        <v>1695</v>
      </c>
      <c r="C27" s="395" t="s">
        <v>435</v>
      </c>
      <c r="D27" s="394" t="s">
        <v>1600</v>
      </c>
      <c r="E27" s="394" t="s">
        <v>440</v>
      </c>
      <c r="F27" s="80">
        <v>6</v>
      </c>
      <c r="G27" s="80" t="s">
        <v>240</v>
      </c>
      <c r="H27" s="80">
        <v>32</v>
      </c>
      <c r="I27" s="80" t="s">
        <v>126</v>
      </c>
      <c r="J27" s="80">
        <f>24*H27</f>
        <v>768</v>
      </c>
      <c r="K27" s="80">
        <v>14.6</v>
      </c>
      <c r="L27" s="80" t="s">
        <v>1389</v>
      </c>
      <c r="M27" s="80">
        <v>40.4</v>
      </c>
      <c r="N27" s="80" t="s">
        <v>1389</v>
      </c>
      <c r="O27" s="80" t="s">
        <v>71</v>
      </c>
      <c r="P27" s="80" t="s">
        <v>71</v>
      </c>
      <c r="Q27" s="80" t="s">
        <v>71</v>
      </c>
      <c r="R27" s="80" t="s">
        <v>71</v>
      </c>
      <c r="S27" s="80" t="s">
        <v>71</v>
      </c>
      <c r="T27" s="80" t="s">
        <v>71</v>
      </c>
      <c r="U27" s="52" t="s">
        <v>449</v>
      </c>
      <c r="V27" s="228" t="s">
        <v>2069</v>
      </c>
    </row>
    <row r="28" spans="1:22" s="99" customFormat="1" x14ac:dyDescent="0.2">
      <c r="A28" s="394">
        <v>1</v>
      </c>
      <c r="B28" s="90" t="s">
        <v>1695</v>
      </c>
      <c r="C28" s="395" t="s">
        <v>435</v>
      </c>
      <c r="D28" s="394" t="s">
        <v>1600</v>
      </c>
      <c r="E28" s="394" t="s">
        <v>1860</v>
      </c>
      <c r="F28" s="80">
        <v>4</v>
      </c>
      <c r="G28" s="80" t="s">
        <v>240</v>
      </c>
      <c r="H28" s="80" t="s">
        <v>862</v>
      </c>
      <c r="I28" s="80" t="s">
        <v>52</v>
      </c>
      <c r="J28" s="80" t="s">
        <v>862</v>
      </c>
      <c r="K28" s="80">
        <v>81.2</v>
      </c>
      <c r="L28" s="80" t="s">
        <v>1389</v>
      </c>
      <c r="M28" s="80" t="s">
        <v>71</v>
      </c>
      <c r="N28" s="80" t="s">
        <v>71</v>
      </c>
      <c r="O28" s="80" t="s">
        <v>71</v>
      </c>
      <c r="P28" s="80" t="s">
        <v>71</v>
      </c>
      <c r="Q28" s="80" t="s">
        <v>71</v>
      </c>
      <c r="R28" s="80" t="s">
        <v>71</v>
      </c>
      <c r="S28" s="80" t="s">
        <v>71</v>
      </c>
      <c r="T28" s="80" t="s">
        <v>71</v>
      </c>
      <c r="U28" s="52" t="s">
        <v>449</v>
      </c>
      <c r="V28" s="228" t="s">
        <v>2069</v>
      </c>
    </row>
    <row r="30" spans="1:22" s="43" customFormat="1" ht="16" thickBot="1" x14ac:dyDescent="0.25">
      <c r="A30" s="1" t="s">
        <v>2142</v>
      </c>
      <c r="B30" s="1"/>
      <c r="C30" s="1" t="s">
        <v>69</v>
      </c>
      <c r="D30" s="16"/>
      <c r="E30" s="16" t="s">
        <v>105</v>
      </c>
    </row>
    <row r="32" spans="1:22" x14ac:dyDescent="0.2">
      <c r="A32" s="263" t="s">
        <v>5</v>
      </c>
      <c r="B32" s="54" t="s">
        <v>9</v>
      </c>
      <c r="C32" s="55" t="s">
        <v>56</v>
      </c>
      <c r="D32" s="56" t="s">
        <v>488</v>
      </c>
      <c r="E32" s="56" t="s">
        <v>489</v>
      </c>
      <c r="F32" s="56" t="s">
        <v>490</v>
      </c>
      <c r="G32" s="56" t="s">
        <v>491</v>
      </c>
      <c r="H32" s="56" t="s">
        <v>492</v>
      </c>
      <c r="I32" s="56" t="s">
        <v>493</v>
      </c>
      <c r="J32" s="55" t="s">
        <v>2139</v>
      </c>
      <c r="K32" s="55" t="s">
        <v>122</v>
      </c>
      <c r="L32" s="55" t="s">
        <v>2140</v>
      </c>
      <c r="M32" s="55" t="s">
        <v>122</v>
      </c>
      <c r="N32" s="530" t="s">
        <v>42</v>
      </c>
      <c r="O32" s="55" t="s">
        <v>2141</v>
      </c>
      <c r="P32" s="55" t="s">
        <v>122</v>
      </c>
      <c r="Q32" s="530" t="s">
        <v>10</v>
      </c>
      <c r="R32" s="55" t="s">
        <v>2566</v>
      </c>
      <c r="S32" s="55" t="s">
        <v>11</v>
      </c>
      <c r="T32" s="55" t="s">
        <v>16</v>
      </c>
    </row>
    <row r="33" spans="1:20" x14ac:dyDescent="0.2">
      <c r="A33" s="53"/>
      <c r="B33" s="54"/>
      <c r="C33" s="54"/>
      <c r="D33" s="55"/>
      <c r="E33" s="56"/>
      <c r="F33" s="56"/>
      <c r="G33" s="55"/>
      <c r="H33" s="55"/>
      <c r="I33" s="55"/>
      <c r="J33" s="55"/>
      <c r="K33" s="55"/>
      <c r="L33" s="55"/>
      <c r="M33" s="55"/>
      <c r="N33" s="55"/>
      <c r="O33" s="55"/>
      <c r="P33" s="55"/>
      <c r="Q33" s="55"/>
      <c r="R33" s="55"/>
      <c r="S33" s="55"/>
      <c r="T33" s="55"/>
    </row>
    <row r="34" spans="1:20" x14ac:dyDescent="0.2">
      <c r="A34" s="18"/>
      <c r="B34" s="111"/>
      <c r="C34" s="111"/>
      <c r="D34" s="111"/>
      <c r="E34" s="111"/>
      <c r="F34" s="111"/>
      <c r="G34" s="111"/>
      <c r="H34" s="111"/>
      <c r="I34" s="111"/>
      <c r="J34" s="111"/>
      <c r="K34" s="111"/>
      <c r="L34" s="111"/>
      <c r="M34" s="111"/>
      <c r="N34" s="111"/>
      <c r="O34" s="111"/>
      <c r="P34" s="111"/>
      <c r="Q34" s="111"/>
      <c r="R34" s="111"/>
      <c r="S34" s="111"/>
    </row>
    <row r="35" spans="1:20" s="43" customFormat="1" ht="16" thickBot="1" x14ac:dyDescent="0.25">
      <c r="A35" s="1" t="s">
        <v>12</v>
      </c>
      <c r="B35" s="1"/>
    </row>
    <row r="36" spans="1:20" s="31" customFormat="1" x14ac:dyDescent="0.2">
      <c r="A36" s="3" t="s">
        <v>13</v>
      </c>
      <c r="B36" s="3"/>
      <c r="E36" s="58" t="s">
        <v>450</v>
      </c>
      <c r="F36" s="30" t="s">
        <v>54</v>
      </c>
      <c r="H36" s="411" t="s">
        <v>16</v>
      </c>
    </row>
    <row r="37" spans="1:20" s="60" customFormat="1" x14ac:dyDescent="0.2">
      <c r="A37" s="59">
        <v>1</v>
      </c>
      <c r="B37" s="59"/>
      <c r="C37" s="60" t="s">
        <v>37</v>
      </c>
      <c r="E37" s="61">
        <v>1</v>
      </c>
      <c r="F37" s="60" t="s">
        <v>60</v>
      </c>
      <c r="H37" s="412" t="s">
        <v>1689</v>
      </c>
    </row>
    <row r="38" spans="1:20" x14ac:dyDescent="0.2">
      <c r="A38" s="4">
        <v>2</v>
      </c>
      <c r="B38" s="4"/>
      <c r="C38" s="5" t="s">
        <v>17</v>
      </c>
      <c r="E38" s="6">
        <v>1</v>
      </c>
      <c r="F38" s="19" t="s">
        <v>61</v>
      </c>
      <c r="H38" s="41" t="s">
        <v>1690</v>
      </c>
    </row>
    <row r="39" spans="1:20" s="8" customFormat="1" x14ac:dyDescent="0.2">
      <c r="A39" s="7">
        <v>3</v>
      </c>
      <c r="B39" s="7"/>
      <c r="C39" s="8" t="s">
        <v>18</v>
      </c>
      <c r="E39" s="10">
        <v>1</v>
      </c>
      <c r="F39" s="8" t="s">
        <v>19</v>
      </c>
      <c r="H39" s="41" t="s">
        <v>1690</v>
      </c>
      <c r="I39" s="19"/>
    </row>
    <row r="40" spans="1:20" s="8" customFormat="1" x14ac:dyDescent="0.2">
      <c r="A40" s="7">
        <v>4</v>
      </c>
      <c r="B40" s="7"/>
      <c r="C40" s="8" t="s">
        <v>20</v>
      </c>
      <c r="E40" s="10">
        <v>1</v>
      </c>
      <c r="F40" s="8" t="s">
        <v>21</v>
      </c>
      <c r="H40" s="41" t="s">
        <v>1690</v>
      </c>
      <c r="I40" s="19"/>
    </row>
    <row r="41" spans="1:20" x14ac:dyDescent="0.2">
      <c r="A41" s="4">
        <v>5</v>
      </c>
      <c r="B41" s="4"/>
      <c r="C41" s="5" t="s">
        <v>22</v>
      </c>
      <c r="E41" s="6">
        <v>1</v>
      </c>
      <c r="F41" s="19" t="s">
        <v>23</v>
      </c>
      <c r="H41" s="41" t="s">
        <v>1691</v>
      </c>
    </row>
    <row r="42" spans="1:20" x14ac:dyDescent="0.2">
      <c r="A42" s="7">
        <v>6</v>
      </c>
      <c r="B42" s="7"/>
      <c r="C42" s="8" t="s">
        <v>24</v>
      </c>
      <c r="E42" s="10">
        <v>1</v>
      </c>
      <c r="F42" s="19" t="s">
        <v>128</v>
      </c>
      <c r="H42" s="41" t="s">
        <v>1390</v>
      </c>
    </row>
    <row r="43" spans="1:20" x14ac:dyDescent="0.2">
      <c r="E43" s="62"/>
      <c r="H43" s="41"/>
    </row>
    <row r="44" spans="1:20" s="31" customFormat="1" x14ac:dyDescent="0.2">
      <c r="A44" s="3" t="s">
        <v>25</v>
      </c>
      <c r="B44" s="3"/>
      <c r="E44" s="58" t="s">
        <v>14</v>
      </c>
      <c r="F44" s="30" t="s">
        <v>15</v>
      </c>
      <c r="H44" s="40" t="s">
        <v>16</v>
      </c>
    </row>
    <row r="45" spans="1:20" x14ac:dyDescent="0.2">
      <c r="A45" s="19">
        <v>7</v>
      </c>
      <c r="C45" s="19" t="s">
        <v>26</v>
      </c>
      <c r="E45" s="61">
        <v>1</v>
      </c>
      <c r="F45" s="19" t="s">
        <v>27</v>
      </c>
      <c r="H45" s="42" t="s">
        <v>1862</v>
      </c>
    </row>
    <row r="46" spans="1:20" x14ac:dyDescent="0.2">
      <c r="A46" s="19">
        <v>8</v>
      </c>
      <c r="C46" s="19" t="s">
        <v>58</v>
      </c>
      <c r="E46" s="61">
        <v>1</v>
      </c>
      <c r="F46" s="19" t="s">
        <v>62</v>
      </c>
      <c r="H46" s="42" t="s">
        <v>1863</v>
      </c>
    </row>
    <row r="47" spans="1:20" x14ac:dyDescent="0.2">
      <c r="A47" s="19">
        <v>9</v>
      </c>
      <c r="C47" s="19" t="s">
        <v>40</v>
      </c>
      <c r="E47" s="61">
        <v>0</v>
      </c>
      <c r="F47" s="19" t="s">
        <v>63</v>
      </c>
      <c r="H47" s="42" t="s">
        <v>636</v>
      </c>
    </row>
    <row r="48" spans="1:20" x14ac:dyDescent="0.2">
      <c r="A48" s="19">
        <v>10</v>
      </c>
      <c r="C48" s="19" t="s">
        <v>39</v>
      </c>
      <c r="E48" s="61">
        <v>0</v>
      </c>
      <c r="F48" s="19" t="s">
        <v>115</v>
      </c>
      <c r="H48" s="413" t="s">
        <v>452</v>
      </c>
    </row>
    <row r="49" spans="1:11" x14ac:dyDescent="0.2">
      <c r="E49" s="63"/>
      <c r="H49" s="41"/>
    </row>
    <row r="50" spans="1:11" s="31" customFormat="1" x14ac:dyDescent="0.2">
      <c r="A50" s="3" t="s">
        <v>57</v>
      </c>
      <c r="B50" s="3"/>
      <c r="E50" s="64" t="s">
        <v>14</v>
      </c>
      <c r="F50" s="30" t="s">
        <v>15</v>
      </c>
      <c r="H50" s="40" t="s">
        <v>16</v>
      </c>
    </row>
    <row r="51" spans="1:11" s="5" customFormat="1" x14ac:dyDescent="0.2">
      <c r="A51" s="5">
        <v>11</v>
      </c>
      <c r="C51" s="5" t="s">
        <v>28</v>
      </c>
      <c r="E51" s="6">
        <v>1</v>
      </c>
      <c r="F51" s="19" t="s">
        <v>49</v>
      </c>
      <c r="H51" s="42" t="s">
        <v>1615</v>
      </c>
      <c r="I51" s="19"/>
    </row>
    <row r="52" spans="1:11" s="5" customFormat="1" x14ac:dyDescent="0.2">
      <c r="A52" s="11">
        <v>12</v>
      </c>
      <c r="B52" s="11"/>
      <c r="C52" s="5" t="s">
        <v>47</v>
      </c>
      <c r="E52" s="6">
        <v>1</v>
      </c>
      <c r="F52" s="19" t="s">
        <v>109</v>
      </c>
      <c r="H52" s="42" t="s">
        <v>448</v>
      </c>
      <c r="I52" s="19"/>
    </row>
    <row r="53" spans="1:11" x14ac:dyDescent="0.2">
      <c r="A53" s="47">
        <v>13</v>
      </c>
      <c r="B53" s="47"/>
      <c r="C53" s="19" t="s">
        <v>29</v>
      </c>
      <c r="E53" s="61">
        <v>0</v>
      </c>
      <c r="F53" s="19" t="s">
        <v>30</v>
      </c>
      <c r="H53" s="41" t="s">
        <v>1859</v>
      </c>
    </row>
    <row r="54" spans="1:11" x14ac:dyDescent="0.2">
      <c r="A54" s="47">
        <v>14</v>
      </c>
      <c r="B54" s="47"/>
      <c r="C54" s="19" t="s">
        <v>31</v>
      </c>
      <c r="E54" s="61">
        <v>1</v>
      </c>
      <c r="F54" s="19" t="s">
        <v>1400</v>
      </c>
      <c r="H54" s="41" t="s">
        <v>453</v>
      </c>
    </row>
    <row r="55" spans="1:11" x14ac:dyDescent="0.2">
      <c r="A55" s="47">
        <v>15</v>
      </c>
      <c r="B55" s="47"/>
      <c r="C55" s="19" t="s">
        <v>38</v>
      </c>
      <c r="E55" s="61">
        <v>0</v>
      </c>
      <c r="F55" s="19" t="s">
        <v>64</v>
      </c>
      <c r="H55" s="41" t="s">
        <v>454</v>
      </c>
    </row>
    <row r="56" spans="1:11" x14ac:dyDescent="0.2">
      <c r="E56" s="63"/>
    </row>
    <row r="57" spans="1:11" ht="16" thickBot="1" x14ac:dyDescent="0.25">
      <c r="A57" s="43"/>
      <c r="B57" s="43"/>
      <c r="C57" s="43"/>
      <c r="D57" s="43"/>
      <c r="E57" s="65"/>
      <c r="F57" s="43"/>
      <c r="G57" s="43"/>
      <c r="H57" s="18"/>
      <c r="I57" s="18"/>
      <c r="J57" s="18"/>
      <c r="K57" s="18"/>
    </row>
    <row r="58" spans="1:11" x14ac:dyDescent="0.2">
      <c r="E58" s="63"/>
      <c r="H58" s="18"/>
      <c r="I58" s="18"/>
      <c r="J58" s="18"/>
      <c r="K58" s="18"/>
    </row>
    <row r="59" spans="1:11" ht="16" thickBot="1" x14ac:dyDescent="0.25">
      <c r="A59" s="2" t="s">
        <v>32</v>
      </c>
      <c r="B59" s="2"/>
      <c r="E59" s="66">
        <f>SUM(E37:E42,E45:E48,E51:E55)</f>
        <v>11</v>
      </c>
      <c r="F59" s="67" t="s">
        <v>48</v>
      </c>
      <c r="H59" s="18"/>
      <c r="I59" s="18"/>
      <c r="J59" s="18"/>
      <c r="K59" s="18"/>
    </row>
    <row r="60" spans="1:11" ht="16" thickTop="1" x14ac:dyDescent="0.2">
      <c r="A60" s="201" t="s">
        <v>1367</v>
      </c>
      <c r="B60" s="201"/>
      <c r="C60" s="8"/>
      <c r="D60" s="193"/>
      <c r="E60" s="197" t="s">
        <v>1373</v>
      </c>
      <c r="H60" s="18"/>
      <c r="I60" s="18"/>
      <c r="J60" s="18"/>
      <c r="K60" s="18"/>
    </row>
    <row r="61" spans="1:11" x14ac:dyDescent="0.2">
      <c r="A61" s="68" t="s">
        <v>118</v>
      </c>
      <c r="B61" s="2"/>
      <c r="E61" s="194">
        <f>0.5^E60</f>
        <v>1</v>
      </c>
      <c r="H61" s="18"/>
      <c r="I61" s="18"/>
      <c r="J61" s="18"/>
      <c r="K61" s="18"/>
    </row>
    <row r="62" spans="1:11" ht="16" thickBot="1" x14ac:dyDescent="0.25">
      <c r="A62" s="1"/>
      <c r="B62" s="1"/>
      <c r="C62" s="43"/>
      <c r="D62" s="43"/>
      <c r="E62" s="43"/>
      <c r="F62" s="43"/>
      <c r="G62" s="43"/>
      <c r="H62" s="18"/>
      <c r="I62" s="18"/>
      <c r="J62" s="18"/>
      <c r="K62" s="18"/>
    </row>
    <row r="63" spans="1:11" x14ac:dyDescent="0.2">
      <c r="A63" s="3" t="s">
        <v>33</v>
      </c>
      <c r="B63" s="3"/>
      <c r="C63" s="31"/>
      <c r="D63" s="31"/>
      <c r="E63" s="69" t="s">
        <v>34</v>
      </c>
      <c r="F63" s="31" t="s">
        <v>15</v>
      </c>
      <c r="G63" s="31"/>
      <c r="H63" s="18"/>
      <c r="I63" s="18"/>
      <c r="J63" s="18"/>
      <c r="K63" s="18"/>
    </row>
    <row r="64" spans="1:11" x14ac:dyDescent="0.2">
      <c r="A64" s="198" t="s">
        <v>1368</v>
      </c>
      <c r="B64" s="24" t="s">
        <v>1370</v>
      </c>
      <c r="E64" s="200">
        <v>1</v>
      </c>
      <c r="F64" s="24" t="s">
        <v>1372</v>
      </c>
      <c r="H64" s="18"/>
      <c r="I64" s="18"/>
      <c r="J64" s="18"/>
      <c r="K64" s="18"/>
    </row>
    <row r="65" spans="1:11" x14ac:dyDescent="0.2">
      <c r="A65" s="198" t="s">
        <v>1369</v>
      </c>
      <c r="B65" s="193" t="s">
        <v>1371</v>
      </c>
      <c r="C65" s="24"/>
      <c r="E65" s="200">
        <v>1</v>
      </c>
      <c r="F65" s="24" t="s">
        <v>1372</v>
      </c>
      <c r="H65" s="18"/>
      <c r="I65" s="18"/>
      <c r="J65" s="18"/>
      <c r="K65" s="18"/>
    </row>
    <row r="66" spans="1:11" x14ac:dyDescent="0.2">
      <c r="A66" s="5"/>
      <c r="B66" s="5"/>
      <c r="C66" s="24"/>
      <c r="E66" s="23"/>
      <c r="H66" s="18"/>
      <c r="I66" s="18"/>
      <c r="J66" s="18"/>
      <c r="K66" s="18"/>
    </row>
    <row r="67" spans="1:11" ht="16" thickBot="1" x14ac:dyDescent="0.25">
      <c r="A67" s="5"/>
      <c r="B67" s="5"/>
      <c r="C67" s="22"/>
      <c r="H67" s="18"/>
      <c r="I67" s="18"/>
      <c r="J67" s="18"/>
      <c r="K67" s="18"/>
    </row>
    <row r="68" spans="1:11" x14ac:dyDescent="0.2">
      <c r="A68" s="21"/>
      <c r="B68" s="21"/>
      <c r="C68" s="20"/>
      <c r="D68" s="70"/>
      <c r="E68" s="70"/>
      <c r="F68" s="70"/>
      <c r="G68" s="70"/>
      <c r="H68" s="18"/>
      <c r="I68" s="18"/>
      <c r="J68" s="18"/>
      <c r="K68" s="18"/>
    </row>
    <row r="69" spans="1:11" ht="16" thickBot="1" x14ac:dyDescent="0.25">
      <c r="A69" s="2" t="s">
        <v>35</v>
      </c>
      <c r="B69" s="2"/>
      <c r="E69" s="211">
        <f>E59*E61*E64*E65</f>
        <v>11</v>
      </c>
      <c r="F69" s="212" t="s">
        <v>48</v>
      </c>
      <c r="H69" s="18"/>
      <c r="I69" s="18"/>
      <c r="J69" s="18"/>
      <c r="K69" s="18"/>
    </row>
    <row r="70" spans="1:11" ht="16" thickTop="1" x14ac:dyDescent="0.2">
      <c r="C70" s="68"/>
      <c r="H70" s="18"/>
      <c r="I70" s="18"/>
      <c r="J70" s="18"/>
      <c r="K70" s="18"/>
    </row>
    <row r="71" spans="1:11" ht="16" thickBot="1" x14ac:dyDescent="0.25">
      <c r="A71" s="43"/>
      <c r="B71" s="43"/>
      <c r="C71" s="43"/>
      <c r="D71" s="43"/>
      <c r="E71" s="43"/>
      <c r="F71" s="43"/>
      <c r="G71" s="43"/>
      <c r="H71" s="18"/>
      <c r="I71" s="18"/>
      <c r="J71" s="18"/>
      <c r="K71" s="18"/>
    </row>
    <row r="72" spans="1:11" x14ac:dyDescent="0.2">
      <c r="A72" s="2" t="s">
        <v>1394</v>
      </c>
      <c r="H72" s="18"/>
      <c r="I72" s="18"/>
      <c r="J72" s="18"/>
      <c r="K72" s="18"/>
    </row>
    <row r="73" spans="1:11" x14ac:dyDescent="0.2">
      <c r="A73" s="221">
        <v>44097</v>
      </c>
      <c r="B73" s="19" t="s">
        <v>1395</v>
      </c>
      <c r="H73" s="18"/>
      <c r="I73" s="18"/>
      <c r="J73" s="18"/>
      <c r="K73" s="18"/>
    </row>
    <row r="74" spans="1:11" x14ac:dyDescent="0.2">
      <c r="H74" s="18"/>
      <c r="I74" s="18"/>
      <c r="J74" s="18"/>
      <c r="K74" s="18"/>
    </row>
    <row r="1048468" spans="16:16" x14ac:dyDescent="0.2">
      <c r="P1048468" s="57"/>
    </row>
  </sheetData>
  <phoneticPr fontId="12" type="noConversion"/>
  <conditionalFormatting sqref="E69">
    <cfRule type="cellIs" dxfId="95" priority="1" operator="lessThan">
      <formula>7.5</formula>
    </cfRule>
    <cfRule type="cellIs" dxfId="94" priority="2" operator="greaterThan">
      <formula>7.5</formula>
    </cfRule>
  </conditionalFormatting>
  <dataValidations count="4">
    <dataValidation type="list" allowBlank="1" showInputMessage="1" showErrorMessage="1" sqref="E11" xr:uid="{00000000-0002-0000-1500-000000000000}">
      <formula1>#REF!</formula1>
    </dataValidation>
    <dataValidation type="list" showInputMessage="1" showErrorMessage="1" sqref="E12" xr:uid="{00000000-0002-0000-1500-000001000000}">
      <formula1>#REF!</formula1>
    </dataValidation>
    <dataValidation type="list" allowBlank="1" showInputMessage="1" showErrorMessage="1" sqref="E10" xr:uid="{00000000-0002-0000-1500-000002000000}">
      <formula1>#REF!</formula1>
    </dataValidation>
    <dataValidation type="list" allowBlank="1" showInputMessage="1" showErrorMessage="1" sqref="D12" xr:uid="{00000000-0002-0000-15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500-000004000000}">
          <x14:formula1>
            <xm:f>Lists!$C$1:$C$9</xm:f>
          </x14:formula1>
          <xm:sqref>D10</xm:sqref>
        </x14:dataValidation>
        <x14:dataValidation type="list" allowBlank="1" showInputMessage="1" showErrorMessage="1" xr:uid="{00000000-0002-0000-1500-000005000000}">
          <x14:formula1>
            <xm:f>Lists!$F$1:$F$8</xm:f>
          </x14:formula1>
          <xm:sqref>D11</xm:sqref>
        </x14:dataValidation>
        <x14:dataValidation type="list" allowBlank="1" showInputMessage="1" showErrorMessage="1" xr:uid="{00000000-0002-0000-1500-000006000000}">
          <x14:formula1>
            <xm:f>Lists!$E$1:$E$5</xm:f>
          </x14:formula1>
          <xm:sqref>V15</xm:sqref>
        </x14:dataValidation>
        <x14:dataValidation type="list" allowBlank="1" showInputMessage="1" showErrorMessage="1" xr:uid="{00000000-0002-0000-1500-000007000000}">
          <x14:formula1>
            <xm:f>Lists!$D$1:$D$8</xm:f>
          </x14:formula1>
          <xm:sqref>E15</xm:sqref>
        </x14:dataValidation>
        <x14:dataValidation type="list" allowBlank="1" showInputMessage="1" showErrorMessage="1" xr:uid="{00000000-0002-0000-1500-000008000000}">
          <x14:formula1>
            <xm:f>Lists!$G$1:$G$8</xm:f>
          </x14:formula1>
          <xm:sqref>D20:D28</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X1048484"/>
  <sheetViews>
    <sheetView zoomScale="60" zoomScaleNormal="60" zoomScalePageLayoutView="80" workbookViewId="0">
      <selection activeCell="AA55" sqref="AA55"/>
    </sheetView>
  </sheetViews>
  <sheetFormatPr baseColWidth="10" defaultColWidth="8.83203125" defaultRowHeight="15" x14ac:dyDescent="0.2"/>
  <cols>
    <col min="1" max="1" width="13.5" style="19" customWidth="1"/>
    <col min="2" max="2" width="26.1640625" style="19" customWidth="1"/>
    <col min="3" max="3" width="30.33203125" style="19" customWidth="1"/>
    <col min="4" max="4" width="25.83203125" style="19" customWidth="1"/>
    <col min="5" max="5" width="19.83203125" style="19" bestFit="1" customWidth="1"/>
    <col min="6" max="6" width="25" style="19" customWidth="1"/>
    <col min="7" max="7" width="23.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434</v>
      </c>
      <c r="G2" s="19" t="s">
        <v>72</v>
      </c>
      <c r="H2" s="44" t="s">
        <v>73</v>
      </c>
    </row>
    <row r="3" spans="1:24" x14ac:dyDescent="0.2">
      <c r="C3" s="19" t="s">
        <v>2</v>
      </c>
      <c r="D3" s="209">
        <v>2012</v>
      </c>
    </row>
    <row r="4" spans="1:24" x14ac:dyDescent="0.2">
      <c r="C4" s="8" t="s">
        <v>44</v>
      </c>
      <c r="D4" s="44" t="s">
        <v>1547</v>
      </c>
    </row>
    <row r="5" spans="1:24" x14ac:dyDescent="0.2">
      <c r="C5" s="19" t="s">
        <v>3</v>
      </c>
      <c r="D5" s="44" t="s">
        <v>2156</v>
      </c>
    </row>
    <row r="6" spans="1:24" x14ac:dyDescent="0.2">
      <c r="D6" s="18"/>
    </row>
    <row r="7" spans="1:24" s="43" customFormat="1" ht="16" thickBot="1" x14ac:dyDescent="0.25">
      <c r="A7" s="1" t="s">
        <v>59</v>
      </c>
      <c r="B7" s="1"/>
      <c r="D7" s="248" t="s">
        <v>1810</v>
      </c>
    </row>
    <row r="9" spans="1:24" s="43" customFormat="1" ht="16" thickBot="1" x14ac:dyDescent="0.25">
      <c r="A9" s="1" t="s">
        <v>4</v>
      </c>
      <c r="B9" s="1"/>
    </row>
    <row r="10" spans="1:24" x14ac:dyDescent="0.2">
      <c r="C10" s="19" t="s">
        <v>74</v>
      </c>
      <c r="D10" s="45" t="s">
        <v>1587</v>
      </c>
      <c r="E10" s="46"/>
    </row>
    <row r="11" spans="1:24" x14ac:dyDescent="0.2">
      <c r="C11" s="19" t="s">
        <v>46</v>
      </c>
      <c r="D11" s="45" t="s">
        <v>1592</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99" customFormat="1" x14ac:dyDescent="0.2">
      <c r="A15" s="225">
        <v>2</v>
      </c>
      <c r="B15" s="225" t="s">
        <v>73</v>
      </c>
      <c r="C15" s="206" t="s">
        <v>435</v>
      </c>
      <c r="D15" s="225" t="s">
        <v>441</v>
      </c>
      <c r="E15" s="225" t="s">
        <v>268</v>
      </c>
      <c r="F15" s="225" t="s">
        <v>436</v>
      </c>
      <c r="G15" s="225" t="s">
        <v>439</v>
      </c>
      <c r="H15" s="225" t="s">
        <v>134</v>
      </c>
      <c r="I15" s="225" t="s">
        <v>1473</v>
      </c>
      <c r="J15" s="225" t="s">
        <v>197</v>
      </c>
      <c r="K15" s="225" t="s">
        <v>87</v>
      </c>
      <c r="L15" s="225" t="s">
        <v>443</v>
      </c>
      <c r="M15" s="225" t="s">
        <v>445</v>
      </c>
      <c r="N15" s="225" t="s">
        <v>71</v>
      </c>
      <c r="O15" s="225" t="s">
        <v>71</v>
      </c>
      <c r="P15" s="225" t="s">
        <v>71</v>
      </c>
      <c r="Q15" s="15">
        <v>3</v>
      </c>
      <c r="R15" s="15">
        <v>32</v>
      </c>
      <c r="S15" s="15" t="s">
        <v>126</v>
      </c>
      <c r="T15" s="15">
        <f>24*R15</f>
        <v>768</v>
      </c>
      <c r="U15" s="225" t="s">
        <v>240</v>
      </c>
      <c r="V15" s="225" t="s">
        <v>71</v>
      </c>
      <c r="W15" s="225" t="s">
        <v>53</v>
      </c>
      <c r="X15" s="306" t="s">
        <v>1614</v>
      </c>
    </row>
    <row r="16" spans="1:24" s="49" customFormat="1" x14ac:dyDescent="0.2"/>
    <row r="17" spans="1:22" s="50" customFormat="1" ht="16" thickBot="1" x14ac:dyDescent="0.25">
      <c r="A17" s="17" t="s">
        <v>1379</v>
      </c>
      <c r="B17" s="17"/>
      <c r="C17" s="17" t="s">
        <v>68</v>
      </c>
    </row>
    <row r="18" spans="1:22" s="49" customFormat="1" x14ac:dyDescent="0.2"/>
    <row r="19" spans="1:22"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2" s="99" customFormat="1" x14ac:dyDescent="0.2">
      <c r="A20" s="90">
        <v>2</v>
      </c>
      <c r="B20" s="90" t="s">
        <v>73</v>
      </c>
      <c r="C20" s="207" t="s">
        <v>435</v>
      </c>
      <c r="D20" s="90" t="s">
        <v>90</v>
      </c>
      <c r="E20" s="90" t="s">
        <v>90</v>
      </c>
      <c r="F20" s="52">
        <v>6</v>
      </c>
      <c r="G20" s="52" t="s">
        <v>240</v>
      </c>
      <c r="H20" s="52">
        <v>48</v>
      </c>
      <c r="I20" s="52" t="s">
        <v>125</v>
      </c>
      <c r="J20" s="52">
        <v>48</v>
      </c>
      <c r="K20" s="52" t="s">
        <v>71</v>
      </c>
      <c r="L20" s="52" t="s">
        <v>71</v>
      </c>
      <c r="M20" s="52" t="s">
        <v>71</v>
      </c>
      <c r="N20" s="52" t="s">
        <v>71</v>
      </c>
      <c r="O20" s="52" t="s">
        <v>102</v>
      </c>
      <c r="P20" s="52">
        <v>10100</v>
      </c>
      <c r="Q20" s="52" t="s">
        <v>1388</v>
      </c>
      <c r="R20" s="52" t="s">
        <v>71</v>
      </c>
      <c r="S20" s="52" t="s">
        <v>71</v>
      </c>
      <c r="T20" s="52" t="s">
        <v>71</v>
      </c>
      <c r="U20" s="52" t="s">
        <v>217</v>
      </c>
      <c r="V20" s="228" t="s">
        <v>2070</v>
      </c>
    </row>
    <row r="21" spans="1:22" s="99" customFormat="1" x14ac:dyDescent="0.2">
      <c r="A21" s="90">
        <v>2</v>
      </c>
      <c r="B21" s="90" t="s">
        <v>73</v>
      </c>
      <c r="C21" s="207" t="s">
        <v>435</v>
      </c>
      <c r="D21" s="90" t="s">
        <v>90</v>
      </c>
      <c r="E21" s="90" t="s">
        <v>90</v>
      </c>
      <c r="F21" s="52">
        <v>6</v>
      </c>
      <c r="G21" s="52" t="s">
        <v>240</v>
      </c>
      <c r="H21" s="52">
        <v>96</v>
      </c>
      <c r="I21" s="52" t="s">
        <v>125</v>
      </c>
      <c r="J21" s="52">
        <v>96</v>
      </c>
      <c r="K21" s="52" t="s">
        <v>71</v>
      </c>
      <c r="L21" s="52" t="s">
        <v>71</v>
      </c>
      <c r="M21" s="52" t="s">
        <v>71</v>
      </c>
      <c r="N21" s="52" t="s">
        <v>71</v>
      </c>
      <c r="O21" s="52" t="s">
        <v>102</v>
      </c>
      <c r="P21" s="52">
        <v>5160</v>
      </c>
      <c r="Q21" s="52" t="s">
        <v>1388</v>
      </c>
      <c r="R21" s="52" t="s">
        <v>71</v>
      </c>
      <c r="S21" s="52" t="s">
        <v>71</v>
      </c>
      <c r="T21" s="52" t="s">
        <v>71</v>
      </c>
      <c r="U21" s="52" t="s">
        <v>217</v>
      </c>
      <c r="V21" s="228" t="s">
        <v>2070</v>
      </c>
    </row>
    <row r="22" spans="1:22" s="99" customFormat="1" x14ac:dyDescent="0.2">
      <c r="A22" s="90">
        <v>2</v>
      </c>
      <c r="B22" s="90" t="s">
        <v>73</v>
      </c>
      <c r="C22" s="207" t="s">
        <v>435</v>
      </c>
      <c r="D22" s="90" t="s">
        <v>90</v>
      </c>
      <c r="E22" s="90" t="s">
        <v>90</v>
      </c>
      <c r="F22" s="52">
        <v>6</v>
      </c>
      <c r="G22" s="52" t="s">
        <v>240</v>
      </c>
      <c r="H22" s="52">
        <v>168</v>
      </c>
      <c r="I22" s="52" t="s">
        <v>125</v>
      </c>
      <c r="J22" s="52">
        <v>168</v>
      </c>
      <c r="K22" s="52" t="s">
        <v>71</v>
      </c>
      <c r="L22" s="52" t="s">
        <v>71</v>
      </c>
      <c r="M22" s="52" t="s">
        <v>71</v>
      </c>
      <c r="N22" s="52" t="s">
        <v>71</v>
      </c>
      <c r="O22" s="52" t="s">
        <v>102</v>
      </c>
      <c r="P22" s="52">
        <v>3090</v>
      </c>
      <c r="Q22" s="52" t="s">
        <v>1388</v>
      </c>
      <c r="R22" s="52" t="s">
        <v>71</v>
      </c>
      <c r="S22" s="52" t="s">
        <v>71</v>
      </c>
      <c r="T22" s="52" t="s">
        <v>71</v>
      </c>
      <c r="U22" s="52" t="s">
        <v>217</v>
      </c>
      <c r="V22" s="228" t="s">
        <v>2070</v>
      </c>
    </row>
    <row r="23" spans="1:22" s="99" customFormat="1" x14ac:dyDescent="0.2">
      <c r="A23" s="90">
        <v>2</v>
      </c>
      <c r="B23" s="90" t="s">
        <v>73</v>
      </c>
      <c r="C23" s="207" t="s">
        <v>435</v>
      </c>
      <c r="D23" s="90" t="s">
        <v>90</v>
      </c>
      <c r="E23" s="90" t="s">
        <v>90</v>
      </c>
      <c r="F23" s="52">
        <v>6</v>
      </c>
      <c r="G23" s="52" t="s">
        <v>240</v>
      </c>
      <c r="H23" s="52">
        <v>216</v>
      </c>
      <c r="I23" s="52" t="s">
        <v>125</v>
      </c>
      <c r="J23" s="52">
        <v>216</v>
      </c>
      <c r="K23" s="52" t="s">
        <v>71</v>
      </c>
      <c r="L23" s="52" t="s">
        <v>71</v>
      </c>
      <c r="M23" s="52" t="s">
        <v>71</v>
      </c>
      <c r="N23" s="52" t="s">
        <v>71</v>
      </c>
      <c r="O23" s="52" t="s">
        <v>102</v>
      </c>
      <c r="P23" s="52">
        <v>2490</v>
      </c>
      <c r="Q23" s="52" t="s">
        <v>1388</v>
      </c>
      <c r="R23" s="52" t="s">
        <v>71</v>
      </c>
      <c r="S23" s="52" t="s">
        <v>71</v>
      </c>
      <c r="T23" s="52" t="s">
        <v>71</v>
      </c>
      <c r="U23" s="52" t="s">
        <v>217</v>
      </c>
      <c r="V23" s="228" t="s">
        <v>2070</v>
      </c>
    </row>
    <row r="24" spans="1:22" s="99" customFormat="1" x14ac:dyDescent="0.2">
      <c r="A24" s="90">
        <v>2</v>
      </c>
      <c r="B24" s="90" t="s">
        <v>73</v>
      </c>
      <c r="C24" s="207" t="s">
        <v>435</v>
      </c>
      <c r="D24" s="90" t="s">
        <v>90</v>
      </c>
      <c r="E24" s="90" t="s">
        <v>90</v>
      </c>
      <c r="F24" s="52">
        <v>6</v>
      </c>
      <c r="G24" s="52" t="s">
        <v>240</v>
      </c>
      <c r="H24" s="52">
        <v>360</v>
      </c>
      <c r="I24" s="52" t="s">
        <v>125</v>
      </c>
      <c r="J24" s="52">
        <v>360</v>
      </c>
      <c r="K24" s="52" t="s">
        <v>71</v>
      </c>
      <c r="L24" s="52" t="s">
        <v>71</v>
      </c>
      <c r="M24" s="52" t="s">
        <v>71</v>
      </c>
      <c r="N24" s="52" t="s">
        <v>71</v>
      </c>
      <c r="O24" s="52" t="s">
        <v>102</v>
      </c>
      <c r="P24" s="52">
        <v>1660</v>
      </c>
      <c r="Q24" s="52" t="s">
        <v>1388</v>
      </c>
      <c r="R24" s="52" t="s">
        <v>71</v>
      </c>
      <c r="S24" s="52" t="s">
        <v>71</v>
      </c>
      <c r="T24" s="52" t="s">
        <v>71</v>
      </c>
      <c r="U24" s="52" t="s">
        <v>217</v>
      </c>
      <c r="V24" s="228" t="s">
        <v>2070</v>
      </c>
    </row>
    <row r="25" spans="1:22" s="99" customFormat="1" x14ac:dyDescent="0.2">
      <c r="A25" s="90">
        <v>2</v>
      </c>
      <c r="B25" s="90" t="s">
        <v>73</v>
      </c>
      <c r="C25" s="207" t="s">
        <v>435</v>
      </c>
      <c r="D25" s="90" t="s">
        <v>90</v>
      </c>
      <c r="E25" s="90" t="s">
        <v>90</v>
      </c>
      <c r="F25" s="52">
        <v>6</v>
      </c>
      <c r="G25" s="52" t="s">
        <v>240</v>
      </c>
      <c r="H25" s="52">
        <v>432</v>
      </c>
      <c r="I25" s="52" t="s">
        <v>125</v>
      </c>
      <c r="J25" s="52">
        <v>432</v>
      </c>
      <c r="K25" s="52" t="s">
        <v>71</v>
      </c>
      <c r="L25" s="52" t="s">
        <v>71</v>
      </c>
      <c r="M25" s="52" t="s">
        <v>71</v>
      </c>
      <c r="N25" s="52" t="s">
        <v>71</v>
      </c>
      <c r="O25" s="52" t="s">
        <v>102</v>
      </c>
      <c r="P25" s="52">
        <v>1460</v>
      </c>
      <c r="Q25" s="52" t="s">
        <v>1388</v>
      </c>
      <c r="R25" s="52" t="s">
        <v>71</v>
      </c>
      <c r="S25" s="52" t="s">
        <v>71</v>
      </c>
      <c r="T25" s="52" t="s">
        <v>71</v>
      </c>
      <c r="U25" s="52" t="s">
        <v>217</v>
      </c>
      <c r="V25" s="228" t="s">
        <v>2070</v>
      </c>
    </row>
    <row r="26" spans="1:22" s="99" customFormat="1" x14ac:dyDescent="0.2">
      <c r="A26" s="90">
        <v>2</v>
      </c>
      <c r="B26" s="90" t="s">
        <v>73</v>
      </c>
      <c r="C26" s="207" t="s">
        <v>435</v>
      </c>
      <c r="D26" s="90" t="s">
        <v>90</v>
      </c>
      <c r="E26" s="90" t="s">
        <v>90</v>
      </c>
      <c r="F26" s="52">
        <v>6</v>
      </c>
      <c r="G26" s="52" t="s">
        <v>240</v>
      </c>
      <c r="H26" s="52">
        <v>504</v>
      </c>
      <c r="I26" s="52" t="s">
        <v>125</v>
      </c>
      <c r="J26" s="52">
        <v>504</v>
      </c>
      <c r="K26" s="52" t="s">
        <v>71</v>
      </c>
      <c r="L26" s="52" t="s">
        <v>71</v>
      </c>
      <c r="M26" s="52" t="s">
        <v>71</v>
      </c>
      <c r="N26" s="52" t="s">
        <v>71</v>
      </c>
      <c r="O26" s="52" t="s">
        <v>102</v>
      </c>
      <c r="P26" s="52">
        <v>1320</v>
      </c>
      <c r="Q26" s="52" t="s">
        <v>1388</v>
      </c>
      <c r="R26" s="52" t="s">
        <v>71</v>
      </c>
      <c r="S26" s="52" t="s">
        <v>71</v>
      </c>
      <c r="T26" s="52" t="s">
        <v>71</v>
      </c>
      <c r="U26" s="52" t="s">
        <v>217</v>
      </c>
      <c r="V26" s="228" t="s">
        <v>2070</v>
      </c>
    </row>
    <row r="27" spans="1:22" s="99" customFormat="1" x14ac:dyDescent="0.2">
      <c r="A27" s="90">
        <v>2</v>
      </c>
      <c r="B27" s="90" t="s">
        <v>73</v>
      </c>
      <c r="C27" s="207" t="s">
        <v>435</v>
      </c>
      <c r="D27" s="90" t="s">
        <v>90</v>
      </c>
      <c r="E27" s="90" t="s">
        <v>90</v>
      </c>
      <c r="F27" s="52">
        <v>6</v>
      </c>
      <c r="G27" s="52" t="s">
        <v>240</v>
      </c>
      <c r="H27" s="52">
        <v>576</v>
      </c>
      <c r="I27" s="52" t="s">
        <v>125</v>
      </c>
      <c r="J27" s="52">
        <v>576</v>
      </c>
      <c r="K27" s="52" t="s">
        <v>71</v>
      </c>
      <c r="L27" s="52" t="s">
        <v>71</v>
      </c>
      <c r="M27" s="52" t="s">
        <v>71</v>
      </c>
      <c r="N27" s="52" t="s">
        <v>71</v>
      </c>
      <c r="O27" s="52" t="s">
        <v>102</v>
      </c>
      <c r="P27" s="52">
        <v>1210</v>
      </c>
      <c r="Q27" s="52" t="s">
        <v>1388</v>
      </c>
      <c r="R27" s="52" t="s">
        <v>71</v>
      </c>
      <c r="S27" s="52" t="s">
        <v>71</v>
      </c>
      <c r="T27" s="52" t="s">
        <v>71</v>
      </c>
      <c r="U27" s="52" t="s">
        <v>217</v>
      </c>
      <c r="V27" s="228" t="s">
        <v>2070</v>
      </c>
    </row>
    <row r="28" spans="1:22" s="99" customFormat="1" x14ac:dyDescent="0.2">
      <c r="A28" s="90">
        <v>2</v>
      </c>
      <c r="B28" s="90" t="s">
        <v>73</v>
      </c>
      <c r="C28" s="207" t="s">
        <v>435</v>
      </c>
      <c r="D28" s="90" t="s">
        <v>90</v>
      </c>
      <c r="E28" s="90" t="s">
        <v>90</v>
      </c>
      <c r="F28" s="52">
        <v>6</v>
      </c>
      <c r="G28" s="52" t="s">
        <v>240</v>
      </c>
      <c r="H28" s="52">
        <v>600</v>
      </c>
      <c r="I28" s="52" t="s">
        <v>125</v>
      </c>
      <c r="J28" s="52">
        <v>600</v>
      </c>
      <c r="K28" s="52" t="s">
        <v>71</v>
      </c>
      <c r="L28" s="52" t="s">
        <v>71</v>
      </c>
      <c r="M28" s="52" t="s">
        <v>71</v>
      </c>
      <c r="N28" s="52" t="s">
        <v>71</v>
      </c>
      <c r="O28" s="52" t="s">
        <v>102</v>
      </c>
      <c r="P28" s="52">
        <v>1180</v>
      </c>
      <c r="Q28" s="52" t="s">
        <v>1388</v>
      </c>
      <c r="R28" s="52" t="s">
        <v>71</v>
      </c>
      <c r="S28" s="52" t="s">
        <v>71</v>
      </c>
      <c r="T28" s="52" t="s">
        <v>71</v>
      </c>
      <c r="U28" s="52" t="s">
        <v>217</v>
      </c>
      <c r="V28" s="228" t="s">
        <v>2070</v>
      </c>
    </row>
    <row r="29" spans="1:22" s="99" customFormat="1" x14ac:dyDescent="0.2">
      <c r="A29" s="90">
        <v>2</v>
      </c>
      <c r="B29" s="90" t="s">
        <v>73</v>
      </c>
      <c r="C29" s="207" t="s">
        <v>435</v>
      </c>
      <c r="D29" s="90" t="s">
        <v>90</v>
      </c>
      <c r="E29" s="90" t="s">
        <v>90</v>
      </c>
      <c r="F29" s="52">
        <v>6</v>
      </c>
      <c r="G29" s="52" t="s">
        <v>240</v>
      </c>
      <c r="H29" s="52">
        <v>624</v>
      </c>
      <c r="I29" s="52" t="s">
        <v>125</v>
      </c>
      <c r="J29" s="52">
        <v>624</v>
      </c>
      <c r="K29" s="52" t="s">
        <v>71</v>
      </c>
      <c r="L29" s="52" t="s">
        <v>71</v>
      </c>
      <c r="M29" s="52" t="s">
        <v>71</v>
      </c>
      <c r="N29" s="52" t="s">
        <v>71</v>
      </c>
      <c r="O29" s="52" t="s">
        <v>102</v>
      </c>
      <c r="P29" s="52">
        <v>1160</v>
      </c>
      <c r="Q29" s="52" t="s">
        <v>1388</v>
      </c>
      <c r="R29" s="52" t="s">
        <v>71</v>
      </c>
      <c r="S29" s="52" t="s">
        <v>71</v>
      </c>
      <c r="T29" s="52" t="s">
        <v>71</v>
      </c>
      <c r="U29" s="52" t="s">
        <v>217</v>
      </c>
      <c r="V29" s="228" t="s">
        <v>2070</v>
      </c>
    </row>
    <row r="30" spans="1:22" s="99" customFormat="1" x14ac:dyDescent="0.2">
      <c r="A30" s="90">
        <v>2</v>
      </c>
      <c r="B30" s="90" t="s">
        <v>73</v>
      </c>
      <c r="C30" s="207" t="s">
        <v>435</v>
      </c>
      <c r="D30" s="90" t="s">
        <v>90</v>
      </c>
      <c r="E30" s="90" t="s">
        <v>90</v>
      </c>
      <c r="F30" s="52">
        <v>6</v>
      </c>
      <c r="G30" s="52" t="s">
        <v>240</v>
      </c>
      <c r="H30" s="52">
        <v>648</v>
      </c>
      <c r="I30" s="52" t="s">
        <v>125</v>
      </c>
      <c r="J30" s="52">
        <v>648</v>
      </c>
      <c r="K30" s="52" t="s">
        <v>71</v>
      </c>
      <c r="L30" s="52" t="s">
        <v>71</v>
      </c>
      <c r="M30" s="52" t="s">
        <v>71</v>
      </c>
      <c r="N30" s="52" t="s">
        <v>71</v>
      </c>
      <c r="O30" s="52" t="s">
        <v>102</v>
      </c>
      <c r="P30" s="52">
        <v>1130</v>
      </c>
      <c r="Q30" s="52" t="s">
        <v>1388</v>
      </c>
      <c r="R30" s="52" t="s">
        <v>71</v>
      </c>
      <c r="S30" s="52" t="s">
        <v>71</v>
      </c>
      <c r="T30" s="52" t="s">
        <v>71</v>
      </c>
      <c r="U30" s="52" t="s">
        <v>217</v>
      </c>
      <c r="V30" s="228" t="s">
        <v>2070</v>
      </c>
    </row>
    <row r="31" spans="1:22" s="99" customFormat="1" x14ac:dyDescent="0.2">
      <c r="A31" s="90">
        <v>2</v>
      </c>
      <c r="B31" s="90" t="s">
        <v>73</v>
      </c>
      <c r="C31" s="207" t="s">
        <v>435</v>
      </c>
      <c r="D31" s="90" t="s">
        <v>90</v>
      </c>
      <c r="E31" s="90" t="s">
        <v>90</v>
      </c>
      <c r="F31" s="52">
        <v>6</v>
      </c>
      <c r="G31" s="52" t="s">
        <v>240</v>
      </c>
      <c r="H31" s="52">
        <v>672</v>
      </c>
      <c r="I31" s="52" t="s">
        <v>125</v>
      </c>
      <c r="J31" s="52">
        <v>672</v>
      </c>
      <c r="K31" s="52" t="s">
        <v>71</v>
      </c>
      <c r="L31" s="52" t="s">
        <v>71</v>
      </c>
      <c r="M31" s="52" t="s">
        <v>71</v>
      </c>
      <c r="N31" s="52" t="s">
        <v>71</v>
      </c>
      <c r="O31" s="52" t="s">
        <v>102</v>
      </c>
      <c r="P31" s="52">
        <v>1110</v>
      </c>
      <c r="Q31" s="52" t="s">
        <v>1388</v>
      </c>
      <c r="R31" s="52" t="s">
        <v>71</v>
      </c>
      <c r="S31" s="52" t="s">
        <v>71</v>
      </c>
      <c r="T31" s="52" t="s">
        <v>71</v>
      </c>
      <c r="U31" s="52" t="s">
        <v>217</v>
      </c>
      <c r="V31" s="228" t="s">
        <v>2070</v>
      </c>
    </row>
    <row r="32" spans="1:22" s="99" customFormat="1" x14ac:dyDescent="0.2">
      <c r="A32" s="90">
        <v>2</v>
      </c>
      <c r="B32" s="90" t="s">
        <v>73</v>
      </c>
      <c r="C32" s="207" t="s">
        <v>435</v>
      </c>
      <c r="D32" s="90" t="s">
        <v>90</v>
      </c>
      <c r="E32" s="90" t="s">
        <v>90</v>
      </c>
      <c r="F32" s="52">
        <v>6</v>
      </c>
      <c r="G32" s="52" t="s">
        <v>240</v>
      </c>
      <c r="H32" s="52">
        <v>696</v>
      </c>
      <c r="I32" s="52" t="s">
        <v>125</v>
      </c>
      <c r="J32" s="52">
        <v>696</v>
      </c>
      <c r="K32" s="52" t="s">
        <v>71</v>
      </c>
      <c r="L32" s="52" t="s">
        <v>71</v>
      </c>
      <c r="M32" s="52" t="s">
        <v>71</v>
      </c>
      <c r="N32" s="52" t="s">
        <v>71</v>
      </c>
      <c r="O32" s="52" t="s">
        <v>102</v>
      </c>
      <c r="P32" s="52">
        <v>1090</v>
      </c>
      <c r="Q32" s="52" t="s">
        <v>1388</v>
      </c>
      <c r="R32" s="52" t="s">
        <v>71</v>
      </c>
      <c r="S32" s="52" t="s">
        <v>71</v>
      </c>
      <c r="T32" s="52" t="s">
        <v>71</v>
      </c>
      <c r="U32" s="52" t="s">
        <v>217</v>
      </c>
      <c r="V32" s="228" t="s">
        <v>2070</v>
      </c>
    </row>
    <row r="33" spans="1:22" s="99" customFormat="1" x14ac:dyDescent="0.2">
      <c r="A33" s="90">
        <v>2</v>
      </c>
      <c r="B33" s="90" t="s">
        <v>73</v>
      </c>
      <c r="C33" s="207" t="s">
        <v>435</v>
      </c>
      <c r="D33" s="90" t="s">
        <v>90</v>
      </c>
      <c r="E33" s="90" t="s">
        <v>90</v>
      </c>
      <c r="F33" s="52">
        <v>6</v>
      </c>
      <c r="G33" s="52" t="s">
        <v>240</v>
      </c>
      <c r="H33" s="52">
        <v>720</v>
      </c>
      <c r="I33" s="52" t="s">
        <v>125</v>
      </c>
      <c r="J33" s="52">
        <v>720</v>
      </c>
      <c r="K33" s="52" t="s">
        <v>71</v>
      </c>
      <c r="L33" s="52" t="s">
        <v>71</v>
      </c>
      <c r="M33" s="52" t="s">
        <v>71</v>
      </c>
      <c r="N33" s="52" t="s">
        <v>71</v>
      </c>
      <c r="O33" s="52" t="s">
        <v>102</v>
      </c>
      <c r="P33" s="52">
        <v>1070</v>
      </c>
      <c r="Q33" s="52" t="s">
        <v>1388</v>
      </c>
      <c r="R33" s="52" t="s">
        <v>71</v>
      </c>
      <c r="S33" s="52" t="s">
        <v>71</v>
      </c>
      <c r="T33" s="52" t="s">
        <v>71</v>
      </c>
      <c r="U33" s="52" t="s">
        <v>217</v>
      </c>
      <c r="V33" s="228" t="s">
        <v>2070</v>
      </c>
    </row>
    <row r="34" spans="1:22" s="99" customFormat="1" x14ac:dyDescent="0.2">
      <c r="A34" s="90">
        <v>2</v>
      </c>
      <c r="B34" s="90" t="s">
        <v>73</v>
      </c>
      <c r="C34" s="207" t="s">
        <v>435</v>
      </c>
      <c r="D34" s="90" t="s">
        <v>90</v>
      </c>
      <c r="E34" s="90" t="s">
        <v>90</v>
      </c>
      <c r="F34" s="52">
        <v>6</v>
      </c>
      <c r="G34" s="52" t="s">
        <v>240</v>
      </c>
      <c r="H34" s="52">
        <v>744</v>
      </c>
      <c r="I34" s="52" t="s">
        <v>125</v>
      </c>
      <c r="J34" s="52">
        <v>744</v>
      </c>
      <c r="K34" s="52" t="s">
        <v>71</v>
      </c>
      <c r="L34" s="52" t="s">
        <v>71</v>
      </c>
      <c r="M34" s="52" t="s">
        <v>71</v>
      </c>
      <c r="N34" s="52" t="s">
        <v>71</v>
      </c>
      <c r="O34" s="52" t="s">
        <v>102</v>
      </c>
      <c r="P34" s="52">
        <v>1050</v>
      </c>
      <c r="Q34" s="52" t="s">
        <v>1388</v>
      </c>
      <c r="R34" s="52" t="s">
        <v>71</v>
      </c>
      <c r="S34" s="52" t="s">
        <v>71</v>
      </c>
      <c r="T34" s="52" t="s">
        <v>71</v>
      </c>
      <c r="U34" s="52" t="s">
        <v>217</v>
      </c>
      <c r="V34" s="228" t="s">
        <v>2070</v>
      </c>
    </row>
    <row r="35" spans="1:22" s="99" customFormat="1" x14ac:dyDescent="0.2">
      <c r="A35" s="290">
        <v>2</v>
      </c>
      <c r="B35" s="290" t="s">
        <v>73</v>
      </c>
      <c r="C35" s="291" t="s">
        <v>435</v>
      </c>
      <c r="D35" s="90" t="s">
        <v>90</v>
      </c>
      <c r="E35" s="290" t="s">
        <v>90</v>
      </c>
      <c r="F35" s="79">
        <v>6</v>
      </c>
      <c r="G35" s="79" t="s">
        <v>240</v>
      </c>
      <c r="H35" s="79">
        <v>768</v>
      </c>
      <c r="I35" s="79" t="s">
        <v>125</v>
      </c>
      <c r="J35" s="79">
        <v>768</v>
      </c>
      <c r="K35" s="52" t="s">
        <v>71</v>
      </c>
      <c r="L35" s="52" t="s">
        <v>71</v>
      </c>
      <c r="M35" s="79" t="s">
        <v>71</v>
      </c>
      <c r="N35" s="79" t="s">
        <v>71</v>
      </c>
      <c r="O35" s="79" t="s">
        <v>102</v>
      </c>
      <c r="P35" s="79">
        <v>1040</v>
      </c>
      <c r="Q35" s="79" t="s">
        <v>1388</v>
      </c>
      <c r="R35" s="79" t="s">
        <v>71</v>
      </c>
      <c r="S35" s="79" t="s">
        <v>71</v>
      </c>
      <c r="T35" s="79" t="s">
        <v>71</v>
      </c>
      <c r="U35" s="79" t="s">
        <v>217</v>
      </c>
      <c r="V35" s="228" t="s">
        <v>2070</v>
      </c>
    </row>
    <row r="36" spans="1:22" s="99" customFormat="1" x14ac:dyDescent="0.2">
      <c r="A36" s="90">
        <v>2</v>
      </c>
      <c r="B36" s="90" t="s">
        <v>73</v>
      </c>
      <c r="C36" s="207" t="s">
        <v>435</v>
      </c>
      <c r="D36" s="90" t="s">
        <v>1601</v>
      </c>
      <c r="E36" s="90" t="s">
        <v>446</v>
      </c>
      <c r="F36" s="52">
        <v>4</v>
      </c>
      <c r="G36" s="52" t="s">
        <v>240</v>
      </c>
      <c r="H36" s="52">
        <v>9</v>
      </c>
      <c r="I36" s="52" t="s">
        <v>126</v>
      </c>
      <c r="J36" s="52">
        <f t="shared" ref="J36:J38" si="0">24*H36</f>
        <v>216</v>
      </c>
      <c r="K36" s="52">
        <v>1350</v>
      </c>
      <c r="L36" s="52" t="s">
        <v>1388</v>
      </c>
      <c r="M36" s="52" t="s">
        <v>71</v>
      </c>
      <c r="N36" s="52" t="s">
        <v>71</v>
      </c>
      <c r="O36" s="52" t="s">
        <v>71</v>
      </c>
      <c r="P36" s="52" t="s">
        <v>71</v>
      </c>
      <c r="Q36" s="52" t="s">
        <v>71</v>
      </c>
      <c r="R36" s="52" t="s">
        <v>71</v>
      </c>
      <c r="S36" s="52" t="s">
        <v>71</v>
      </c>
      <c r="T36" s="52" t="s">
        <v>71</v>
      </c>
      <c r="U36" s="52" t="s">
        <v>449</v>
      </c>
      <c r="V36" s="228" t="s">
        <v>2070</v>
      </c>
    </row>
    <row r="37" spans="1:22" s="99" customFormat="1" x14ac:dyDescent="0.2">
      <c r="A37" s="90">
        <v>2</v>
      </c>
      <c r="B37" s="90" t="s">
        <v>73</v>
      </c>
      <c r="C37" s="207" t="s">
        <v>435</v>
      </c>
      <c r="D37" s="90" t="s">
        <v>1601</v>
      </c>
      <c r="E37" s="90" t="s">
        <v>446</v>
      </c>
      <c r="F37" s="52">
        <v>4</v>
      </c>
      <c r="G37" s="52" t="s">
        <v>240</v>
      </c>
      <c r="H37" s="52">
        <v>15</v>
      </c>
      <c r="I37" s="52" t="s">
        <v>126</v>
      </c>
      <c r="J37" s="52">
        <f t="shared" si="0"/>
        <v>360</v>
      </c>
      <c r="K37" s="80">
        <v>1350</v>
      </c>
      <c r="L37" s="80" t="s">
        <v>1388</v>
      </c>
      <c r="M37" s="52" t="s">
        <v>71</v>
      </c>
      <c r="N37" s="52" t="s">
        <v>71</v>
      </c>
      <c r="O37" s="52" t="s">
        <v>71</v>
      </c>
      <c r="P37" s="52" t="s">
        <v>71</v>
      </c>
      <c r="Q37" s="52" t="s">
        <v>71</v>
      </c>
      <c r="R37" s="52" t="s">
        <v>71</v>
      </c>
      <c r="S37" s="52" t="s">
        <v>71</v>
      </c>
      <c r="T37" s="52" t="s">
        <v>71</v>
      </c>
      <c r="U37" s="52" t="s">
        <v>449</v>
      </c>
      <c r="V37" s="228" t="s">
        <v>2070</v>
      </c>
    </row>
    <row r="38" spans="1:22" s="99" customFormat="1" x14ac:dyDescent="0.2">
      <c r="A38" s="90">
        <v>2</v>
      </c>
      <c r="B38" s="90" t="s">
        <v>73</v>
      </c>
      <c r="C38" s="207" t="s">
        <v>435</v>
      </c>
      <c r="D38" s="90" t="s">
        <v>1601</v>
      </c>
      <c r="E38" s="90" t="s">
        <v>446</v>
      </c>
      <c r="F38" s="52">
        <v>4</v>
      </c>
      <c r="G38" s="52" t="s">
        <v>240</v>
      </c>
      <c r="H38" s="52">
        <v>18</v>
      </c>
      <c r="I38" s="52" t="s">
        <v>126</v>
      </c>
      <c r="J38" s="52">
        <f t="shared" si="0"/>
        <v>432</v>
      </c>
      <c r="K38" s="80">
        <v>1350</v>
      </c>
      <c r="L38" s="80" t="s">
        <v>1388</v>
      </c>
      <c r="M38" s="79" t="s">
        <v>71</v>
      </c>
      <c r="N38" s="79" t="s">
        <v>71</v>
      </c>
      <c r="O38" s="52" t="s">
        <v>71</v>
      </c>
      <c r="P38" s="52" t="s">
        <v>71</v>
      </c>
      <c r="Q38" s="52" t="s">
        <v>71</v>
      </c>
      <c r="R38" s="52" t="s">
        <v>71</v>
      </c>
      <c r="S38" s="52" t="s">
        <v>71</v>
      </c>
      <c r="T38" s="52" t="s">
        <v>71</v>
      </c>
      <c r="U38" s="52" t="s">
        <v>449</v>
      </c>
      <c r="V38" s="228" t="s">
        <v>2070</v>
      </c>
    </row>
    <row r="39" spans="1:22" s="99" customFormat="1" x14ac:dyDescent="0.2">
      <c r="A39" s="90">
        <v>2</v>
      </c>
      <c r="B39" s="90" t="s">
        <v>73</v>
      </c>
      <c r="C39" s="207" t="s">
        <v>435</v>
      </c>
      <c r="D39" s="90" t="s">
        <v>1600</v>
      </c>
      <c r="E39" s="90" t="s">
        <v>447</v>
      </c>
      <c r="F39" s="52">
        <v>5</v>
      </c>
      <c r="G39" s="52" t="s">
        <v>240</v>
      </c>
      <c r="H39" s="52">
        <v>9</v>
      </c>
      <c r="I39" s="52" t="s">
        <v>126</v>
      </c>
      <c r="J39" s="52">
        <f t="shared" ref="J39:J41" si="1">24*H39</f>
        <v>216</v>
      </c>
      <c r="K39" s="80">
        <v>1350</v>
      </c>
      <c r="L39" s="80" t="s">
        <v>1388</v>
      </c>
      <c r="M39" s="52" t="s">
        <v>71</v>
      </c>
      <c r="N39" s="52" t="s">
        <v>71</v>
      </c>
      <c r="O39" s="52" t="s">
        <v>71</v>
      </c>
      <c r="P39" s="52" t="s">
        <v>71</v>
      </c>
      <c r="Q39" s="52" t="s">
        <v>71</v>
      </c>
      <c r="R39" s="52" t="s">
        <v>71</v>
      </c>
      <c r="S39" s="52" t="s">
        <v>71</v>
      </c>
      <c r="T39" s="52" t="s">
        <v>71</v>
      </c>
      <c r="U39" s="52" t="s">
        <v>449</v>
      </c>
      <c r="V39" s="228" t="s">
        <v>2070</v>
      </c>
    </row>
    <row r="40" spans="1:22" s="99" customFormat="1" x14ac:dyDescent="0.2">
      <c r="A40" s="90">
        <v>2</v>
      </c>
      <c r="B40" s="90" t="s">
        <v>73</v>
      </c>
      <c r="C40" s="207" t="s">
        <v>435</v>
      </c>
      <c r="D40" s="90" t="s">
        <v>1600</v>
      </c>
      <c r="E40" s="90" t="s">
        <v>447</v>
      </c>
      <c r="F40" s="52">
        <v>5</v>
      </c>
      <c r="G40" s="52" t="s">
        <v>240</v>
      </c>
      <c r="H40" s="52">
        <v>15</v>
      </c>
      <c r="I40" s="52" t="s">
        <v>126</v>
      </c>
      <c r="J40" s="52">
        <f t="shared" si="1"/>
        <v>360</v>
      </c>
      <c r="K40" s="52">
        <v>150</v>
      </c>
      <c r="L40" s="52" t="s">
        <v>1388</v>
      </c>
      <c r="M40" s="52">
        <v>450</v>
      </c>
      <c r="N40" s="52" t="s">
        <v>1388</v>
      </c>
      <c r="O40" s="52" t="s">
        <v>71</v>
      </c>
      <c r="P40" s="52" t="s">
        <v>71</v>
      </c>
      <c r="Q40" s="52" t="s">
        <v>71</v>
      </c>
      <c r="R40" s="52" t="s">
        <v>71</v>
      </c>
      <c r="S40" s="52" t="s">
        <v>71</v>
      </c>
      <c r="T40" s="52" t="s">
        <v>71</v>
      </c>
      <c r="U40" s="52" t="s">
        <v>449</v>
      </c>
      <c r="V40" s="228" t="s">
        <v>2070</v>
      </c>
    </row>
    <row r="41" spans="1:22" s="99" customFormat="1" x14ac:dyDescent="0.2">
      <c r="A41" s="90">
        <v>2</v>
      </c>
      <c r="B41" s="90" t="s">
        <v>73</v>
      </c>
      <c r="C41" s="207" t="s">
        <v>435</v>
      </c>
      <c r="D41" s="90" t="s">
        <v>1600</v>
      </c>
      <c r="E41" s="90" t="s">
        <v>447</v>
      </c>
      <c r="F41" s="52">
        <v>5</v>
      </c>
      <c r="G41" s="52" t="s">
        <v>240</v>
      </c>
      <c r="H41" s="52">
        <v>18</v>
      </c>
      <c r="I41" s="52" t="s">
        <v>126</v>
      </c>
      <c r="J41" s="52">
        <f t="shared" si="1"/>
        <v>432</v>
      </c>
      <c r="K41" s="52">
        <v>17</v>
      </c>
      <c r="L41" s="52" t="s">
        <v>1388</v>
      </c>
      <c r="M41" s="52">
        <v>50</v>
      </c>
      <c r="N41" s="52" t="s">
        <v>1388</v>
      </c>
      <c r="O41" s="52" t="s">
        <v>71</v>
      </c>
      <c r="P41" s="52" t="s">
        <v>71</v>
      </c>
      <c r="Q41" s="52" t="s">
        <v>71</v>
      </c>
      <c r="R41" s="52" t="s">
        <v>71</v>
      </c>
      <c r="S41" s="52" t="s">
        <v>71</v>
      </c>
      <c r="T41" s="52" t="s">
        <v>71</v>
      </c>
      <c r="U41" s="52" t="s">
        <v>449</v>
      </c>
      <c r="V41" s="228" t="s">
        <v>2070</v>
      </c>
    </row>
    <row r="42" spans="1:22" s="99" customFormat="1" x14ac:dyDescent="0.2">
      <c r="A42" s="90">
        <v>2</v>
      </c>
      <c r="B42" s="90" t="s">
        <v>73</v>
      </c>
      <c r="C42" s="207" t="s">
        <v>435</v>
      </c>
      <c r="D42" s="90" t="s">
        <v>1600</v>
      </c>
      <c r="E42" s="90" t="s">
        <v>440</v>
      </c>
      <c r="F42" s="52">
        <v>6</v>
      </c>
      <c r="G42" s="52" t="s">
        <v>240</v>
      </c>
      <c r="H42" s="52">
        <v>32</v>
      </c>
      <c r="I42" s="52" t="s">
        <v>126</v>
      </c>
      <c r="J42" s="52">
        <f>24*H42</f>
        <v>768</v>
      </c>
      <c r="K42" s="52">
        <v>17</v>
      </c>
      <c r="L42" s="52" t="s">
        <v>1388</v>
      </c>
      <c r="M42" s="52">
        <v>50</v>
      </c>
      <c r="N42" s="52" t="s">
        <v>1388</v>
      </c>
      <c r="O42" s="52" t="s">
        <v>71</v>
      </c>
      <c r="P42" s="52" t="s">
        <v>71</v>
      </c>
      <c r="Q42" s="52" t="s">
        <v>71</v>
      </c>
      <c r="R42" s="52" t="s">
        <v>71</v>
      </c>
      <c r="S42" s="52" t="s">
        <v>71</v>
      </c>
      <c r="T42" s="52" t="s">
        <v>71</v>
      </c>
      <c r="U42" s="52" t="s">
        <v>449</v>
      </c>
      <c r="V42" s="228" t="s">
        <v>2070</v>
      </c>
    </row>
    <row r="43" spans="1:22" s="99" customFormat="1" x14ac:dyDescent="0.2">
      <c r="A43" s="90">
        <v>2</v>
      </c>
      <c r="B43" s="90" t="s">
        <v>73</v>
      </c>
      <c r="C43" s="395" t="s">
        <v>435</v>
      </c>
      <c r="D43" s="394" t="s">
        <v>1600</v>
      </c>
      <c r="E43" s="394" t="s">
        <v>1860</v>
      </c>
      <c r="F43" s="80">
        <v>4</v>
      </c>
      <c r="G43" s="80" t="s">
        <v>240</v>
      </c>
      <c r="H43" s="80" t="s">
        <v>862</v>
      </c>
      <c r="I43" s="80" t="s">
        <v>52</v>
      </c>
      <c r="J43" s="80" t="s">
        <v>862</v>
      </c>
      <c r="K43" s="80">
        <v>1350</v>
      </c>
      <c r="L43" s="80" t="s">
        <v>1388</v>
      </c>
      <c r="M43" s="80" t="s">
        <v>71</v>
      </c>
      <c r="N43" s="80" t="s">
        <v>71</v>
      </c>
      <c r="O43" s="80" t="s">
        <v>71</v>
      </c>
      <c r="P43" s="80" t="s">
        <v>71</v>
      </c>
      <c r="Q43" s="80" t="s">
        <v>71</v>
      </c>
      <c r="R43" s="80" t="s">
        <v>71</v>
      </c>
      <c r="S43" s="80" t="s">
        <v>71</v>
      </c>
      <c r="T43" s="80" t="s">
        <v>71</v>
      </c>
      <c r="U43" s="52" t="s">
        <v>449</v>
      </c>
      <c r="V43" s="228" t="s">
        <v>2070</v>
      </c>
    </row>
    <row r="44" spans="1:22" s="99" customFormat="1" x14ac:dyDescent="0.2">
      <c r="A44" s="529"/>
      <c r="B44" s="529"/>
      <c r="C44" s="519"/>
      <c r="D44" s="529"/>
      <c r="E44" s="529"/>
    </row>
    <row r="45" spans="1:22" s="43" customFormat="1" ht="16" thickBot="1" x14ac:dyDescent="0.25">
      <c r="A45" s="1" t="s">
        <v>1379</v>
      </c>
      <c r="B45" s="1"/>
      <c r="C45" s="1" t="s">
        <v>69</v>
      </c>
      <c r="D45" s="16"/>
      <c r="E45" s="16" t="s">
        <v>105</v>
      </c>
    </row>
    <row r="47" spans="1:22" x14ac:dyDescent="0.2">
      <c r="A47" s="263" t="s">
        <v>5</v>
      </c>
      <c r="B47" s="54" t="s">
        <v>9</v>
      </c>
      <c r="C47" s="55" t="s">
        <v>56</v>
      </c>
      <c r="D47" s="56" t="s">
        <v>488</v>
      </c>
      <c r="E47" s="56" t="s">
        <v>489</v>
      </c>
      <c r="F47" s="56" t="s">
        <v>490</v>
      </c>
      <c r="G47" s="56" t="s">
        <v>491</v>
      </c>
      <c r="H47" s="56" t="s">
        <v>492</v>
      </c>
      <c r="I47" s="56" t="s">
        <v>493</v>
      </c>
      <c r="J47" s="55" t="s">
        <v>2139</v>
      </c>
      <c r="K47" s="55" t="s">
        <v>122</v>
      </c>
      <c r="L47" s="55" t="s">
        <v>2140</v>
      </c>
      <c r="M47" s="55" t="s">
        <v>122</v>
      </c>
      <c r="N47" s="530" t="s">
        <v>42</v>
      </c>
      <c r="O47" s="55" t="s">
        <v>2141</v>
      </c>
      <c r="P47" s="55" t="s">
        <v>122</v>
      </c>
      <c r="Q47" s="530" t="s">
        <v>10</v>
      </c>
      <c r="R47" s="55" t="s">
        <v>2566</v>
      </c>
      <c r="S47" s="55" t="s">
        <v>11</v>
      </c>
      <c r="T47" s="55" t="s">
        <v>16</v>
      </c>
    </row>
    <row r="48" spans="1:22" x14ac:dyDescent="0.2">
      <c r="A48" s="53"/>
      <c r="B48" s="54"/>
      <c r="C48" s="54"/>
      <c r="D48" s="55"/>
      <c r="E48" s="56"/>
      <c r="F48" s="56"/>
      <c r="G48" s="55"/>
      <c r="H48" s="55"/>
      <c r="I48" s="55"/>
      <c r="J48" s="55"/>
      <c r="K48" s="55"/>
      <c r="L48" s="55"/>
      <c r="M48" s="55"/>
      <c r="N48" s="55"/>
      <c r="O48" s="55"/>
      <c r="P48" s="55"/>
      <c r="Q48" s="55"/>
      <c r="R48" s="55"/>
      <c r="S48" s="55"/>
      <c r="T48" s="55"/>
    </row>
    <row r="50" spans="1:9" s="43" customFormat="1" ht="16" thickBot="1" x14ac:dyDescent="0.25">
      <c r="A50" s="1" t="s">
        <v>12</v>
      </c>
      <c r="B50" s="1"/>
    </row>
    <row r="51" spans="1:9" s="31" customFormat="1" x14ac:dyDescent="0.2">
      <c r="A51" s="3" t="s">
        <v>13</v>
      </c>
      <c r="B51" s="3"/>
      <c r="E51" s="58" t="s">
        <v>451</v>
      </c>
      <c r="F51" s="30" t="s">
        <v>54</v>
      </c>
      <c r="H51" s="411" t="s">
        <v>16</v>
      </c>
    </row>
    <row r="52" spans="1:9" s="60" customFormat="1" x14ac:dyDescent="0.2">
      <c r="A52" s="59">
        <v>1</v>
      </c>
      <c r="B52" s="59"/>
      <c r="C52" s="60" t="s">
        <v>37</v>
      </c>
      <c r="E52" s="61">
        <v>0</v>
      </c>
      <c r="F52" s="60" t="s">
        <v>60</v>
      </c>
      <c r="H52" s="412" t="s">
        <v>1692</v>
      </c>
    </row>
    <row r="53" spans="1:9" x14ac:dyDescent="0.2">
      <c r="A53" s="4">
        <v>2</v>
      </c>
      <c r="B53" s="4"/>
      <c r="C53" s="5" t="s">
        <v>17</v>
      </c>
      <c r="E53" s="6">
        <v>1</v>
      </c>
      <c r="F53" s="19" t="s">
        <v>61</v>
      </c>
      <c r="H53" s="41" t="s">
        <v>1693</v>
      </c>
    </row>
    <row r="54" spans="1:9" s="8" customFormat="1" x14ac:dyDescent="0.2">
      <c r="A54" s="7">
        <v>3</v>
      </c>
      <c r="B54" s="7"/>
      <c r="C54" s="8" t="s">
        <v>18</v>
      </c>
      <c r="E54" s="10">
        <v>1</v>
      </c>
      <c r="F54" s="8" t="s">
        <v>19</v>
      </c>
      <c r="H54" s="41" t="s">
        <v>1693</v>
      </c>
      <c r="I54" s="19"/>
    </row>
    <row r="55" spans="1:9" s="8" customFormat="1" x14ac:dyDescent="0.2">
      <c r="A55" s="7">
        <v>4</v>
      </c>
      <c r="B55" s="7"/>
      <c r="C55" s="8" t="s">
        <v>20</v>
      </c>
      <c r="E55" s="10">
        <v>1</v>
      </c>
      <c r="F55" s="8" t="s">
        <v>21</v>
      </c>
      <c r="H55" s="41" t="s">
        <v>1693</v>
      </c>
      <c r="I55" s="19"/>
    </row>
    <row r="56" spans="1:9" x14ac:dyDescent="0.2">
      <c r="A56" s="4">
        <v>5</v>
      </c>
      <c r="B56" s="4"/>
      <c r="C56" s="5" t="s">
        <v>22</v>
      </c>
      <c r="E56" s="6">
        <v>1</v>
      </c>
      <c r="F56" s="19" t="s">
        <v>23</v>
      </c>
      <c r="H56" s="41" t="s">
        <v>1694</v>
      </c>
    </row>
    <row r="57" spans="1:9" x14ac:dyDescent="0.2">
      <c r="A57" s="7">
        <v>6</v>
      </c>
      <c r="B57" s="7"/>
      <c r="C57" s="8" t="s">
        <v>24</v>
      </c>
      <c r="E57" s="10">
        <v>1</v>
      </c>
      <c r="F57" s="19" t="s">
        <v>128</v>
      </c>
      <c r="H57" s="41" t="s">
        <v>1391</v>
      </c>
    </row>
    <row r="58" spans="1:9" x14ac:dyDescent="0.2">
      <c r="E58" s="62"/>
      <c r="H58" s="41"/>
    </row>
    <row r="59" spans="1:9" s="31" customFormat="1" x14ac:dyDescent="0.2">
      <c r="A59" s="3" t="s">
        <v>25</v>
      </c>
      <c r="B59" s="3"/>
      <c r="E59" s="58" t="s">
        <v>14</v>
      </c>
      <c r="F59" s="30" t="s">
        <v>15</v>
      </c>
      <c r="H59" s="40" t="s">
        <v>16</v>
      </c>
    </row>
    <row r="60" spans="1:9" x14ac:dyDescent="0.2">
      <c r="A60" s="19">
        <v>7</v>
      </c>
      <c r="C60" s="19" t="s">
        <v>26</v>
      </c>
      <c r="E60" s="61">
        <v>1</v>
      </c>
      <c r="F60" s="19" t="s">
        <v>27</v>
      </c>
      <c r="H60" s="42" t="s">
        <v>437</v>
      </c>
    </row>
    <row r="61" spans="1:9" x14ac:dyDescent="0.2">
      <c r="A61" s="19">
        <v>8</v>
      </c>
      <c r="C61" s="19" t="s">
        <v>58</v>
      </c>
      <c r="E61" s="61">
        <v>1</v>
      </c>
      <c r="F61" s="19" t="s">
        <v>62</v>
      </c>
      <c r="H61" s="42" t="s">
        <v>1863</v>
      </c>
    </row>
    <row r="62" spans="1:9" x14ac:dyDescent="0.2">
      <c r="A62" s="19">
        <v>9</v>
      </c>
      <c r="C62" s="19" t="s">
        <v>40</v>
      </c>
      <c r="E62" s="61">
        <v>0</v>
      </c>
      <c r="F62" s="19" t="s">
        <v>63</v>
      </c>
      <c r="H62" s="42" t="s">
        <v>636</v>
      </c>
    </row>
    <row r="63" spans="1:9" x14ac:dyDescent="0.2">
      <c r="A63" s="19">
        <v>10</v>
      </c>
      <c r="C63" s="19" t="s">
        <v>39</v>
      </c>
      <c r="E63" s="61">
        <v>0</v>
      </c>
      <c r="F63" s="19" t="s">
        <v>115</v>
      </c>
      <c r="H63" s="413" t="s">
        <v>452</v>
      </c>
    </row>
    <row r="64" spans="1:9" x14ac:dyDescent="0.2">
      <c r="E64" s="63"/>
      <c r="H64" s="41"/>
    </row>
    <row r="65" spans="1:10" s="31" customFormat="1" x14ac:dyDescent="0.2">
      <c r="A65" s="3" t="s">
        <v>57</v>
      </c>
      <c r="B65" s="3"/>
      <c r="E65" s="64" t="s">
        <v>14</v>
      </c>
      <c r="F65" s="30" t="s">
        <v>15</v>
      </c>
      <c r="H65" s="40" t="s">
        <v>16</v>
      </c>
    </row>
    <row r="66" spans="1:10" s="5" customFormat="1" x14ac:dyDescent="0.2">
      <c r="A66" s="5">
        <v>11</v>
      </c>
      <c r="C66" s="5" t="s">
        <v>28</v>
      </c>
      <c r="E66" s="6">
        <v>1</v>
      </c>
      <c r="F66" s="19" t="s">
        <v>49</v>
      </c>
      <c r="H66" s="42" t="s">
        <v>1613</v>
      </c>
      <c r="I66" s="19"/>
    </row>
    <row r="67" spans="1:10" s="5" customFormat="1" x14ac:dyDescent="0.2">
      <c r="A67" s="11">
        <v>12</v>
      </c>
      <c r="B67" s="11"/>
      <c r="C67" s="5" t="s">
        <v>47</v>
      </c>
      <c r="E67" s="6">
        <v>1</v>
      </c>
      <c r="F67" s="19" t="s">
        <v>109</v>
      </c>
      <c r="H67" s="42" t="s">
        <v>448</v>
      </c>
      <c r="I67" s="19"/>
    </row>
    <row r="68" spans="1:10" x14ac:dyDescent="0.2">
      <c r="A68" s="47">
        <v>13</v>
      </c>
      <c r="B68" s="47"/>
      <c r="C68" s="19" t="s">
        <v>29</v>
      </c>
      <c r="E68" s="61">
        <v>0</v>
      </c>
      <c r="F68" s="19" t="s">
        <v>30</v>
      </c>
      <c r="H68" s="41" t="s">
        <v>1859</v>
      </c>
    </row>
    <row r="69" spans="1:10" x14ac:dyDescent="0.2">
      <c r="A69" s="47">
        <v>14</v>
      </c>
      <c r="B69" s="47"/>
      <c r="C69" s="19" t="s">
        <v>31</v>
      </c>
      <c r="E69" s="61">
        <v>1</v>
      </c>
      <c r="F69" s="19" t="s">
        <v>1400</v>
      </c>
      <c r="H69" s="41" t="s">
        <v>453</v>
      </c>
    </row>
    <row r="70" spans="1:10" x14ac:dyDescent="0.2">
      <c r="A70" s="47">
        <v>15</v>
      </c>
      <c r="B70" s="47"/>
      <c r="C70" s="19" t="s">
        <v>38</v>
      </c>
      <c r="E70" s="61">
        <v>0</v>
      </c>
      <c r="F70" s="19" t="s">
        <v>64</v>
      </c>
      <c r="H70" s="41" t="s">
        <v>1861</v>
      </c>
    </row>
    <row r="71" spans="1:10" x14ac:dyDescent="0.2">
      <c r="E71" s="63"/>
    </row>
    <row r="72" spans="1:10" ht="16" thickBot="1" x14ac:dyDescent="0.25">
      <c r="A72" s="43"/>
      <c r="B72" s="43"/>
      <c r="C72" s="43"/>
      <c r="D72" s="43"/>
      <c r="E72" s="65"/>
      <c r="F72" s="43"/>
      <c r="G72" s="43"/>
      <c r="H72" s="18"/>
      <c r="I72" s="18"/>
      <c r="J72" s="18"/>
    </row>
    <row r="73" spans="1:10" x14ac:dyDescent="0.2">
      <c r="E73" s="63"/>
      <c r="H73" s="18"/>
      <c r="I73" s="18"/>
      <c r="J73" s="18"/>
    </row>
    <row r="74" spans="1:10" ht="16" thickBot="1" x14ac:dyDescent="0.25">
      <c r="A74" s="2" t="s">
        <v>32</v>
      </c>
      <c r="B74" s="2"/>
      <c r="E74" s="66">
        <f>SUM(E52:E57,E60:E63,E66:E70)</f>
        <v>10</v>
      </c>
      <c r="F74" s="67" t="s">
        <v>48</v>
      </c>
      <c r="H74" s="18"/>
      <c r="I74" s="18"/>
      <c r="J74" s="18"/>
    </row>
    <row r="75" spans="1:10" ht="16" thickTop="1" x14ac:dyDescent="0.2">
      <c r="A75" s="201" t="s">
        <v>1367</v>
      </c>
      <c r="B75" s="201"/>
      <c r="C75" s="8"/>
      <c r="D75" s="193"/>
      <c r="E75" s="197" t="s">
        <v>1373</v>
      </c>
      <c r="H75" s="18"/>
      <c r="I75" s="18"/>
      <c r="J75" s="18"/>
    </row>
    <row r="76" spans="1:10" x14ac:dyDescent="0.2">
      <c r="A76" s="68" t="s">
        <v>118</v>
      </c>
      <c r="B76" s="2"/>
      <c r="E76" s="194">
        <f>0.5^E75</f>
        <v>1</v>
      </c>
      <c r="H76" s="18"/>
      <c r="I76" s="18"/>
      <c r="J76" s="18"/>
    </row>
    <row r="77" spans="1:10" ht="16" thickBot="1" x14ac:dyDescent="0.25">
      <c r="A77" s="1"/>
      <c r="B77" s="1"/>
      <c r="C77" s="43"/>
      <c r="D77" s="43"/>
      <c r="E77" s="43"/>
      <c r="F77" s="43"/>
      <c r="G77" s="43"/>
      <c r="H77" s="18"/>
      <c r="I77" s="18"/>
      <c r="J77" s="18"/>
    </row>
    <row r="78" spans="1:10" x14ac:dyDescent="0.2">
      <c r="A78" s="3" t="s">
        <v>33</v>
      </c>
      <c r="B78" s="3"/>
      <c r="C78" s="31"/>
      <c r="D78" s="31"/>
      <c r="E78" s="69" t="s">
        <v>34</v>
      </c>
      <c r="F78" s="31" t="s">
        <v>15</v>
      </c>
      <c r="G78" s="31"/>
      <c r="H78" s="18"/>
      <c r="I78" s="18"/>
      <c r="J78" s="18"/>
    </row>
    <row r="79" spans="1:10" x14ac:dyDescent="0.2">
      <c r="A79" s="198" t="s">
        <v>1368</v>
      </c>
      <c r="B79" s="24" t="s">
        <v>1370</v>
      </c>
      <c r="E79" s="200">
        <v>1</v>
      </c>
      <c r="F79" s="24" t="s">
        <v>1372</v>
      </c>
      <c r="H79" s="18"/>
      <c r="I79" s="18"/>
      <c r="J79" s="18"/>
    </row>
    <row r="80" spans="1:10" x14ac:dyDescent="0.2">
      <c r="A80" s="198" t="s">
        <v>1369</v>
      </c>
      <c r="B80" s="193" t="s">
        <v>1371</v>
      </c>
      <c r="C80" s="24"/>
      <c r="E80" s="200">
        <v>1</v>
      </c>
      <c r="F80" s="24" t="s">
        <v>1372</v>
      </c>
      <c r="H80" s="18"/>
      <c r="I80" s="18"/>
      <c r="J80" s="18"/>
    </row>
    <row r="81" spans="1:10" x14ac:dyDescent="0.2">
      <c r="A81" s="5"/>
      <c r="B81" s="5"/>
      <c r="C81" s="24"/>
      <c r="E81" s="23"/>
      <c r="H81" s="18"/>
      <c r="I81" s="18"/>
      <c r="J81" s="18"/>
    </row>
    <row r="82" spans="1:10" ht="16" thickBot="1" x14ac:dyDescent="0.25">
      <c r="A82" s="5"/>
      <c r="B82" s="5"/>
      <c r="C82" s="22"/>
      <c r="H82" s="18"/>
      <c r="I82" s="18"/>
      <c r="J82" s="18"/>
    </row>
    <row r="83" spans="1:10" x14ac:dyDescent="0.2">
      <c r="A83" s="21"/>
      <c r="B83" s="21"/>
      <c r="C83" s="20"/>
      <c r="D83" s="70"/>
      <c r="E83" s="70"/>
      <c r="F83" s="70"/>
      <c r="G83" s="70"/>
      <c r="H83" s="18"/>
      <c r="I83" s="18"/>
      <c r="J83" s="18"/>
    </row>
    <row r="84" spans="1:10" ht="16" thickBot="1" x14ac:dyDescent="0.25">
      <c r="A84" s="2" t="s">
        <v>35</v>
      </c>
      <c r="B84" s="2"/>
      <c r="E84" s="211">
        <f>E74*E76*E79*E80</f>
        <v>10</v>
      </c>
      <c r="F84" s="212" t="s">
        <v>48</v>
      </c>
      <c r="H84" s="18"/>
      <c r="I84" s="18"/>
      <c r="J84" s="18"/>
    </row>
    <row r="85" spans="1:10" ht="16" thickTop="1" x14ac:dyDescent="0.2">
      <c r="C85" s="68"/>
      <c r="H85" s="18"/>
      <c r="I85" s="18"/>
      <c r="J85" s="18"/>
    </row>
    <row r="86" spans="1:10" ht="16" thickBot="1" x14ac:dyDescent="0.25">
      <c r="A86" s="43"/>
      <c r="B86" s="43"/>
      <c r="C86" s="43"/>
      <c r="D86" s="43"/>
      <c r="E86" s="43"/>
      <c r="F86" s="43"/>
      <c r="G86" s="43"/>
      <c r="H86" s="18"/>
      <c r="I86" s="18"/>
      <c r="J86" s="18"/>
    </row>
    <row r="87" spans="1:10" x14ac:dyDescent="0.2">
      <c r="H87" s="18"/>
      <c r="I87" s="18"/>
      <c r="J87" s="18"/>
    </row>
    <row r="88" spans="1:10" x14ac:dyDescent="0.2">
      <c r="A88" s="2" t="s">
        <v>1394</v>
      </c>
      <c r="H88" s="18"/>
      <c r="I88" s="18"/>
      <c r="J88" s="18"/>
    </row>
    <row r="89" spans="1:10" x14ac:dyDescent="0.2">
      <c r="A89" s="221">
        <v>44097</v>
      </c>
      <c r="B89" s="19" t="s">
        <v>1395</v>
      </c>
      <c r="H89" s="18"/>
      <c r="I89" s="18"/>
      <c r="J89" s="18"/>
    </row>
    <row r="90" spans="1:10" x14ac:dyDescent="0.2">
      <c r="H90" s="18"/>
      <c r="I90" s="18"/>
      <c r="J90" s="18"/>
    </row>
    <row r="91" spans="1:10" x14ac:dyDescent="0.2">
      <c r="H91" s="18"/>
      <c r="I91" s="18"/>
      <c r="J91" s="18"/>
    </row>
    <row r="92" spans="1:10" x14ac:dyDescent="0.2">
      <c r="H92" s="18"/>
      <c r="I92" s="18"/>
      <c r="J92" s="18"/>
    </row>
    <row r="93" spans="1:10" x14ac:dyDescent="0.2">
      <c r="H93" s="18"/>
      <c r="I93" s="18"/>
      <c r="J93" s="18"/>
    </row>
    <row r="94" spans="1:10" x14ac:dyDescent="0.2">
      <c r="H94" s="18"/>
      <c r="I94" s="18"/>
      <c r="J94" s="18"/>
    </row>
    <row r="95" spans="1:10" x14ac:dyDescent="0.2">
      <c r="H95" s="18"/>
      <c r="I95" s="18"/>
      <c r="J95" s="18"/>
    </row>
    <row r="1048484" spans="16:16" x14ac:dyDescent="0.2">
      <c r="P1048484" s="57"/>
    </row>
  </sheetData>
  <conditionalFormatting sqref="E84">
    <cfRule type="cellIs" dxfId="93" priority="1" operator="lessThan">
      <formula>7.5</formula>
    </cfRule>
    <cfRule type="cellIs" dxfId="92" priority="2" operator="greaterThan">
      <formula>7.5</formula>
    </cfRule>
  </conditionalFormatting>
  <dataValidations count="4">
    <dataValidation type="list" allowBlank="1" showInputMessage="1" showErrorMessage="1" sqref="E10" xr:uid="{00000000-0002-0000-1600-000000000000}">
      <formula1>#REF!</formula1>
    </dataValidation>
    <dataValidation type="list" showInputMessage="1" showErrorMessage="1" sqref="E12" xr:uid="{00000000-0002-0000-1600-000001000000}">
      <formula1>#REF!</formula1>
    </dataValidation>
    <dataValidation type="list" allowBlank="1" showInputMessage="1" showErrorMessage="1" sqref="E11" xr:uid="{00000000-0002-0000-1600-000002000000}">
      <formula1>#REF!</formula1>
    </dataValidation>
    <dataValidation type="list" allowBlank="1" showInputMessage="1" showErrorMessage="1" sqref="D12" xr:uid="{00000000-0002-0000-16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600-000004000000}">
          <x14:formula1>
            <xm:f>Lists!$C$1:$C$9</xm:f>
          </x14:formula1>
          <xm:sqref>D10</xm:sqref>
        </x14:dataValidation>
        <x14:dataValidation type="list" allowBlank="1" showInputMessage="1" showErrorMessage="1" xr:uid="{00000000-0002-0000-1600-000005000000}">
          <x14:formula1>
            <xm:f>Lists!$F$1:$F$8</xm:f>
          </x14:formula1>
          <xm:sqref>D11</xm:sqref>
        </x14:dataValidation>
        <x14:dataValidation type="list" allowBlank="1" showInputMessage="1" showErrorMessage="1" xr:uid="{00000000-0002-0000-1600-000006000000}">
          <x14:formula1>
            <xm:f>Lists!$E$1:$E$5</xm:f>
          </x14:formula1>
          <xm:sqref>V15</xm:sqref>
        </x14:dataValidation>
        <x14:dataValidation type="list" allowBlank="1" showInputMessage="1" showErrorMessage="1" xr:uid="{00000000-0002-0000-1600-000007000000}">
          <x14:formula1>
            <xm:f>Lists!$D$1:$D$8</xm:f>
          </x14:formula1>
          <xm:sqref>E15</xm:sqref>
        </x14:dataValidation>
        <x14:dataValidation type="list" allowBlank="1" showInputMessage="1" showErrorMessage="1" xr:uid="{00000000-0002-0000-1600-000008000000}">
          <x14:formula1>
            <xm:f>Lists!$G$1:$G$8</xm:f>
          </x14:formula1>
          <xm:sqref>D20:D44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X1048501"/>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6.1640625" style="19" customWidth="1"/>
    <col min="3" max="3" width="30.33203125" style="19" customWidth="1"/>
    <col min="4" max="4" width="25.83203125" style="19" customWidth="1"/>
    <col min="5" max="5" width="19.83203125" style="19" bestFit="1" customWidth="1"/>
    <col min="6" max="6" width="25" style="19" customWidth="1"/>
    <col min="7" max="7" width="23.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455</v>
      </c>
      <c r="G2" s="19" t="s">
        <v>72</v>
      </c>
      <c r="H2" s="44" t="s">
        <v>458</v>
      </c>
    </row>
    <row r="3" spans="1:24" x14ac:dyDescent="0.2">
      <c r="C3" s="19" t="s">
        <v>2</v>
      </c>
      <c r="D3" s="209">
        <v>2012</v>
      </c>
    </row>
    <row r="4" spans="1:24" x14ac:dyDescent="0.2">
      <c r="C4" s="8" t="s">
        <v>44</v>
      </c>
      <c r="D4" s="44" t="s">
        <v>456</v>
      </c>
    </row>
    <row r="5" spans="1:24" x14ac:dyDescent="0.2">
      <c r="C5" s="19" t="s">
        <v>3</v>
      </c>
      <c r="D5" s="44" t="s">
        <v>2157</v>
      </c>
    </row>
    <row r="6" spans="1:24" x14ac:dyDescent="0.2">
      <c r="D6" s="18"/>
    </row>
    <row r="7" spans="1:24" s="43" customFormat="1" ht="16" thickBot="1" x14ac:dyDescent="0.25">
      <c r="A7" s="1" t="s">
        <v>59</v>
      </c>
      <c r="B7" s="1"/>
      <c r="D7" s="248" t="s">
        <v>1545</v>
      </c>
    </row>
    <row r="9" spans="1:24" s="43" customFormat="1" ht="16" thickBot="1" x14ac:dyDescent="0.25">
      <c r="A9" s="1" t="s">
        <v>4</v>
      </c>
      <c r="B9" s="1"/>
    </row>
    <row r="10" spans="1:24" x14ac:dyDescent="0.2">
      <c r="C10" s="19" t="s">
        <v>74</v>
      </c>
      <c r="D10" s="45" t="s">
        <v>1587</v>
      </c>
      <c r="E10" s="46"/>
    </row>
    <row r="11" spans="1:24" x14ac:dyDescent="0.2">
      <c r="C11" s="19" t="s">
        <v>46</v>
      </c>
      <c r="D11" s="45" t="s">
        <v>1593</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458</v>
      </c>
      <c r="C15" s="206" t="s">
        <v>1546</v>
      </c>
      <c r="D15" s="225" t="s">
        <v>1864</v>
      </c>
      <c r="E15" s="225" t="s">
        <v>368</v>
      </c>
      <c r="F15" s="225" t="s">
        <v>466</v>
      </c>
      <c r="G15" s="225" t="s">
        <v>460</v>
      </c>
      <c r="H15" s="225" t="s">
        <v>461</v>
      </c>
      <c r="I15" s="225" t="s">
        <v>462</v>
      </c>
      <c r="J15" s="225" t="s">
        <v>85</v>
      </c>
      <c r="K15" s="225">
        <v>37</v>
      </c>
      <c r="L15" s="225" t="s">
        <v>71</v>
      </c>
      <c r="M15" s="225" t="s">
        <v>71</v>
      </c>
      <c r="N15" s="225" t="s">
        <v>71</v>
      </c>
      <c r="O15" s="225" t="s">
        <v>71</v>
      </c>
      <c r="P15" s="225" t="s">
        <v>71</v>
      </c>
      <c r="Q15" s="15" t="s">
        <v>135</v>
      </c>
      <c r="R15" s="15">
        <v>48</v>
      </c>
      <c r="S15" s="15" t="s">
        <v>125</v>
      </c>
      <c r="T15" s="15">
        <f>R15</f>
        <v>48</v>
      </c>
      <c r="U15" s="225" t="s">
        <v>374</v>
      </c>
      <c r="V15" s="225" t="s">
        <v>52</v>
      </c>
      <c r="W15" s="225" t="s">
        <v>53</v>
      </c>
      <c r="X15" s="225"/>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100" customFormat="1" x14ac:dyDescent="0.2">
      <c r="A20" s="90">
        <v>1</v>
      </c>
      <c r="B20" s="90" t="s">
        <v>458</v>
      </c>
      <c r="C20" s="207" t="s">
        <v>1546</v>
      </c>
      <c r="D20" s="90" t="s">
        <v>1598</v>
      </c>
      <c r="E20" s="90" t="s">
        <v>357</v>
      </c>
      <c r="F20" s="90">
        <v>2</v>
      </c>
      <c r="G20" s="90" t="s">
        <v>374</v>
      </c>
      <c r="H20" s="90">
        <v>48</v>
      </c>
      <c r="I20" s="90" t="s">
        <v>125</v>
      </c>
      <c r="J20" s="90">
        <v>48</v>
      </c>
      <c r="K20" s="90">
        <v>3.3330000000000002</v>
      </c>
      <c r="L20" s="90" t="s">
        <v>1472</v>
      </c>
      <c r="M20" s="90">
        <v>10</v>
      </c>
      <c r="N20" s="90" t="s">
        <v>1472</v>
      </c>
      <c r="O20" s="90" t="s">
        <v>71</v>
      </c>
      <c r="P20" s="90" t="s">
        <v>71</v>
      </c>
      <c r="Q20" s="90" t="s">
        <v>71</v>
      </c>
      <c r="R20" s="90" t="s">
        <v>71</v>
      </c>
      <c r="S20" s="90" t="s">
        <v>71</v>
      </c>
      <c r="T20" s="90" t="s">
        <v>71</v>
      </c>
      <c r="U20" s="90" t="s">
        <v>449</v>
      </c>
      <c r="V20" s="243"/>
    </row>
    <row r="21" spans="1:24" s="99" customFormat="1" x14ac:dyDescent="0.2">
      <c r="A21" s="90">
        <v>1</v>
      </c>
      <c r="B21" s="90" t="s">
        <v>458</v>
      </c>
      <c r="C21" s="207" t="s">
        <v>1546</v>
      </c>
      <c r="D21" s="90" t="s">
        <v>1598</v>
      </c>
      <c r="E21" s="90" t="s">
        <v>463</v>
      </c>
      <c r="F21" s="90">
        <v>2</v>
      </c>
      <c r="G21" s="90" t="s">
        <v>374</v>
      </c>
      <c r="H21" s="90">
        <v>48</v>
      </c>
      <c r="I21" s="90" t="s">
        <v>125</v>
      </c>
      <c r="J21" s="90">
        <v>48</v>
      </c>
      <c r="K21" s="90">
        <v>0.33300000000000002</v>
      </c>
      <c r="L21" s="90" t="s">
        <v>1472</v>
      </c>
      <c r="M21" s="90">
        <v>1</v>
      </c>
      <c r="N21" s="90" t="s">
        <v>1472</v>
      </c>
      <c r="O21" s="90" t="s">
        <v>468</v>
      </c>
      <c r="P21" s="90">
        <v>2.62</v>
      </c>
      <c r="Q21" s="90" t="s">
        <v>1472</v>
      </c>
      <c r="R21" s="90" t="s">
        <v>71</v>
      </c>
      <c r="S21" s="90" t="s">
        <v>71</v>
      </c>
      <c r="T21" s="90" t="s">
        <v>71</v>
      </c>
      <c r="U21" s="90" t="s">
        <v>469</v>
      </c>
      <c r="V21" s="243"/>
      <c r="W21" s="100"/>
      <c r="X21" s="100"/>
    </row>
    <row r="22" spans="1:24" s="99" customFormat="1" x14ac:dyDescent="0.2">
      <c r="A22" s="90">
        <v>1</v>
      </c>
      <c r="B22" s="90" t="s">
        <v>458</v>
      </c>
      <c r="C22" s="207" t="s">
        <v>1546</v>
      </c>
      <c r="D22" s="90" t="s">
        <v>1598</v>
      </c>
      <c r="E22" s="90" t="s">
        <v>464</v>
      </c>
      <c r="F22" s="90">
        <v>2</v>
      </c>
      <c r="G22" s="90" t="s">
        <v>374</v>
      </c>
      <c r="H22" s="90">
        <v>48</v>
      </c>
      <c r="I22" s="90" t="s">
        <v>125</v>
      </c>
      <c r="J22" s="90">
        <v>48</v>
      </c>
      <c r="K22" s="90">
        <v>3.3330000000000002</v>
      </c>
      <c r="L22" s="90" t="s">
        <v>1472</v>
      </c>
      <c r="M22" s="90">
        <v>10</v>
      </c>
      <c r="N22" s="90" t="s">
        <v>1472</v>
      </c>
      <c r="O22" s="90" t="s">
        <v>71</v>
      </c>
      <c r="P22" s="90" t="s">
        <v>71</v>
      </c>
      <c r="Q22" s="90" t="s">
        <v>71</v>
      </c>
      <c r="R22" s="90" t="s">
        <v>71</v>
      </c>
      <c r="S22" s="90" t="s">
        <v>71</v>
      </c>
      <c r="T22" s="90" t="s">
        <v>71</v>
      </c>
      <c r="U22" s="90" t="s">
        <v>449</v>
      </c>
      <c r="V22" s="243"/>
      <c r="W22" s="100"/>
      <c r="X22" s="100"/>
    </row>
    <row r="23" spans="1:24" s="99" customFormat="1" x14ac:dyDescent="0.2">
      <c r="A23" s="90">
        <v>1</v>
      </c>
      <c r="B23" s="90" t="s">
        <v>458</v>
      </c>
      <c r="C23" s="207" t="s">
        <v>1546</v>
      </c>
      <c r="D23" s="90" t="s">
        <v>1597</v>
      </c>
      <c r="E23" s="90" t="s">
        <v>465</v>
      </c>
      <c r="F23" s="90">
        <v>2</v>
      </c>
      <c r="G23" s="90" t="s">
        <v>374</v>
      </c>
      <c r="H23" s="90">
        <v>48</v>
      </c>
      <c r="I23" s="90" t="s">
        <v>125</v>
      </c>
      <c r="J23" s="90">
        <v>48</v>
      </c>
      <c r="K23" s="90">
        <v>10</v>
      </c>
      <c r="L23" s="90" t="s">
        <v>1472</v>
      </c>
      <c r="M23" s="90" t="s">
        <v>1866</v>
      </c>
      <c r="N23" s="90" t="s">
        <v>1472</v>
      </c>
      <c r="O23" s="90" t="s">
        <v>71</v>
      </c>
      <c r="P23" s="90" t="s">
        <v>71</v>
      </c>
      <c r="Q23" s="90" t="s">
        <v>71</v>
      </c>
      <c r="R23" s="90" t="s">
        <v>71</v>
      </c>
      <c r="S23" s="90" t="s">
        <v>71</v>
      </c>
      <c r="T23" s="90" t="s">
        <v>71</v>
      </c>
      <c r="U23" s="90" t="s">
        <v>449</v>
      </c>
      <c r="V23" s="243"/>
      <c r="W23" s="100"/>
      <c r="X23" s="100"/>
    </row>
    <row r="25" spans="1:24" s="43" customFormat="1" ht="16" thickBot="1" x14ac:dyDescent="0.25">
      <c r="A25" s="1" t="s">
        <v>2142</v>
      </c>
      <c r="B25" s="1"/>
      <c r="C25" s="1" t="s">
        <v>69</v>
      </c>
      <c r="D25" s="16"/>
      <c r="E25" s="16" t="s">
        <v>105</v>
      </c>
    </row>
    <row r="27" spans="1:24" x14ac:dyDescent="0.2">
      <c r="A27" s="263" t="s">
        <v>5</v>
      </c>
      <c r="B27" s="54" t="s">
        <v>9</v>
      </c>
      <c r="C27" s="55" t="s">
        <v>56</v>
      </c>
      <c r="D27" s="56" t="s">
        <v>488</v>
      </c>
      <c r="E27" s="56" t="s">
        <v>489</v>
      </c>
      <c r="F27" s="56" t="s">
        <v>490</v>
      </c>
      <c r="G27" s="56" t="s">
        <v>491</v>
      </c>
      <c r="H27" s="56" t="s">
        <v>492</v>
      </c>
      <c r="I27" s="56" t="s">
        <v>493</v>
      </c>
      <c r="J27" s="55" t="s">
        <v>2139</v>
      </c>
      <c r="K27" s="55" t="s">
        <v>122</v>
      </c>
      <c r="L27" s="55" t="s">
        <v>2140</v>
      </c>
      <c r="M27" s="55" t="s">
        <v>122</v>
      </c>
      <c r="N27" s="530" t="s">
        <v>42</v>
      </c>
      <c r="O27" s="55" t="s">
        <v>2141</v>
      </c>
      <c r="P27" s="55" t="s">
        <v>122</v>
      </c>
      <c r="Q27" s="530" t="s">
        <v>10</v>
      </c>
      <c r="R27" s="55" t="s">
        <v>2566</v>
      </c>
      <c r="S27" s="55" t="s">
        <v>11</v>
      </c>
      <c r="T27" s="55" t="s">
        <v>16</v>
      </c>
    </row>
    <row r="28" spans="1:24" x14ac:dyDescent="0.2">
      <c r="A28" s="53"/>
      <c r="B28" s="54"/>
      <c r="C28" s="54"/>
      <c r="D28" s="55"/>
      <c r="E28" s="56"/>
      <c r="F28" s="56"/>
      <c r="G28" s="55"/>
      <c r="H28" s="55"/>
      <c r="I28" s="55"/>
      <c r="J28" s="55"/>
      <c r="K28" s="55"/>
      <c r="L28" s="55"/>
      <c r="M28" s="55"/>
      <c r="N28" s="55"/>
      <c r="O28" s="55"/>
      <c r="P28" s="55"/>
      <c r="Q28" s="55"/>
      <c r="R28" s="55"/>
      <c r="S28" s="55"/>
      <c r="T28" s="55"/>
    </row>
    <row r="30" spans="1:24" s="43" customFormat="1" ht="16" thickBot="1" x14ac:dyDescent="0.25">
      <c r="A30" s="1" t="s">
        <v>12</v>
      </c>
      <c r="B30" s="1"/>
    </row>
    <row r="31" spans="1:24" s="31" customFormat="1" x14ac:dyDescent="0.2">
      <c r="A31" s="3" t="s">
        <v>13</v>
      </c>
      <c r="B31" s="3"/>
      <c r="E31" s="58" t="s">
        <v>14</v>
      </c>
      <c r="F31" s="30" t="s">
        <v>54</v>
      </c>
      <c r="H31" s="411" t="s">
        <v>16</v>
      </c>
    </row>
    <row r="32" spans="1:24" s="60" customFormat="1" x14ac:dyDescent="0.2">
      <c r="A32" s="59">
        <v>1</v>
      </c>
      <c r="B32" s="59"/>
      <c r="C32" s="60" t="s">
        <v>37</v>
      </c>
      <c r="E32" s="61">
        <v>0</v>
      </c>
      <c r="F32" s="60" t="s">
        <v>60</v>
      </c>
      <c r="H32" s="412" t="s">
        <v>1410</v>
      </c>
    </row>
    <row r="33" spans="1:9" x14ac:dyDescent="0.2">
      <c r="A33" s="4">
        <v>2</v>
      </c>
      <c r="B33" s="4"/>
      <c r="C33" s="5" t="s">
        <v>17</v>
      </c>
      <c r="E33" s="6">
        <v>0</v>
      </c>
      <c r="F33" s="19" t="s">
        <v>61</v>
      </c>
      <c r="H33" s="41" t="s">
        <v>1868</v>
      </c>
    </row>
    <row r="34" spans="1:9" s="8" customFormat="1" x14ac:dyDescent="0.2">
      <c r="A34" s="7">
        <v>3</v>
      </c>
      <c r="B34" s="7"/>
      <c r="C34" s="8" t="s">
        <v>18</v>
      </c>
      <c r="E34" s="10">
        <v>0</v>
      </c>
      <c r="F34" s="8" t="s">
        <v>19</v>
      </c>
      <c r="H34" s="41" t="s">
        <v>1868</v>
      </c>
      <c r="I34" s="19"/>
    </row>
    <row r="35" spans="1:9" s="8" customFormat="1" x14ac:dyDescent="0.2">
      <c r="A35" s="7">
        <v>4</v>
      </c>
      <c r="B35" s="7"/>
      <c r="C35" s="8" t="s">
        <v>20</v>
      </c>
      <c r="E35" s="10">
        <v>0</v>
      </c>
      <c r="F35" s="8" t="s">
        <v>21</v>
      </c>
      <c r="H35" s="41" t="s">
        <v>1868</v>
      </c>
      <c r="I35" s="19"/>
    </row>
    <row r="36" spans="1:9" x14ac:dyDescent="0.2">
      <c r="A36" s="4">
        <v>5</v>
      </c>
      <c r="B36" s="4"/>
      <c r="C36" s="5" t="s">
        <v>22</v>
      </c>
      <c r="E36" s="6">
        <v>1</v>
      </c>
      <c r="F36" s="19" t="s">
        <v>23</v>
      </c>
      <c r="H36" s="41" t="s">
        <v>1869</v>
      </c>
    </row>
    <row r="37" spans="1:9" x14ac:dyDescent="0.2">
      <c r="A37" s="7">
        <v>6</v>
      </c>
      <c r="B37" s="7"/>
      <c r="C37" s="8" t="s">
        <v>24</v>
      </c>
      <c r="E37" s="10">
        <v>1</v>
      </c>
      <c r="F37" s="19" t="s">
        <v>128</v>
      </c>
      <c r="H37" s="41" t="s">
        <v>1302</v>
      </c>
    </row>
    <row r="38" spans="1:9" x14ac:dyDescent="0.2">
      <c r="E38" s="62"/>
      <c r="H38" s="41"/>
    </row>
    <row r="39" spans="1:9" s="31" customFormat="1" x14ac:dyDescent="0.2">
      <c r="A39" s="3" t="s">
        <v>25</v>
      </c>
      <c r="B39" s="3"/>
      <c r="E39" s="58" t="s">
        <v>14</v>
      </c>
      <c r="F39" s="30" t="s">
        <v>15</v>
      </c>
      <c r="H39" s="40" t="s">
        <v>16</v>
      </c>
    </row>
    <row r="40" spans="1:9" x14ac:dyDescent="0.2">
      <c r="A40" s="19">
        <v>7</v>
      </c>
      <c r="C40" s="19" t="s">
        <v>26</v>
      </c>
      <c r="E40" s="61">
        <v>1</v>
      </c>
      <c r="F40" s="19" t="s">
        <v>27</v>
      </c>
      <c r="H40" s="42" t="s">
        <v>457</v>
      </c>
    </row>
    <row r="41" spans="1:9" x14ac:dyDescent="0.2">
      <c r="A41" s="19">
        <v>8</v>
      </c>
      <c r="C41" s="19" t="s">
        <v>58</v>
      </c>
      <c r="E41" s="61">
        <v>1</v>
      </c>
      <c r="F41" s="19" t="s">
        <v>62</v>
      </c>
      <c r="H41" s="42" t="s">
        <v>1867</v>
      </c>
    </row>
    <row r="42" spans="1:9" x14ac:dyDescent="0.2">
      <c r="A42" s="19">
        <v>9</v>
      </c>
      <c r="C42" s="19" t="s">
        <v>40</v>
      </c>
      <c r="E42" s="61">
        <v>0</v>
      </c>
      <c r="F42" s="19" t="s">
        <v>63</v>
      </c>
      <c r="H42" s="42" t="s">
        <v>636</v>
      </c>
    </row>
    <row r="43" spans="1:9" x14ac:dyDescent="0.2">
      <c r="A43" s="19">
        <v>10</v>
      </c>
      <c r="C43" s="19" t="s">
        <v>39</v>
      </c>
      <c r="E43" s="61">
        <v>1</v>
      </c>
      <c r="F43" s="19" t="s">
        <v>115</v>
      </c>
      <c r="H43" s="413" t="s">
        <v>1811</v>
      </c>
    </row>
    <row r="44" spans="1:9" x14ac:dyDescent="0.2">
      <c r="E44" s="63"/>
      <c r="H44" s="41"/>
    </row>
    <row r="45" spans="1:9" s="31" customFormat="1" x14ac:dyDescent="0.2">
      <c r="A45" s="3" t="s">
        <v>57</v>
      </c>
      <c r="B45" s="3"/>
      <c r="E45" s="64" t="s">
        <v>14</v>
      </c>
      <c r="F45" s="30" t="s">
        <v>15</v>
      </c>
      <c r="H45" s="40" t="s">
        <v>16</v>
      </c>
    </row>
    <row r="46" spans="1:9" s="5" customFormat="1" x14ac:dyDescent="0.2">
      <c r="A46" s="5">
        <v>11</v>
      </c>
      <c r="C46" s="5" t="s">
        <v>28</v>
      </c>
      <c r="E46" s="6">
        <v>1</v>
      </c>
      <c r="F46" s="19" t="s">
        <v>49</v>
      </c>
      <c r="H46" s="42" t="s">
        <v>1411</v>
      </c>
      <c r="I46" s="19"/>
    </row>
    <row r="47" spans="1:9" s="5" customFormat="1" x14ac:dyDescent="0.2">
      <c r="A47" s="11">
        <v>12</v>
      </c>
      <c r="B47" s="11"/>
      <c r="C47" s="5" t="s">
        <v>47</v>
      </c>
      <c r="E47" s="6">
        <v>1</v>
      </c>
      <c r="F47" s="19" t="s">
        <v>109</v>
      </c>
      <c r="H47" s="42" t="s">
        <v>1870</v>
      </c>
      <c r="I47" s="19"/>
    </row>
    <row r="48" spans="1:9" x14ac:dyDescent="0.2">
      <c r="A48" s="47">
        <v>13</v>
      </c>
      <c r="B48" s="47"/>
      <c r="C48" s="19" t="s">
        <v>29</v>
      </c>
      <c r="E48" s="61">
        <v>0</v>
      </c>
      <c r="F48" s="19" t="s">
        <v>30</v>
      </c>
      <c r="H48" s="41" t="s">
        <v>1865</v>
      </c>
    </row>
    <row r="49" spans="1:12" x14ac:dyDescent="0.2">
      <c r="A49" s="47">
        <v>14</v>
      </c>
      <c r="B49" s="47"/>
      <c r="C49" s="19" t="s">
        <v>31</v>
      </c>
      <c r="E49" s="61">
        <v>0</v>
      </c>
      <c r="F49" s="19" t="s">
        <v>1400</v>
      </c>
      <c r="H49" s="41" t="s">
        <v>467</v>
      </c>
    </row>
    <row r="50" spans="1:12" x14ac:dyDescent="0.2">
      <c r="A50" s="47">
        <v>15</v>
      </c>
      <c r="B50" s="47"/>
      <c r="C50" s="19" t="s">
        <v>38</v>
      </c>
      <c r="E50" s="61">
        <v>0</v>
      </c>
      <c r="F50" s="19" t="s">
        <v>64</v>
      </c>
      <c r="H50" s="412" t="s">
        <v>1301</v>
      </c>
    </row>
    <row r="51" spans="1:12" x14ac:dyDescent="0.2">
      <c r="E51" s="63"/>
    </row>
    <row r="52" spans="1:12" ht="16" thickBot="1" x14ac:dyDescent="0.25">
      <c r="A52" s="43"/>
      <c r="B52" s="43"/>
      <c r="C52" s="43"/>
      <c r="D52" s="43"/>
      <c r="E52" s="65"/>
      <c r="F52" s="43"/>
      <c r="G52" s="43"/>
      <c r="H52" s="18"/>
      <c r="I52" s="18"/>
      <c r="J52" s="18"/>
      <c r="K52" s="18"/>
      <c r="L52" s="18"/>
    </row>
    <row r="53" spans="1:12" x14ac:dyDescent="0.2">
      <c r="E53" s="63"/>
      <c r="H53" s="18"/>
      <c r="I53" s="18"/>
      <c r="J53" s="18"/>
      <c r="K53" s="18"/>
      <c r="L53" s="18"/>
    </row>
    <row r="54" spans="1:12" ht="16" thickBot="1" x14ac:dyDescent="0.25">
      <c r="A54" s="2" t="s">
        <v>32</v>
      </c>
      <c r="B54" s="2"/>
      <c r="E54" s="66">
        <f>SUM(E32:E37,E40:E43,E46:E50)</f>
        <v>7</v>
      </c>
      <c r="F54" s="67" t="s">
        <v>48</v>
      </c>
      <c r="H54" s="18"/>
      <c r="I54" s="18"/>
      <c r="J54" s="18"/>
      <c r="K54" s="18"/>
      <c r="L54" s="18"/>
    </row>
    <row r="55" spans="1:12" ht="16" thickTop="1" x14ac:dyDescent="0.2">
      <c r="A55" s="201" t="s">
        <v>1367</v>
      </c>
      <c r="B55" s="201"/>
      <c r="C55" s="8"/>
      <c r="D55" s="193"/>
      <c r="E55" s="197" t="s">
        <v>164</v>
      </c>
      <c r="H55" s="18"/>
      <c r="I55" s="18"/>
      <c r="J55" s="18"/>
      <c r="K55" s="18"/>
      <c r="L55" s="18"/>
    </row>
    <row r="56" spans="1:12" x14ac:dyDescent="0.2">
      <c r="A56" s="68" t="s">
        <v>118</v>
      </c>
      <c r="B56" s="2"/>
      <c r="E56" s="194">
        <f>0.5^E55</f>
        <v>0.5</v>
      </c>
      <c r="H56" s="18"/>
      <c r="I56" s="18"/>
      <c r="J56" s="18"/>
      <c r="K56" s="18"/>
      <c r="L56" s="18"/>
    </row>
    <row r="57" spans="1:12" ht="16" thickBot="1" x14ac:dyDescent="0.25">
      <c r="A57" s="1"/>
      <c r="B57" s="1"/>
      <c r="C57" s="43"/>
      <c r="D57" s="43"/>
      <c r="E57" s="43"/>
      <c r="F57" s="43"/>
      <c r="G57" s="43"/>
      <c r="H57" s="18"/>
      <c r="I57" s="18"/>
      <c r="J57" s="18"/>
      <c r="K57" s="18"/>
      <c r="L57" s="18"/>
    </row>
    <row r="58" spans="1:12" x14ac:dyDescent="0.2">
      <c r="A58" s="3" t="s">
        <v>33</v>
      </c>
      <c r="B58" s="3"/>
      <c r="C58" s="31"/>
      <c r="D58" s="31"/>
      <c r="E58" s="69" t="s">
        <v>34</v>
      </c>
      <c r="F58" s="31" t="s">
        <v>15</v>
      </c>
      <c r="G58" s="31"/>
      <c r="H58" s="18"/>
      <c r="I58" s="18"/>
      <c r="J58" s="18"/>
      <c r="K58" s="18"/>
      <c r="L58" s="18"/>
    </row>
    <row r="59" spans="1:12" x14ac:dyDescent="0.2">
      <c r="A59" s="198" t="s">
        <v>1368</v>
      </c>
      <c r="B59" s="24" t="s">
        <v>1370</v>
      </c>
      <c r="E59" s="200">
        <v>1</v>
      </c>
      <c r="F59" s="24" t="s">
        <v>1372</v>
      </c>
      <c r="H59" s="18"/>
      <c r="I59" s="18"/>
      <c r="J59" s="18"/>
      <c r="K59" s="18"/>
      <c r="L59" s="18"/>
    </row>
    <row r="60" spans="1:12" x14ac:dyDescent="0.2">
      <c r="A60" s="198" t="s">
        <v>1369</v>
      </c>
      <c r="B60" s="193" t="s">
        <v>1371</v>
      </c>
      <c r="C60" s="24"/>
      <c r="E60" s="200">
        <v>1</v>
      </c>
      <c r="F60" s="24" t="s">
        <v>1372</v>
      </c>
      <c r="H60" s="18"/>
      <c r="I60" s="18"/>
      <c r="J60" s="18"/>
      <c r="K60" s="18"/>
      <c r="L60" s="18"/>
    </row>
    <row r="61" spans="1:12" x14ac:dyDescent="0.2">
      <c r="A61" s="5"/>
      <c r="B61" s="5"/>
      <c r="C61" s="24"/>
      <c r="E61" s="23"/>
      <c r="H61" s="18"/>
      <c r="I61" s="18"/>
      <c r="J61" s="18"/>
      <c r="K61" s="18"/>
      <c r="L61" s="18"/>
    </row>
    <row r="62" spans="1:12" ht="16" thickBot="1" x14ac:dyDescent="0.25">
      <c r="A62" s="5"/>
      <c r="B62" s="5"/>
      <c r="C62" s="22"/>
      <c r="H62" s="18"/>
      <c r="I62" s="18"/>
      <c r="J62" s="18"/>
      <c r="K62" s="18"/>
      <c r="L62" s="18"/>
    </row>
    <row r="63" spans="1:12" x14ac:dyDescent="0.2">
      <c r="A63" s="21"/>
      <c r="B63" s="21"/>
      <c r="C63" s="20"/>
      <c r="D63" s="70"/>
      <c r="E63" s="70"/>
      <c r="F63" s="70"/>
      <c r="G63" s="70"/>
      <c r="H63" s="18"/>
      <c r="I63" s="18"/>
      <c r="J63" s="18"/>
      <c r="K63" s="18"/>
      <c r="L63" s="18"/>
    </row>
    <row r="64" spans="1:12" ht="16" thickBot="1" x14ac:dyDescent="0.25">
      <c r="A64" s="2" t="s">
        <v>35</v>
      </c>
      <c r="B64" s="2"/>
      <c r="E64" s="211">
        <f>E54*E56*E59*E60</f>
        <v>3.5</v>
      </c>
      <c r="F64" s="212" t="s">
        <v>48</v>
      </c>
      <c r="H64" s="18"/>
      <c r="I64" s="18"/>
      <c r="J64" s="18"/>
      <c r="K64" s="18"/>
      <c r="L64" s="18"/>
    </row>
    <row r="65" spans="1:12" ht="16" thickTop="1" x14ac:dyDescent="0.2">
      <c r="C65" s="68"/>
      <c r="H65" s="18"/>
      <c r="I65" s="18"/>
      <c r="J65" s="18"/>
      <c r="K65" s="18"/>
      <c r="L65" s="18"/>
    </row>
    <row r="66" spans="1:12" ht="16" thickBot="1" x14ac:dyDescent="0.25">
      <c r="A66" s="43"/>
      <c r="B66" s="43"/>
      <c r="C66" s="43"/>
      <c r="D66" s="43"/>
      <c r="E66" s="43"/>
      <c r="F66" s="43"/>
      <c r="G66" s="43"/>
      <c r="H66" s="18"/>
      <c r="I66" s="18"/>
      <c r="J66" s="18"/>
      <c r="K66" s="18"/>
      <c r="L66" s="18"/>
    </row>
    <row r="67" spans="1:12" x14ac:dyDescent="0.2">
      <c r="H67" s="18"/>
      <c r="I67" s="18"/>
      <c r="J67" s="18"/>
      <c r="K67" s="18"/>
      <c r="L67" s="18"/>
    </row>
    <row r="68" spans="1:12" x14ac:dyDescent="0.2">
      <c r="A68" s="2" t="s">
        <v>1394</v>
      </c>
      <c r="H68" s="18"/>
      <c r="I68" s="18"/>
      <c r="J68" s="18"/>
      <c r="K68" s="18"/>
      <c r="L68" s="18"/>
    </row>
    <row r="69" spans="1:12" x14ac:dyDescent="0.2">
      <c r="A69" s="221">
        <v>44097</v>
      </c>
      <c r="B69" s="19" t="s">
        <v>1395</v>
      </c>
    </row>
    <row r="1048501" spans="16:16" x14ac:dyDescent="0.2">
      <c r="P1048501" s="57"/>
    </row>
  </sheetData>
  <conditionalFormatting sqref="E64">
    <cfRule type="cellIs" dxfId="91" priority="1" operator="lessThan">
      <formula>7.5</formula>
    </cfRule>
    <cfRule type="cellIs" dxfId="90" priority="2" operator="greaterThan">
      <formula>7.5</formula>
    </cfRule>
  </conditionalFormatting>
  <dataValidations count="4">
    <dataValidation type="list" allowBlank="1" showInputMessage="1" showErrorMessage="1" sqref="E11" xr:uid="{00000000-0002-0000-1700-000000000000}">
      <formula1>#REF!</formula1>
    </dataValidation>
    <dataValidation type="list" showInputMessage="1" showErrorMessage="1" sqref="E12" xr:uid="{00000000-0002-0000-1700-000001000000}">
      <formula1>#REF!</formula1>
    </dataValidation>
    <dataValidation type="list" allowBlank="1" showInputMessage="1" showErrorMessage="1" sqref="E10" xr:uid="{00000000-0002-0000-1700-000002000000}">
      <formula1>#REF!</formula1>
    </dataValidation>
    <dataValidation type="list" allowBlank="1" showInputMessage="1" showErrorMessage="1" sqref="D12" xr:uid="{00000000-0002-0000-17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700-000004000000}">
          <x14:formula1>
            <xm:f>Lists!$C$1:$C$9</xm:f>
          </x14:formula1>
          <xm:sqref>D10</xm:sqref>
        </x14:dataValidation>
        <x14:dataValidation type="list" allowBlank="1" showInputMessage="1" showErrorMessage="1" xr:uid="{00000000-0002-0000-1700-000005000000}">
          <x14:formula1>
            <xm:f>Lists!$F$1:$F$8</xm:f>
          </x14:formula1>
          <xm:sqref>D11</xm:sqref>
        </x14:dataValidation>
        <x14:dataValidation type="list" allowBlank="1" showInputMessage="1" showErrorMessage="1" xr:uid="{00000000-0002-0000-1700-000006000000}">
          <x14:formula1>
            <xm:f>Lists!$E$1:$E$5</xm:f>
          </x14:formula1>
          <xm:sqref>V15</xm:sqref>
        </x14:dataValidation>
        <x14:dataValidation type="list" allowBlank="1" showInputMessage="1" showErrorMessage="1" xr:uid="{00000000-0002-0000-1700-000007000000}">
          <x14:formula1>
            <xm:f>Lists!$D$1:$D$8</xm:f>
          </x14:formula1>
          <xm:sqref>E15</xm:sqref>
        </x14:dataValidation>
        <x14:dataValidation type="list" allowBlank="1" showInputMessage="1" showErrorMessage="1" xr:uid="{00000000-0002-0000-1700-000008000000}">
          <x14:formula1>
            <xm:f>Lists!$G$1:$G$8</xm:f>
          </x14:formula1>
          <xm:sqref>D20:D23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X1048501"/>
  <sheetViews>
    <sheetView zoomScale="60" zoomScaleNormal="60" zoomScalePageLayoutView="80" workbookViewId="0">
      <selection activeCell="AA55" sqref="AA55"/>
    </sheetView>
  </sheetViews>
  <sheetFormatPr baseColWidth="10" defaultColWidth="8.83203125" defaultRowHeight="15" x14ac:dyDescent="0.2"/>
  <cols>
    <col min="1" max="1" width="13.5" style="19" customWidth="1"/>
    <col min="2" max="2" width="26.1640625" style="19" customWidth="1"/>
    <col min="3" max="3" width="30.33203125" style="19" customWidth="1"/>
    <col min="4" max="4" width="25.83203125" style="19" customWidth="1"/>
    <col min="5" max="5" width="19.83203125" style="19" bestFit="1" customWidth="1"/>
    <col min="6" max="6" width="25" style="19" customWidth="1"/>
    <col min="7" max="7" width="23.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455</v>
      </c>
      <c r="G2" s="19" t="s">
        <v>72</v>
      </c>
      <c r="H2" s="44" t="s">
        <v>459</v>
      </c>
    </row>
    <row r="3" spans="1:24" x14ac:dyDescent="0.2">
      <c r="C3" s="19" t="s">
        <v>2</v>
      </c>
      <c r="D3" s="209">
        <v>2012</v>
      </c>
    </row>
    <row r="4" spans="1:24" x14ac:dyDescent="0.2">
      <c r="C4" s="8" t="s">
        <v>44</v>
      </c>
      <c r="D4" s="44" t="s">
        <v>456</v>
      </c>
    </row>
    <row r="5" spans="1:24" x14ac:dyDescent="0.2">
      <c r="C5" s="19" t="s">
        <v>3</v>
      </c>
      <c r="D5" s="44" t="s">
        <v>2157</v>
      </c>
    </row>
    <row r="6" spans="1:24" x14ac:dyDescent="0.2">
      <c r="D6" s="18"/>
    </row>
    <row r="7" spans="1:24" s="43" customFormat="1" ht="16" thickBot="1" x14ac:dyDescent="0.25">
      <c r="A7" s="1" t="s">
        <v>59</v>
      </c>
      <c r="B7" s="1"/>
      <c r="D7" s="248" t="s">
        <v>1545</v>
      </c>
    </row>
    <row r="9" spans="1:24" s="43" customFormat="1" ht="16" thickBot="1" x14ac:dyDescent="0.25">
      <c r="A9" s="1" t="s">
        <v>4</v>
      </c>
      <c r="B9" s="1"/>
    </row>
    <row r="10" spans="1:24" x14ac:dyDescent="0.2">
      <c r="C10" s="19" t="s">
        <v>74</v>
      </c>
      <c r="D10" s="45" t="s">
        <v>1587</v>
      </c>
      <c r="E10" s="46"/>
    </row>
    <row r="11" spans="1:24" x14ac:dyDescent="0.2">
      <c r="C11" s="19" t="s">
        <v>46</v>
      </c>
      <c r="D11" s="45" t="s">
        <v>1593</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99" customFormat="1" x14ac:dyDescent="0.2">
      <c r="A15" s="225">
        <v>2</v>
      </c>
      <c r="B15" s="225" t="s">
        <v>459</v>
      </c>
      <c r="C15" s="206" t="s">
        <v>1546</v>
      </c>
      <c r="D15" s="225" t="s">
        <v>1864</v>
      </c>
      <c r="E15" s="225" t="s">
        <v>368</v>
      </c>
      <c r="F15" s="225" t="s">
        <v>466</v>
      </c>
      <c r="G15" s="225" t="s">
        <v>460</v>
      </c>
      <c r="H15" s="225" t="s">
        <v>461</v>
      </c>
      <c r="I15" s="225" t="s">
        <v>462</v>
      </c>
      <c r="J15" s="225" t="s">
        <v>85</v>
      </c>
      <c r="K15" s="225">
        <v>37</v>
      </c>
      <c r="L15" s="225" t="s">
        <v>71</v>
      </c>
      <c r="M15" s="225" t="s">
        <v>71</v>
      </c>
      <c r="N15" s="225" t="s">
        <v>71</v>
      </c>
      <c r="O15" s="225" t="s">
        <v>71</v>
      </c>
      <c r="P15" s="225" t="s">
        <v>71</v>
      </c>
      <c r="Q15" s="15" t="s">
        <v>135</v>
      </c>
      <c r="R15" s="15">
        <v>48</v>
      </c>
      <c r="S15" s="15" t="s">
        <v>125</v>
      </c>
      <c r="T15" s="15">
        <f>R15</f>
        <v>48</v>
      </c>
      <c r="U15" s="225" t="s">
        <v>374</v>
      </c>
      <c r="V15" s="225" t="s">
        <v>52</v>
      </c>
      <c r="W15" s="225" t="s">
        <v>53</v>
      </c>
      <c r="X15" s="634"/>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100" customFormat="1" x14ac:dyDescent="0.2">
      <c r="A20" s="90">
        <v>2</v>
      </c>
      <c r="B20" s="90" t="s">
        <v>459</v>
      </c>
      <c r="C20" s="207" t="s">
        <v>1546</v>
      </c>
      <c r="D20" s="90" t="s">
        <v>1598</v>
      </c>
      <c r="E20" s="90" t="s">
        <v>357</v>
      </c>
      <c r="F20" s="90">
        <v>2</v>
      </c>
      <c r="G20" s="90" t="s">
        <v>374</v>
      </c>
      <c r="H20" s="90">
        <v>48</v>
      </c>
      <c r="I20" s="90" t="s">
        <v>125</v>
      </c>
      <c r="J20" s="90">
        <v>48</v>
      </c>
      <c r="K20" s="90">
        <v>0.33300000000000002</v>
      </c>
      <c r="L20" s="90" t="s">
        <v>1472</v>
      </c>
      <c r="M20" s="90">
        <v>1</v>
      </c>
      <c r="N20" s="90" t="s">
        <v>1472</v>
      </c>
      <c r="O20" s="90" t="s">
        <v>71</v>
      </c>
      <c r="P20" s="90" t="s">
        <v>71</v>
      </c>
      <c r="Q20" s="90" t="s">
        <v>71</v>
      </c>
      <c r="R20" s="90" t="s">
        <v>71</v>
      </c>
      <c r="S20" s="90" t="s">
        <v>71</v>
      </c>
      <c r="T20" s="90" t="s">
        <v>71</v>
      </c>
      <c r="U20" s="90" t="s">
        <v>449</v>
      </c>
      <c r="V20" s="243"/>
    </row>
    <row r="21" spans="1:24" s="99" customFormat="1" x14ac:dyDescent="0.2">
      <c r="A21" s="90">
        <v>2</v>
      </c>
      <c r="B21" s="90" t="s">
        <v>459</v>
      </c>
      <c r="C21" s="207" t="s">
        <v>1546</v>
      </c>
      <c r="D21" s="90" t="s">
        <v>1598</v>
      </c>
      <c r="E21" s="90" t="s">
        <v>463</v>
      </c>
      <c r="F21" s="90">
        <v>2</v>
      </c>
      <c r="G21" s="90" t="s">
        <v>374</v>
      </c>
      <c r="H21" s="90">
        <v>48</v>
      </c>
      <c r="I21" s="90" t="s">
        <v>125</v>
      </c>
      <c r="J21" s="90">
        <v>48</v>
      </c>
      <c r="K21" s="90">
        <v>0.1</v>
      </c>
      <c r="L21" s="90" t="s">
        <v>1472</v>
      </c>
      <c r="M21" s="90">
        <v>0.33300000000000002</v>
      </c>
      <c r="N21" s="90" t="s">
        <v>1472</v>
      </c>
      <c r="O21" s="90" t="s">
        <v>468</v>
      </c>
      <c r="P21" s="90">
        <v>0.24</v>
      </c>
      <c r="Q21" s="90" t="s">
        <v>1472</v>
      </c>
      <c r="R21" s="90" t="s">
        <v>71</v>
      </c>
      <c r="S21" s="90" t="s">
        <v>71</v>
      </c>
      <c r="T21" s="90" t="s">
        <v>71</v>
      </c>
      <c r="U21" s="90" t="s">
        <v>469</v>
      </c>
      <c r="V21" s="243"/>
      <c r="W21" s="100"/>
      <c r="X21" s="100"/>
    </row>
    <row r="22" spans="1:24" s="99" customFormat="1" x14ac:dyDescent="0.2">
      <c r="A22" s="90">
        <v>2</v>
      </c>
      <c r="B22" s="90" t="s">
        <v>459</v>
      </c>
      <c r="C22" s="207" t="s">
        <v>1546</v>
      </c>
      <c r="D22" s="90" t="s">
        <v>1598</v>
      </c>
      <c r="E22" s="90" t="s">
        <v>464</v>
      </c>
      <c r="F22" s="90">
        <v>2</v>
      </c>
      <c r="G22" s="90" t="s">
        <v>374</v>
      </c>
      <c r="H22" s="90">
        <v>48</v>
      </c>
      <c r="I22" s="90" t="s">
        <v>125</v>
      </c>
      <c r="J22" s="90">
        <v>48</v>
      </c>
      <c r="K22" s="90">
        <v>0.1</v>
      </c>
      <c r="L22" s="90" t="s">
        <v>1472</v>
      </c>
      <c r="M22" s="90">
        <v>0.33300000000000002</v>
      </c>
      <c r="N22" s="90" t="s">
        <v>1472</v>
      </c>
      <c r="O22" s="90" t="s">
        <v>71</v>
      </c>
      <c r="P22" s="90" t="s">
        <v>71</v>
      </c>
      <c r="Q22" s="90" t="s">
        <v>71</v>
      </c>
      <c r="R22" s="90" t="s">
        <v>71</v>
      </c>
      <c r="S22" s="90" t="s">
        <v>71</v>
      </c>
      <c r="T22" s="90" t="s">
        <v>71</v>
      </c>
      <c r="U22" s="90" t="s">
        <v>449</v>
      </c>
      <c r="V22" s="243"/>
      <c r="W22" s="100"/>
      <c r="X22" s="100"/>
    </row>
    <row r="23" spans="1:24" s="99" customFormat="1" x14ac:dyDescent="0.2">
      <c r="A23" s="90">
        <v>2</v>
      </c>
      <c r="B23" s="90" t="s">
        <v>459</v>
      </c>
      <c r="C23" s="207" t="s">
        <v>1546</v>
      </c>
      <c r="D23" s="90" t="s">
        <v>1597</v>
      </c>
      <c r="E23" s="90" t="s">
        <v>465</v>
      </c>
      <c r="F23" s="90">
        <v>2</v>
      </c>
      <c r="G23" s="90" t="s">
        <v>374</v>
      </c>
      <c r="H23" s="90">
        <v>48</v>
      </c>
      <c r="I23" s="90" t="s">
        <v>125</v>
      </c>
      <c r="J23" s="90">
        <v>48</v>
      </c>
      <c r="K23" s="90">
        <v>0.1</v>
      </c>
      <c r="L23" s="90" t="s">
        <v>1472</v>
      </c>
      <c r="M23" s="90">
        <v>0.33300000000000002</v>
      </c>
      <c r="N23" s="90" t="s">
        <v>1472</v>
      </c>
      <c r="O23" s="90" t="s">
        <v>71</v>
      </c>
      <c r="P23" s="90" t="s">
        <v>71</v>
      </c>
      <c r="Q23" s="90" t="s">
        <v>71</v>
      </c>
      <c r="R23" s="90" t="s">
        <v>71</v>
      </c>
      <c r="S23" s="90" t="s">
        <v>71</v>
      </c>
      <c r="T23" s="90" t="s">
        <v>71</v>
      </c>
      <c r="U23" s="90" t="s">
        <v>449</v>
      </c>
      <c r="V23" s="243"/>
      <c r="W23" s="100"/>
      <c r="X23" s="100"/>
    </row>
    <row r="25" spans="1:24" s="43" customFormat="1" ht="16" thickBot="1" x14ac:dyDescent="0.25">
      <c r="A25" s="1" t="s">
        <v>2142</v>
      </c>
      <c r="B25" s="1"/>
      <c r="C25" s="1" t="s">
        <v>69</v>
      </c>
      <c r="D25" s="16"/>
      <c r="E25" s="16" t="s">
        <v>105</v>
      </c>
    </row>
    <row r="27" spans="1:24" x14ac:dyDescent="0.2">
      <c r="A27" s="263" t="s">
        <v>5</v>
      </c>
      <c r="B27" s="54" t="s">
        <v>9</v>
      </c>
      <c r="C27" s="55" t="s">
        <v>56</v>
      </c>
      <c r="D27" s="56" t="s">
        <v>488</v>
      </c>
      <c r="E27" s="56" t="s">
        <v>489</v>
      </c>
      <c r="F27" s="56" t="s">
        <v>490</v>
      </c>
      <c r="G27" s="56" t="s">
        <v>491</v>
      </c>
      <c r="H27" s="56" t="s">
        <v>492</v>
      </c>
      <c r="I27" s="56" t="s">
        <v>493</v>
      </c>
      <c r="J27" s="55" t="s">
        <v>2139</v>
      </c>
      <c r="K27" s="55" t="s">
        <v>122</v>
      </c>
      <c r="L27" s="55" t="s">
        <v>2140</v>
      </c>
      <c r="M27" s="55" t="s">
        <v>122</v>
      </c>
      <c r="N27" s="530" t="s">
        <v>42</v>
      </c>
      <c r="O27" s="55" t="s">
        <v>2141</v>
      </c>
      <c r="P27" s="55" t="s">
        <v>122</v>
      </c>
      <c r="Q27" s="530" t="s">
        <v>10</v>
      </c>
      <c r="R27" s="55" t="s">
        <v>2566</v>
      </c>
      <c r="S27" s="55" t="s">
        <v>11</v>
      </c>
      <c r="T27" s="55" t="s">
        <v>16</v>
      </c>
    </row>
    <row r="28" spans="1:24" x14ac:dyDescent="0.2">
      <c r="A28" s="53"/>
      <c r="B28" s="54"/>
      <c r="C28" s="54"/>
      <c r="D28" s="55"/>
      <c r="E28" s="56"/>
      <c r="F28" s="56"/>
      <c r="G28" s="55"/>
      <c r="H28" s="55"/>
      <c r="I28" s="55"/>
      <c r="J28" s="55"/>
      <c r="K28" s="55"/>
      <c r="L28" s="55"/>
      <c r="M28" s="55"/>
      <c r="N28" s="55"/>
      <c r="O28" s="55"/>
      <c r="P28" s="55"/>
      <c r="Q28" s="55"/>
      <c r="R28" s="55"/>
      <c r="S28" s="55"/>
      <c r="T28" s="230"/>
    </row>
    <row r="30" spans="1:24" s="43" customFormat="1" ht="16" thickBot="1" x14ac:dyDescent="0.25">
      <c r="A30" s="1" t="s">
        <v>12</v>
      </c>
      <c r="B30" s="1"/>
    </row>
    <row r="31" spans="1:24" s="31" customFormat="1" x14ac:dyDescent="0.2">
      <c r="A31" s="3" t="s">
        <v>13</v>
      </c>
      <c r="B31" s="3"/>
      <c r="E31" s="58" t="s">
        <v>14</v>
      </c>
      <c r="F31" s="30" t="s">
        <v>54</v>
      </c>
      <c r="H31" s="30" t="s">
        <v>16</v>
      </c>
    </row>
    <row r="32" spans="1:24" s="60" customFormat="1" x14ac:dyDescent="0.2">
      <c r="A32" s="59">
        <v>1</v>
      </c>
      <c r="B32" s="59"/>
      <c r="C32" s="60" t="s">
        <v>37</v>
      </c>
      <c r="E32" s="61">
        <v>0</v>
      </c>
      <c r="F32" s="60" t="s">
        <v>60</v>
      </c>
      <c r="H32" s="239" t="s">
        <v>1410</v>
      </c>
    </row>
    <row r="33" spans="1:9" x14ac:dyDescent="0.2">
      <c r="A33" s="4">
        <v>2</v>
      </c>
      <c r="B33" s="4"/>
      <c r="C33" s="5" t="s">
        <v>17</v>
      </c>
      <c r="E33" s="6">
        <v>0</v>
      </c>
      <c r="F33" s="19" t="s">
        <v>61</v>
      </c>
      <c r="H33" s="41" t="s">
        <v>1868</v>
      </c>
    </row>
    <row r="34" spans="1:9" s="8" customFormat="1" x14ac:dyDescent="0.2">
      <c r="A34" s="7">
        <v>3</v>
      </c>
      <c r="B34" s="7"/>
      <c r="C34" s="8" t="s">
        <v>18</v>
      </c>
      <c r="E34" s="10">
        <v>0</v>
      </c>
      <c r="F34" s="8" t="s">
        <v>19</v>
      </c>
      <c r="H34" s="41" t="s">
        <v>1868</v>
      </c>
      <c r="I34" s="19"/>
    </row>
    <row r="35" spans="1:9" s="8" customFormat="1" x14ac:dyDescent="0.2">
      <c r="A35" s="7">
        <v>4</v>
      </c>
      <c r="B35" s="7"/>
      <c r="C35" s="8" t="s">
        <v>20</v>
      </c>
      <c r="E35" s="10">
        <v>0</v>
      </c>
      <c r="F35" s="8" t="s">
        <v>21</v>
      </c>
      <c r="H35" s="41" t="s">
        <v>1868</v>
      </c>
      <c r="I35" s="19"/>
    </row>
    <row r="36" spans="1:9" x14ac:dyDescent="0.2">
      <c r="A36" s="4">
        <v>5</v>
      </c>
      <c r="B36" s="4"/>
      <c r="C36" s="5" t="s">
        <v>22</v>
      </c>
      <c r="E36" s="6">
        <v>1</v>
      </c>
      <c r="F36" s="19" t="s">
        <v>23</v>
      </c>
      <c r="H36" s="41" t="s">
        <v>1869</v>
      </c>
    </row>
    <row r="37" spans="1:9" x14ac:dyDescent="0.2">
      <c r="A37" s="7">
        <v>6</v>
      </c>
      <c r="B37" s="7"/>
      <c r="C37" s="8" t="s">
        <v>24</v>
      </c>
      <c r="E37" s="10">
        <v>1</v>
      </c>
      <c r="F37" s="19" t="s">
        <v>128</v>
      </c>
      <c r="H37" s="41" t="s">
        <v>1302</v>
      </c>
    </row>
    <row r="38" spans="1:9" x14ac:dyDescent="0.2">
      <c r="E38" s="62"/>
      <c r="H38" s="41"/>
    </row>
    <row r="39" spans="1:9" s="31" customFormat="1" x14ac:dyDescent="0.2">
      <c r="A39" s="3" t="s">
        <v>25</v>
      </c>
      <c r="B39" s="3"/>
      <c r="E39" s="58" t="s">
        <v>14</v>
      </c>
      <c r="F39" s="30" t="s">
        <v>15</v>
      </c>
      <c r="H39" s="40" t="s">
        <v>16</v>
      </c>
    </row>
    <row r="40" spans="1:9" x14ac:dyDescent="0.2">
      <c r="A40" s="19">
        <v>7</v>
      </c>
      <c r="C40" s="19" t="s">
        <v>26</v>
      </c>
      <c r="E40" s="61">
        <v>1</v>
      </c>
      <c r="F40" s="19" t="s">
        <v>27</v>
      </c>
      <c r="H40" s="42" t="s">
        <v>457</v>
      </c>
    </row>
    <row r="41" spans="1:9" x14ac:dyDescent="0.2">
      <c r="A41" s="19">
        <v>8</v>
      </c>
      <c r="C41" s="19" t="s">
        <v>58</v>
      </c>
      <c r="E41" s="61">
        <v>1</v>
      </c>
      <c r="F41" s="19" t="s">
        <v>62</v>
      </c>
      <c r="H41" s="42" t="s">
        <v>1867</v>
      </c>
    </row>
    <row r="42" spans="1:9" x14ac:dyDescent="0.2">
      <c r="A42" s="19">
        <v>9</v>
      </c>
      <c r="C42" s="19" t="s">
        <v>40</v>
      </c>
      <c r="E42" s="61">
        <v>0</v>
      </c>
      <c r="F42" s="19" t="s">
        <v>63</v>
      </c>
      <c r="H42" s="42" t="s">
        <v>636</v>
      </c>
    </row>
    <row r="43" spans="1:9" x14ac:dyDescent="0.2">
      <c r="A43" s="19">
        <v>10</v>
      </c>
      <c r="C43" s="19" t="s">
        <v>39</v>
      </c>
      <c r="E43" s="61">
        <v>1</v>
      </c>
      <c r="F43" s="19" t="s">
        <v>115</v>
      </c>
      <c r="H43" s="413" t="s">
        <v>1811</v>
      </c>
    </row>
    <row r="44" spans="1:9" x14ac:dyDescent="0.2">
      <c r="E44" s="63"/>
      <c r="H44" s="41"/>
    </row>
    <row r="45" spans="1:9" s="31" customFormat="1" x14ac:dyDescent="0.2">
      <c r="A45" s="3" t="s">
        <v>57</v>
      </c>
      <c r="B45" s="3"/>
      <c r="E45" s="64" t="s">
        <v>14</v>
      </c>
      <c r="F45" s="30" t="s">
        <v>15</v>
      </c>
      <c r="H45" s="40" t="s">
        <v>16</v>
      </c>
    </row>
    <row r="46" spans="1:9" s="5" customFormat="1" x14ac:dyDescent="0.2">
      <c r="A46" s="5">
        <v>11</v>
      </c>
      <c r="C46" s="5" t="s">
        <v>28</v>
      </c>
      <c r="E46" s="6">
        <v>1</v>
      </c>
      <c r="F46" s="19" t="s">
        <v>49</v>
      </c>
      <c r="H46" s="42" t="s">
        <v>1411</v>
      </c>
      <c r="I46" s="19"/>
    </row>
    <row r="47" spans="1:9" s="5" customFormat="1" x14ac:dyDescent="0.2">
      <c r="A47" s="11">
        <v>12</v>
      </c>
      <c r="B47" s="11"/>
      <c r="C47" s="5" t="s">
        <v>47</v>
      </c>
      <c r="E47" s="6">
        <v>1</v>
      </c>
      <c r="F47" s="19" t="s">
        <v>109</v>
      </c>
      <c r="H47" s="42" t="s">
        <v>1870</v>
      </c>
      <c r="I47" s="19"/>
    </row>
    <row r="48" spans="1:9" x14ac:dyDescent="0.2">
      <c r="A48" s="47">
        <v>13</v>
      </c>
      <c r="B48" s="47"/>
      <c r="C48" s="19" t="s">
        <v>29</v>
      </c>
      <c r="E48" s="61">
        <v>0</v>
      </c>
      <c r="F48" s="19" t="s">
        <v>30</v>
      </c>
      <c r="H48" s="41" t="s">
        <v>1865</v>
      </c>
    </row>
    <row r="49" spans="1:14" x14ac:dyDescent="0.2">
      <c r="A49" s="47">
        <v>14</v>
      </c>
      <c r="B49" s="47"/>
      <c r="C49" s="19" t="s">
        <v>31</v>
      </c>
      <c r="E49" s="61">
        <v>0</v>
      </c>
      <c r="F49" s="19" t="s">
        <v>1400</v>
      </c>
      <c r="H49" s="41" t="s">
        <v>467</v>
      </c>
    </row>
    <row r="50" spans="1:14" x14ac:dyDescent="0.2">
      <c r="A50" s="47">
        <v>15</v>
      </c>
      <c r="B50" s="47"/>
      <c r="C50" s="19" t="s">
        <v>38</v>
      </c>
      <c r="E50" s="61">
        <v>0</v>
      </c>
      <c r="F50" s="19" t="s">
        <v>64</v>
      </c>
      <c r="H50" s="412" t="s">
        <v>1301</v>
      </c>
    </row>
    <row r="51" spans="1:14" x14ac:dyDescent="0.2">
      <c r="E51" s="63"/>
      <c r="H51" s="18"/>
      <c r="I51" s="18"/>
      <c r="J51" s="18"/>
      <c r="K51" s="18"/>
      <c r="L51" s="18"/>
      <c r="M51" s="18"/>
      <c r="N51" s="18"/>
    </row>
    <row r="52" spans="1:14" ht="16" thickBot="1" x14ac:dyDescent="0.25">
      <c r="A52" s="43"/>
      <c r="B52" s="43"/>
      <c r="C52" s="43"/>
      <c r="D52" s="43"/>
      <c r="E52" s="65"/>
      <c r="F52" s="43"/>
      <c r="G52" s="43"/>
      <c r="H52" s="18"/>
      <c r="I52" s="18"/>
      <c r="J52" s="18"/>
      <c r="K52" s="18"/>
      <c r="L52" s="18"/>
      <c r="M52" s="18"/>
      <c r="N52" s="18"/>
    </row>
    <row r="53" spans="1:14" x14ac:dyDescent="0.2">
      <c r="E53" s="63"/>
      <c r="H53" s="18"/>
      <c r="I53" s="18"/>
      <c r="J53" s="18"/>
      <c r="K53" s="18"/>
      <c r="L53" s="18"/>
      <c r="M53" s="18"/>
      <c r="N53" s="18"/>
    </row>
    <row r="54" spans="1:14" ht="16" thickBot="1" x14ac:dyDescent="0.25">
      <c r="A54" s="2" t="s">
        <v>32</v>
      </c>
      <c r="B54" s="2"/>
      <c r="E54" s="66">
        <f>SUM(E32:E37,E40:E43,E46:E50)</f>
        <v>7</v>
      </c>
      <c r="F54" s="67" t="s">
        <v>48</v>
      </c>
      <c r="H54" s="18"/>
      <c r="I54" s="18"/>
      <c r="J54" s="18"/>
      <c r="K54" s="18"/>
      <c r="L54" s="18"/>
      <c r="M54" s="18"/>
      <c r="N54" s="18"/>
    </row>
    <row r="55" spans="1:14" ht="16" thickTop="1" x14ac:dyDescent="0.2">
      <c r="A55" s="201" t="s">
        <v>1367</v>
      </c>
      <c r="B55" s="201"/>
      <c r="C55" s="8"/>
      <c r="D55" s="193"/>
      <c r="E55" s="197" t="s">
        <v>164</v>
      </c>
      <c r="H55" s="18"/>
      <c r="I55" s="18"/>
      <c r="J55" s="18"/>
      <c r="K55" s="18"/>
      <c r="L55" s="18"/>
      <c r="M55" s="18"/>
      <c r="N55" s="18"/>
    </row>
    <row r="56" spans="1:14" x14ac:dyDescent="0.2">
      <c r="A56" s="68" t="s">
        <v>118</v>
      </c>
      <c r="B56" s="2"/>
      <c r="E56" s="194">
        <f>0.5^E55</f>
        <v>0.5</v>
      </c>
      <c r="H56" s="18"/>
      <c r="I56" s="18"/>
      <c r="J56" s="18"/>
      <c r="K56" s="18"/>
      <c r="L56" s="18"/>
      <c r="M56" s="18"/>
      <c r="N56" s="18"/>
    </row>
    <row r="57" spans="1:14" ht="16" thickBot="1" x14ac:dyDescent="0.25">
      <c r="A57" s="1"/>
      <c r="B57" s="1"/>
      <c r="C57" s="43"/>
      <c r="D57" s="43"/>
      <c r="E57" s="43"/>
      <c r="F57" s="43"/>
      <c r="G57" s="43"/>
      <c r="H57" s="18"/>
      <c r="I57" s="18"/>
      <c r="J57" s="18"/>
      <c r="K57" s="18"/>
      <c r="L57" s="18"/>
      <c r="M57" s="18"/>
      <c r="N57" s="18"/>
    </row>
    <row r="58" spans="1:14" x14ac:dyDescent="0.2">
      <c r="A58" s="3" t="s">
        <v>33</v>
      </c>
      <c r="B58" s="3"/>
      <c r="C58" s="31"/>
      <c r="D58" s="31"/>
      <c r="E58" s="69" t="s">
        <v>34</v>
      </c>
      <c r="F58" s="31" t="s">
        <v>15</v>
      </c>
      <c r="G58" s="31"/>
      <c r="H58" s="18"/>
      <c r="I58" s="18"/>
      <c r="J58" s="18"/>
      <c r="K58" s="18"/>
      <c r="L58" s="18"/>
      <c r="M58" s="18"/>
      <c r="N58" s="18"/>
    </row>
    <row r="59" spans="1:14" x14ac:dyDescent="0.2">
      <c r="A59" s="198" t="s">
        <v>1368</v>
      </c>
      <c r="B59" s="24" t="s">
        <v>1370</v>
      </c>
      <c r="E59" s="200">
        <v>1</v>
      </c>
      <c r="F59" s="24" t="s">
        <v>1372</v>
      </c>
      <c r="H59" s="18"/>
      <c r="I59" s="18"/>
      <c r="J59" s="18"/>
      <c r="K59" s="18"/>
      <c r="L59" s="18"/>
      <c r="M59" s="18"/>
      <c r="N59" s="18"/>
    </row>
    <row r="60" spans="1:14" x14ac:dyDescent="0.2">
      <c r="A60" s="198" t="s">
        <v>1369</v>
      </c>
      <c r="B60" s="193" t="s">
        <v>1371</v>
      </c>
      <c r="C60" s="24"/>
      <c r="E60" s="200">
        <v>1</v>
      </c>
      <c r="F60" s="24" t="s">
        <v>1372</v>
      </c>
      <c r="H60" s="18"/>
      <c r="I60" s="18"/>
      <c r="J60" s="18"/>
      <c r="K60" s="18"/>
      <c r="L60" s="18"/>
      <c r="M60" s="18"/>
      <c r="N60" s="18"/>
    </row>
    <row r="61" spans="1:14" x14ac:dyDescent="0.2">
      <c r="A61" s="5"/>
      <c r="B61" s="5"/>
      <c r="C61" s="24"/>
      <c r="E61" s="23"/>
      <c r="H61" s="18"/>
      <c r="I61" s="18"/>
      <c r="J61" s="18"/>
      <c r="K61" s="18"/>
      <c r="L61" s="18"/>
      <c r="M61" s="18"/>
      <c r="N61" s="18"/>
    </row>
    <row r="62" spans="1:14" ht="16" thickBot="1" x14ac:dyDescent="0.25">
      <c r="A62" s="5"/>
      <c r="B62" s="5"/>
      <c r="C62" s="22"/>
      <c r="H62" s="18"/>
      <c r="I62" s="18"/>
      <c r="J62" s="18"/>
      <c r="K62" s="18"/>
      <c r="L62" s="18"/>
      <c r="M62" s="18"/>
      <c r="N62" s="18"/>
    </row>
    <row r="63" spans="1:14" x14ac:dyDescent="0.2">
      <c r="A63" s="21"/>
      <c r="B63" s="21"/>
      <c r="C63" s="20"/>
      <c r="D63" s="70"/>
      <c r="E63" s="70"/>
      <c r="F63" s="70"/>
      <c r="G63" s="70"/>
      <c r="H63" s="18"/>
      <c r="I63" s="18"/>
      <c r="J63" s="18"/>
      <c r="K63" s="18"/>
      <c r="L63" s="18"/>
      <c r="M63" s="18"/>
      <c r="N63" s="18"/>
    </row>
    <row r="64" spans="1:14" ht="16" thickBot="1" x14ac:dyDescent="0.25">
      <c r="A64" s="2" t="s">
        <v>35</v>
      </c>
      <c r="B64" s="2"/>
      <c r="E64" s="211">
        <f>E54*E56*E59*E60</f>
        <v>3.5</v>
      </c>
      <c r="F64" s="212" t="s">
        <v>48</v>
      </c>
      <c r="H64" s="18"/>
      <c r="I64" s="18"/>
      <c r="J64" s="18"/>
      <c r="K64" s="18"/>
      <c r="L64" s="18"/>
      <c r="M64" s="18"/>
      <c r="N64" s="18"/>
    </row>
    <row r="65" spans="1:14" ht="16" thickTop="1" x14ac:dyDescent="0.2">
      <c r="C65" s="68"/>
      <c r="H65" s="18"/>
      <c r="I65" s="18"/>
      <c r="J65" s="18"/>
      <c r="K65" s="18"/>
      <c r="L65" s="18"/>
      <c r="M65" s="18"/>
      <c r="N65" s="18"/>
    </row>
    <row r="66" spans="1:14" ht="16" thickBot="1" x14ac:dyDescent="0.25">
      <c r="A66" s="43"/>
      <c r="B66" s="43"/>
      <c r="C66" s="43"/>
      <c r="D66" s="43"/>
      <c r="E66" s="43"/>
      <c r="F66" s="43"/>
      <c r="G66" s="43"/>
      <c r="H66" s="18"/>
      <c r="I66" s="18"/>
      <c r="J66" s="18"/>
      <c r="K66" s="18"/>
      <c r="L66" s="18"/>
      <c r="M66" s="18"/>
      <c r="N66" s="18"/>
    </row>
    <row r="67" spans="1:14" x14ac:dyDescent="0.2">
      <c r="H67" s="18"/>
      <c r="I67" s="18"/>
      <c r="J67" s="18"/>
      <c r="K67" s="18"/>
      <c r="L67" s="18"/>
      <c r="M67" s="18"/>
      <c r="N67" s="18"/>
    </row>
    <row r="68" spans="1:14" x14ac:dyDescent="0.2">
      <c r="A68" s="2" t="s">
        <v>1394</v>
      </c>
      <c r="H68" s="18"/>
      <c r="I68" s="18"/>
      <c r="J68" s="18"/>
      <c r="K68" s="18"/>
      <c r="L68" s="18"/>
      <c r="M68" s="18"/>
      <c r="N68" s="18"/>
    </row>
    <row r="69" spans="1:14" x14ac:dyDescent="0.2">
      <c r="A69" s="221">
        <v>44097</v>
      </c>
      <c r="B69" s="19" t="s">
        <v>1395</v>
      </c>
      <c r="H69" s="18"/>
      <c r="I69" s="18"/>
      <c r="J69" s="18"/>
      <c r="K69" s="18"/>
      <c r="L69" s="18"/>
      <c r="M69" s="18"/>
      <c r="N69" s="18"/>
    </row>
    <row r="70" spans="1:14" x14ac:dyDescent="0.2">
      <c r="H70" s="18"/>
      <c r="I70" s="18"/>
      <c r="J70" s="18"/>
      <c r="K70" s="18"/>
      <c r="L70" s="18"/>
      <c r="M70" s="18"/>
      <c r="N70" s="18"/>
    </row>
    <row r="71" spans="1:14" x14ac:dyDescent="0.2">
      <c r="H71" s="18"/>
      <c r="I71" s="18"/>
      <c r="J71" s="18"/>
      <c r="K71" s="18"/>
      <c r="L71" s="18"/>
      <c r="M71" s="18"/>
      <c r="N71" s="18"/>
    </row>
    <row r="72" spans="1:14" x14ac:dyDescent="0.2">
      <c r="H72" s="18"/>
      <c r="I72" s="18"/>
      <c r="J72" s="18"/>
      <c r="K72" s="18"/>
      <c r="L72" s="18"/>
      <c r="M72" s="18"/>
      <c r="N72" s="18"/>
    </row>
    <row r="73" spans="1:14" x14ac:dyDescent="0.2">
      <c r="H73" s="18"/>
      <c r="I73" s="18"/>
      <c r="J73" s="18"/>
      <c r="K73" s="18"/>
      <c r="L73" s="18"/>
      <c r="M73" s="18"/>
      <c r="N73" s="18"/>
    </row>
    <row r="74" spans="1:14" x14ac:dyDescent="0.2">
      <c r="H74" s="18"/>
      <c r="I74" s="18"/>
      <c r="J74" s="18"/>
      <c r="K74" s="18"/>
      <c r="L74" s="18"/>
      <c r="M74" s="18"/>
      <c r="N74" s="18"/>
    </row>
    <row r="75" spans="1:14" x14ac:dyDescent="0.2">
      <c r="H75" s="18"/>
      <c r="I75" s="18"/>
      <c r="J75" s="18"/>
      <c r="K75" s="18"/>
      <c r="L75" s="18"/>
      <c r="M75" s="18"/>
      <c r="N75" s="18"/>
    </row>
    <row r="76" spans="1:14" x14ac:dyDescent="0.2">
      <c r="H76" s="18"/>
      <c r="I76" s="18"/>
      <c r="J76" s="18"/>
      <c r="K76" s="18"/>
      <c r="L76" s="18"/>
      <c r="M76" s="18"/>
      <c r="N76" s="18"/>
    </row>
    <row r="77" spans="1:14" x14ac:dyDescent="0.2">
      <c r="H77" s="18"/>
      <c r="I77" s="18"/>
      <c r="J77" s="18"/>
      <c r="K77" s="18"/>
      <c r="L77" s="18"/>
      <c r="M77" s="18"/>
      <c r="N77" s="18"/>
    </row>
    <row r="78" spans="1:14" x14ac:dyDescent="0.2">
      <c r="H78" s="18"/>
      <c r="I78" s="18"/>
      <c r="J78" s="18"/>
      <c r="K78" s="18"/>
      <c r="L78" s="18"/>
      <c r="M78" s="18"/>
      <c r="N78" s="18"/>
    </row>
    <row r="79" spans="1:14" x14ac:dyDescent="0.2">
      <c r="H79" s="18"/>
      <c r="I79" s="18"/>
      <c r="J79" s="18"/>
      <c r="K79" s="18"/>
      <c r="L79" s="18"/>
      <c r="M79" s="18"/>
      <c r="N79" s="18"/>
    </row>
    <row r="80" spans="1:14" x14ac:dyDescent="0.2">
      <c r="H80" s="18"/>
      <c r="I80" s="18"/>
      <c r="J80" s="18"/>
      <c r="K80" s="18"/>
      <c r="L80" s="18"/>
      <c r="M80" s="18"/>
      <c r="N80" s="18"/>
    </row>
    <row r="1048501" spans="16:16" x14ac:dyDescent="0.2">
      <c r="P1048501" s="57"/>
    </row>
  </sheetData>
  <conditionalFormatting sqref="E64">
    <cfRule type="cellIs" dxfId="89" priority="1" operator="lessThan">
      <formula>7.5</formula>
    </cfRule>
    <cfRule type="cellIs" dxfId="88" priority="2" operator="greaterThan">
      <formula>7.5</formula>
    </cfRule>
  </conditionalFormatting>
  <dataValidations count="3">
    <dataValidation type="list" allowBlank="1" showInputMessage="1" showErrorMessage="1" sqref="D12" xr:uid="{00000000-0002-0000-1800-000000000000}">
      <formula1>"Yes,No"</formula1>
    </dataValidation>
    <dataValidation type="list" allowBlank="1" showInputMessage="1" showErrorMessage="1" sqref="E10:E11" xr:uid="{00000000-0002-0000-1800-000001000000}">
      <formula1>#REF!</formula1>
    </dataValidation>
    <dataValidation type="list" showInputMessage="1" showErrorMessage="1" sqref="E12" xr:uid="{00000000-0002-0000-18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800-000003000000}">
          <x14:formula1>
            <xm:f>Lists!$F$1:$F$8</xm:f>
          </x14:formula1>
          <xm:sqref>D11</xm:sqref>
        </x14:dataValidation>
        <x14:dataValidation type="list" allowBlank="1" showInputMessage="1" showErrorMessage="1" xr:uid="{00000000-0002-0000-1800-000004000000}">
          <x14:formula1>
            <xm:f>Lists!$C$1:$C$9</xm:f>
          </x14:formula1>
          <xm:sqref>D10</xm:sqref>
        </x14:dataValidation>
        <x14:dataValidation type="list" allowBlank="1" showInputMessage="1" showErrorMessage="1" xr:uid="{00000000-0002-0000-1800-000005000000}">
          <x14:formula1>
            <xm:f>Lists!$G$1:$G$8</xm:f>
          </x14:formula1>
          <xm:sqref>D20:D23</xm:sqref>
        </x14:dataValidation>
        <x14:dataValidation type="list" allowBlank="1" showInputMessage="1" showErrorMessage="1" xr:uid="{00000000-0002-0000-1800-000006000000}">
          <x14:formula1>
            <xm:f>Lists!$D$1:$D$8</xm:f>
          </x14:formula1>
          <xm:sqref>E15</xm:sqref>
        </x14:dataValidation>
        <x14:dataValidation type="list" allowBlank="1" showInputMessage="1" showErrorMessage="1" xr:uid="{00000000-0002-0000-1800-000007000000}">
          <x14:formula1>
            <xm:f>Lists!$E$1:$E$5</xm:f>
          </x14:formula1>
          <xm:sqref>V15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X1048521"/>
  <sheetViews>
    <sheetView zoomScale="50" zoomScaleNormal="50" zoomScalePageLayoutView="80" workbookViewId="0">
      <selection activeCell="AA55" sqref="AA55"/>
    </sheetView>
  </sheetViews>
  <sheetFormatPr baseColWidth="10" defaultColWidth="8.83203125" defaultRowHeight="15" x14ac:dyDescent="0.2"/>
  <cols>
    <col min="1" max="1" width="13.5" style="19" customWidth="1"/>
    <col min="2" max="2" width="80.6640625" style="19" customWidth="1"/>
    <col min="3" max="3" width="24" style="19" customWidth="1"/>
    <col min="4" max="4" width="25.83203125" style="19" customWidth="1"/>
    <col min="5" max="5" width="19.83203125" style="19" bestFit="1" customWidth="1"/>
    <col min="6" max="6" width="25" style="19" customWidth="1"/>
    <col min="7" max="7" width="42.5" style="19" customWidth="1"/>
    <col min="8" max="8" width="14.5" style="19" customWidth="1"/>
    <col min="9" max="9" width="17.1640625" style="19" customWidth="1"/>
    <col min="10" max="10" width="11.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8.83203125" style="19"/>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264</v>
      </c>
      <c r="G2" s="19" t="s">
        <v>72</v>
      </c>
      <c r="H2" s="44" t="s">
        <v>1699</v>
      </c>
    </row>
    <row r="3" spans="1:24" x14ac:dyDescent="0.2">
      <c r="C3" s="19" t="s">
        <v>2</v>
      </c>
      <c r="D3" s="209">
        <v>2013</v>
      </c>
    </row>
    <row r="4" spans="1:24" x14ac:dyDescent="0.2">
      <c r="C4" s="8" t="s">
        <v>44</v>
      </c>
      <c r="D4" s="44" t="s">
        <v>265</v>
      </c>
    </row>
    <row r="5" spans="1:24" x14ac:dyDescent="0.2">
      <c r="C5" s="19" t="s">
        <v>3</v>
      </c>
      <c r="D5" s="403" t="s">
        <v>2158</v>
      </c>
    </row>
    <row r="6" spans="1:24" x14ac:dyDescent="0.2">
      <c r="D6" s="18"/>
    </row>
    <row r="7" spans="1:24" s="43" customFormat="1" ht="16" thickBot="1" x14ac:dyDescent="0.25">
      <c r="A7" s="1" t="s">
        <v>59</v>
      </c>
      <c r="B7" s="1"/>
      <c r="D7" s="248" t="s">
        <v>266</v>
      </c>
    </row>
    <row r="9" spans="1:24" s="43" customFormat="1" ht="16" thickBot="1" x14ac:dyDescent="0.25">
      <c r="A9" s="1" t="s">
        <v>4</v>
      </c>
      <c r="B9" s="1"/>
    </row>
    <row r="10" spans="1:24" x14ac:dyDescent="0.2">
      <c r="C10" s="19" t="s">
        <v>74</v>
      </c>
      <c r="D10" s="45" t="s">
        <v>504</v>
      </c>
      <c r="E10" s="46"/>
    </row>
    <row r="11" spans="1:24" x14ac:dyDescent="0.2">
      <c r="C11" s="19" t="s">
        <v>46</v>
      </c>
      <c r="D11" s="45" t="s">
        <v>43</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1697</v>
      </c>
      <c r="C15" s="206" t="s">
        <v>79</v>
      </c>
      <c r="D15" s="225" t="s">
        <v>90</v>
      </c>
      <c r="E15" s="225" t="s">
        <v>1582</v>
      </c>
      <c r="F15" s="225" t="s">
        <v>274</v>
      </c>
      <c r="G15" s="225" t="s">
        <v>223</v>
      </c>
      <c r="H15" s="225" t="s">
        <v>134</v>
      </c>
      <c r="I15" s="225" t="s">
        <v>279</v>
      </c>
      <c r="J15" s="225" t="s">
        <v>71</v>
      </c>
      <c r="K15" s="225">
        <v>2</v>
      </c>
      <c r="L15" s="225">
        <v>1</v>
      </c>
      <c r="M15" s="225">
        <v>3</v>
      </c>
      <c r="N15" s="225" t="s">
        <v>71</v>
      </c>
      <c r="O15" s="225" t="s">
        <v>71</v>
      </c>
      <c r="P15" s="225" t="s">
        <v>71</v>
      </c>
      <c r="Q15" s="225" t="s">
        <v>310</v>
      </c>
      <c r="R15" s="15">
        <v>96</v>
      </c>
      <c r="S15" s="15" t="s">
        <v>125</v>
      </c>
      <c r="T15" s="15">
        <v>96</v>
      </c>
      <c r="U15" s="225" t="s">
        <v>1819</v>
      </c>
      <c r="V15" s="225" t="s">
        <v>71</v>
      </c>
      <c r="W15" s="225"/>
      <c r="X15" s="225" t="s">
        <v>1610</v>
      </c>
    </row>
    <row r="16" spans="1:24" s="550" customFormat="1" x14ac:dyDescent="0.2">
      <c r="A16" s="225">
        <v>2</v>
      </c>
      <c r="B16" s="225" t="s">
        <v>1698</v>
      </c>
      <c r="C16" s="206" t="s">
        <v>79</v>
      </c>
      <c r="D16" s="225" t="s">
        <v>90</v>
      </c>
      <c r="E16" s="225" t="s">
        <v>1582</v>
      </c>
      <c r="F16" s="225" t="s">
        <v>274</v>
      </c>
      <c r="G16" s="225" t="s">
        <v>223</v>
      </c>
      <c r="H16" s="225" t="s">
        <v>134</v>
      </c>
      <c r="I16" s="225" t="s">
        <v>279</v>
      </c>
      <c r="J16" s="225" t="s">
        <v>71</v>
      </c>
      <c r="K16" s="225">
        <v>2</v>
      </c>
      <c r="L16" s="225">
        <v>1</v>
      </c>
      <c r="M16" s="225">
        <v>3</v>
      </c>
      <c r="N16" s="225" t="s">
        <v>71</v>
      </c>
      <c r="O16" s="225" t="s">
        <v>71</v>
      </c>
      <c r="P16" s="225" t="s">
        <v>71</v>
      </c>
      <c r="Q16" s="225" t="s">
        <v>310</v>
      </c>
      <c r="R16" s="15">
        <v>96</v>
      </c>
      <c r="S16" s="15" t="s">
        <v>125</v>
      </c>
      <c r="T16" s="15">
        <v>96</v>
      </c>
      <c r="U16" s="225" t="s">
        <v>1819</v>
      </c>
      <c r="V16" s="225" t="s">
        <v>71</v>
      </c>
      <c r="W16" s="225"/>
      <c r="X16" s="225" t="s">
        <v>1610</v>
      </c>
    </row>
    <row r="17" spans="1:24" s="550" customFormat="1" x14ac:dyDescent="0.2">
      <c r="A17" s="225">
        <v>3</v>
      </c>
      <c r="B17" s="225" t="s">
        <v>1700</v>
      </c>
      <c r="C17" s="206" t="s">
        <v>79</v>
      </c>
      <c r="D17" s="225" t="s">
        <v>90</v>
      </c>
      <c r="E17" s="225" t="s">
        <v>1582</v>
      </c>
      <c r="F17" s="225" t="s">
        <v>274</v>
      </c>
      <c r="G17" s="225" t="s">
        <v>223</v>
      </c>
      <c r="H17" s="225" t="s">
        <v>134</v>
      </c>
      <c r="I17" s="225" t="s">
        <v>279</v>
      </c>
      <c r="J17" s="225" t="s">
        <v>71</v>
      </c>
      <c r="K17" s="225">
        <v>2</v>
      </c>
      <c r="L17" s="225">
        <v>1</v>
      </c>
      <c r="M17" s="225">
        <v>3</v>
      </c>
      <c r="N17" s="225" t="s">
        <v>71</v>
      </c>
      <c r="O17" s="225" t="s">
        <v>71</v>
      </c>
      <c r="P17" s="225" t="s">
        <v>71</v>
      </c>
      <c r="Q17" s="225" t="s">
        <v>310</v>
      </c>
      <c r="R17" s="15">
        <v>96</v>
      </c>
      <c r="S17" s="15" t="s">
        <v>125</v>
      </c>
      <c r="T17" s="15">
        <v>96</v>
      </c>
      <c r="U17" s="225" t="s">
        <v>1819</v>
      </c>
      <c r="V17" s="225" t="s">
        <v>71</v>
      </c>
      <c r="W17" s="225"/>
      <c r="X17" s="225" t="s">
        <v>1610</v>
      </c>
    </row>
    <row r="18" spans="1:24" s="550" customFormat="1" x14ac:dyDescent="0.2">
      <c r="A18" s="249">
        <v>4</v>
      </c>
      <c r="B18" s="249" t="s">
        <v>1697</v>
      </c>
      <c r="C18" s="250" t="s">
        <v>182</v>
      </c>
      <c r="D18" s="249" t="s">
        <v>90</v>
      </c>
      <c r="E18" s="249" t="s">
        <v>268</v>
      </c>
      <c r="F18" s="249" t="s">
        <v>275</v>
      </c>
      <c r="G18" s="249" t="s">
        <v>223</v>
      </c>
      <c r="H18" s="249" t="s">
        <v>134</v>
      </c>
      <c r="I18" s="249" t="s">
        <v>279</v>
      </c>
      <c r="J18" s="249" t="s">
        <v>276</v>
      </c>
      <c r="K18" s="249">
        <v>2</v>
      </c>
      <c r="L18" s="249">
        <v>1</v>
      </c>
      <c r="M18" s="249">
        <v>3</v>
      </c>
      <c r="N18" s="249" t="s">
        <v>71</v>
      </c>
      <c r="O18" s="249" t="s">
        <v>71</v>
      </c>
      <c r="P18" s="249" t="s">
        <v>71</v>
      </c>
      <c r="Q18" s="249" t="s">
        <v>310</v>
      </c>
      <c r="R18" s="251">
        <v>96</v>
      </c>
      <c r="S18" s="251" t="s">
        <v>125</v>
      </c>
      <c r="T18" s="251">
        <v>96</v>
      </c>
      <c r="U18" s="249" t="s">
        <v>269</v>
      </c>
      <c r="V18" s="249" t="s">
        <v>71</v>
      </c>
      <c r="W18" s="249"/>
      <c r="X18" s="249"/>
    </row>
    <row r="19" spans="1:24" s="550" customFormat="1" x14ac:dyDescent="0.2">
      <c r="A19" s="249">
        <v>5</v>
      </c>
      <c r="B19" s="249" t="s">
        <v>1698</v>
      </c>
      <c r="C19" s="250" t="s">
        <v>182</v>
      </c>
      <c r="D19" s="249" t="s">
        <v>90</v>
      </c>
      <c r="E19" s="249" t="s">
        <v>268</v>
      </c>
      <c r="F19" s="249" t="s">
        <v>275</v>
      </c>
      <c r="G19" s="249" t="s">
        <v>223</v>
      </c>
      <c r="H19" s="249" t="s">
        <v>134</v>
      </c>
      <c r="I19" s="249" t="s">
        <v>279</v>
      </c>
      <c r="J19" s="249" t="s">
        <v>276</v>
      </c>
      <c r="K19" s="249">
        <v>2</v>
      </c>
      <c r="L19" s="249">
        <v>1</v>
      </c>
      <c r="M19" s="249">
        <v>3</v>
      </c>
      <c r="N19" s="249" t="s">
        <v>71</v>
      </c>
      <c r="O19" s="249" t="s">
        <v>71</v>
      </c>
      <c r="P19" s="249" t="s">
        <v>71</v>
      </c>
      <c r="Q19" s="249" t="s">
        <v>310</v>
      </c>
      <c r="R19" s="251">
        <v>96</v>
      </c>
      <c r="S19" s="251" t="s">
        <v>125</v>
      </c>
      <c r="T19" s="251">
        <v>96</v>
      </c>
      <c r="U19" s="249" t="s">
        <v>269</v>
      </c>
      <c r="V19" s="249" t="s">
        <v>71</v>
      </c>
      <c r="W19" s="249"/>
      <c r="X19" s="249"/>
    </row>
    <row r="20" spans="1:24" s="550" customFormat="1" x14ac:dyDescent="0.2">
      <c r="A20" s="249">
        <v>6</v>
      </c>
      <c r="B20" s="249" t="s">
        <v>1700</v>
      </c>
      <c r="C20" s="250" t="s">
        <v>182</v>
      </c>
      <c r="D20" s="249" t="s">
        <v>90</v>
      </c>
      <c r="E20" s="249" t="s">
        <v>268</v>
      </c>
      <c r="F20" s="249" t="s">
        <v>275</v>
      </c>
      <c r="G20" s="249" t="s">
        <v>223</v>
      </c>
      <c r="H20" s="249" t="s">
        <v>134</v>
      </c>
      <c r="I20" s="249" t="s">
        <v>279</v>
      </c>
      <c r="J20" s="249" t="s">
        <v>276</v>
      </c>
      <c r="K20" s="249">
        <v>2</v>
      </c>
      <c r="L20" s="249">
        <v>1</v>
      </c>
      <c r="M20" s="249">
        <v>3</v>
      </c>
      <c r="N20" s="249" t="s">
        <v>71</v>
      </c>
      <c r="O20" s="249" t="s">
        <v>71</v>
      </c>
      <c r="P20" s="249" t="s">
        <v>71</v>
      </c>
      <c r="Q20" s="249" t="s">
        <v>310</v>
      </c>
      <c r="R20" s="251">
        <v>96</v>
      </c>
      <c r="S20" s="251" t="s">
        <v>125</v>
      </c>
      <c r="T20" s="251">
        <v>96</v>
      </c>
      <c r="U20" s="249" t="s">
        <v>269</v>
      </c>
      <c r="V20" s="249" t="s">
        <v>71</v>
      </c>
      <c r="W20" s="249"/>
      <c r="X20" s="249"/>
    </row>
    <row r="21" spans="1:24" s="550" customFormat="1" x14ac:dyDescent="0.2">
      <c r="A21" s="225">
        <v>7</v>
      </c>
      <c r="B21" s="225" t="s">
        <v>1697</v>
      </c>
      <c r="C21" s="206" t="s">
        <v>267</v>
      </c>
      <c r="D21" s="225" t="s">
        <v>90</v>
      </c>
      <c r="E21" s="225" t="s">
        <v>268</v>
      </c>
      <c r="F21" s="225" t="s">
        <v>274</v>
      </c>
      <c r="G21" s="225" t="s">
        <v>223</v>
      </c>
      <c r="H21" s="225" t="s">
        <v>134</v>
      </c>
      <c r="I21" s="225" t="s">
        <v>279</v>
      </c>
      <c r="J21" s="225" t="s">
        <v>71</v>
      </c>
      <c r="K21" s="225">
        <v>2</v>
      </c>
      <c r="L21" s="225">
        <v>1</v>
      </c>
      <c r="M21" s="225">
        <v>3</v>
      </c>
      <c r="N21" s="225" t="s">
        <v>71</v>
      </c>
      <c r="O21" s="225" t="s">
        <v>71</v>
      </c>
      <c r="P21" s="225" t="s">
        <v>71</v>
      </c>
      <c r="Q21" s="225" t="s">
        <v>310</v>
      </c>
      <c r="R21" s="15">
        <v>96</v>
      </c>
      <c r="S21" s="15" t="s">
        <v>125</v>
      </c>
      <c r="T21" s="15">
        <v>96</v>
      </c>
      <c r="U21" s="225" t="s">
        <v>270</v>
      </c>
      <c r="V21" s="225" t="s">
        <v>71</v>
      </c>
      <c r="W21" s="225"/>
      <c r="X21" s="225" t="s">
        <v>1611</v>
      </c>
    </row>
    <row r="22" spans="1:24" s="550" customFormat="1" x14ac:dyDescent="0.2">
      <c r="A22" s="225">
        <v>8</v>
      </c>
      <c r="B22" s="225" t="s">
        <v>1698</v>
      </c>
      <c r="C22" s="206" t="s">
        <v>267</v>
      </c>
      <c r="D22" s="225" t="s">
        <v>90</v>
      </c>
      <c r="E22" s="225" t="s">
        <v>268</v>
      </c>
      <c r="F22" s="225" t="s">
        <v>274</v>
      </c>
      <c r="G22" s="225" t="s">
        <v>223</v>
      </c>
      <c r="H22" s="225" t="s">
        <v>134</v>
      </c>
      <c r="I22" s="225" t="s">
        <v>279</v>
      </c>
      <c r="J22" s="225" t="s">
        <v>71</v>
      </c>
      <c r="K22" s="225">
        <v>2</v>
      </c>
      <c r="L22" s="225">
        <v>1</v>
      </c>
      <c r="M22" s="225">
        <v>3</v>
      </c>
      <c r="N22" s="225" t="s">
        <v>71</v>
      </c>
      <c r="O22" s="225" t="s">
        <v>71</v>
      </c>
      <c r="P22" s="225" t="s">
        <v>71</v>
      </c>
      <c r="Q22" s="225" t="s">
        <v>310</v>
      </c>
      <c r="R22" s="15">
        <v>96</v>
      </c>
      <c r="S22" s="15" t="s">
        <v>125</v>
      </c>
      <c r="T22" s="15">
        <v>96</v>
      </c>
      <c r="U22" s="225" t="s">
        <v>270</v>
      </c>
      <c r="V22" s="225" t="s">
        <v>71</v>
      </c>
      <c r="W22" s="225"/>
      <c r="X22" s="225" t="s">
        <v>1611</v>
      </c>
    </row>
    <row r="23" spans="1:24" s="550" customFormat="1" x14ac:dyDescent="0.2">
      <c r="A23" s="225">
        <v>9</v>
      </c>
      <c r="B23" s="225" t="s">
        <v>1700</v>
      </c>
      <c r="C23" s="206" t="s">
        <v>267</v>
      </c>
      <c r="D23" s="225" t="s">
        <v>90</v>
      </c>
      <c r="E23" s="225" t="s">
        <v>268</v>
      </c>
      <c r="F23" s="225" t="s">
        <v>274</v>
      </c>
      <c r="G23" s="225" t="s">
        <v>223</v>
      </c>
      <c r="H23" s="225" t="s">
        <v>134</v>
      </c>
      <c r="I23" s="225" t="s">
        <v>279</v>
      </c>
      <c r="J23" s="225" t="s">
        <v>71</v>
      </c>
      <c r="K23" s="225">
        <v>2</v>
      </c>
      <c r="L23" s="225">
        <v>1</v>
      </c>
      <c r="M23" s="225">
        <v>3</v>
      </c>
      <c r="N23" s="225" t="s">
        <v>71</v>
      </c>
      <c r="O23" s="225" t="s">
        <v>71</v>
      </c>
      <c r="P23" s="225" t="s">
        <v>71</v>
      </c>
      <c r="Q23" s="225" t="s">
        <v>310</v>
      </c>
      <c r="R23" s="15">
        <v>96</v>
      </c>
      <c r="S23" s="15" t="s">
        <v>125</v>
      </c>
      <c r="T23" s="15">
        <v>96</v>
      </c>
      <c r="U23" s="225" t="s">
        <v>270</v>
      </c>
      <c r="V23" s="225" t="s">
        <v>71</v>
      </c>
      <c r="W23" s="225"/>
      <c r="X23" s="225" t="s">
        <v>1611</v>
      </c>
    </row>
    <row r="24" spans="1:24" s="550" customFormat="1" x14ac:dyDescent="0.2">
      <c r="A24" s="249">
        <v>10</v>
      </c>
      <c r="B24" s="249" t="s">
        <v>1697</v>
      </c>
      <c r="C24" s="250" t="s">
        <v>79</v>
      </c>
      <c r="D24" s="249" t="s">
        <v>90</v>
      </c>
      <c r="E24" s="249" t="s">
        <v>1582</v>
      </c>
      <c r="F24" s="249" t="s">
        <v>274</v>
      </c>
      <c r="G24" s="249" t="s">
        <v>223</v>
      </c>
      <c r="H24" s="249" t="s">
        <v>134</v>
      </c>
      <c r="I24" s="249" t="s">
        <v>279</v>
      </c>
      <c r="J24" s="249" t="s">
        <v>71</v>
      </c>
      <c r="K24" s="249">
        <v>2</v>
      </c>
      <c r="L24" s="249">
        <v>1</v>
      </c>
      <c r="M24" s="249">
        <v>3</v>
      </c>
      <c r="N24" s="249" t="s">
        <v>71</v>
      </c>
      <c r="O24" s="249" t="s">
        <v>71</v>
      </c>
      <c r="P24" s="249" t="s">
        <v>71</v>
      </c>
      <c r="Q24" s="249" t="s">
        <v>310</v>
      </c>
      <c r="R24" s="251">
        <v>96</v>
      </c>
      <c r="S24" s="251" t="s">
        <v>125</v>
      </c>
      <c r="T24" s="251">
        <v>96</v>
      </c>
      <c r="U24" s="249" t="s">
        <v>1820</v>
      </c>
      <c r="V24" s="249" t="s">
        <v>71</v>
      </c>
      <c r="W24" s="249"/>
      <c r="X24" s="249" t="s">
        <v>1610</v>
      </c>
    </row>
    <row r="25" spans="1:24" s="550" customFormat="1" x14ac:dyDescent="0.2">
      <c r="A25" s="249">
        <v>11</v>
      </c>
      <c r="B25" s="249" t="s">
        <v>1698</v>
      </c>
      <c r="C25" s="250" t="s">
        <v>79</v>
      </c>
      <c r="D25" s="249" t="s">
        <v>90</v>
      </c>
      <c r="E25" s="249" t="s">
        <v>1582</v>
      </c>
      <c r="F25" s="249" t="s">
        <v>274</v>
      </c>
      <c r="G25" s="249" t="s">
        <v>223</v>
      </c>
      <c r="H25" s="249" t="s">
        <v>134</v>
      </c>
      <c r="I25" s="249" t="s">
        <v>279</v>
      </c>
      <c r="J25" s="249" t="s">
        <v>71</v>
      </c>
      <c r="K25" s="249">
        <v>2</v>
      </c>
      <c r="L25" s="249">
        <v>1</v>
      </c>
      <c r="M25" s="249">
        <v>3</v>
      </c>
      <c r="N25" s="249" t="s">
        <v>71</v>
      </c>
      <c r="O25" s="249" t="s">
        <v>71</v>
      </c>
      <c r="P25" s="249" t="s">
        <v>71</v>
      </c>
      <c r="Q25" s="249" t="s">
        <v>310</v>
      </c>
      <c r="R25" s="251">
        <v>96</v>
      </c>
      <c r="S25" s="251" t="s">
        <v>125</v>
      </c>
      <c r="T25" s="251">
        <v>96</v>
      </c>
      <c r="U25" s="249" t="s">
        <v>1820</v>
      </c>
      <c r="V25" s="249" t="s">
        <v>71</v>
      </c>
      <c r="W25" s="249"/>
      <c r="X25" s="249" t="s">
        <v>1610</v>
      </c>
    </row>
    <row r="26" spans="1:24" s="550" customFormat="1" x14ac:dyDescent="0.2">
      <c r="A26" s="249">
        <v>12</v>
      </c>
      <c r="B26" s="249" t="s">
        <v>1700</v>
      </c>
      <c r="C26" s="250" t="s">
        <v>79</v>
      </c>
      <c r="D26" s="249" t="s">
        <v>90</v>
      </c>
      <c r="E26" s="249" t="s">
        <v>1582</v>
      </c>
      <c r="F26" s="249" t="s">
        <v>274</v>
      </c>
      <c r="G26" s="249" t="s">
        <v>223</v>
      </c>
      <c r="H26" s="249" t="s">
        <v>134</v>
      </c>
      <c r="I26" s="249" t="s">
        <v>279</v>
      </c>
      <c r="J26" s="249" t="s">
        <v>71</v>
      </c>
      <c r="K26" s="249">
        <v>2</v>
      </c>
      <c r="L26" s="249">
        <v>1</v>
      </c>
      <c r="M26" s="249">
        <v>3</v>
      </c>
      <c r="N26" s="249" t="s">
        <v>71</v>
      </c>
      <c r="O26" s="249" t="s">
        <v>71</v>
      </c>
      <c r="P26" s="249" t="s">
        <v>71</v>
      </c>
      <c r="Q26" s="249" t="s">
        <v>310</v>
      </c>
      <c r="R26" s="251">
        <v>96</v>
      </c>
      <c r="S26" s="251" t="s">
        <v>125</v>
      </c>
      <c r="T26" s="251">
        <v>96</v>
      </c>
      <c r="U26" s="249" t="s">
        <v>1820</v>
      </c>
      <c r="V26" s="249" t="s">
        <v>71</v>
      </c>
      <c r="W26" s="249"/>
      <c r="X26" s="249" t="s">
        <v>1610</v>
      </c>
    </row>
    <row r="27" spans="1:24" s="49" customFormat="1" x14ac:dyDescent="0.2"/>
    <row r="28" spans="1:24" s="50" customFormat="1" ht="16" thickBot="1" x14ac:dyDescent="0.25">
      <c r="A28" s="17" t="s">
        <v>2142</v>
      </c>
      <c r="B28" s="17"/>
      <c r="C28" s="17" t="s">
        <v>68</v>
      </c>
    </row>
    <row r="29" spans="1:24" s="49" customFormat="1" x14ac:dyDescent="0.2"/>
    <row r="30" spans="1:24" s="99" customFormat="1" x14ac:dyDescent="0.2">
      <c r="A30" s="51" t="s">
        <v>5</v>
      </c>
      <c r="B30" s="51" t="s">
        <v>36</v>
      </c>
      <c r="C30" s="51" t="s">
        <v>6</v>
      </c>
      <c r="D30" s="51" t="s">
        <v>45</v>
      </c>
      <c r="E30" s="51" t="s">
        <v>9</v>
      </c>
      <c r="F30" s="51" t="s">
        <v>119</v>
      </c>
      <c r="G30" s="51" t="s">
        <v>56</v>
      </c>
      <c r="H30" s="51" t="s">
        <v>136</v>
      </c>
      <c r="I30" s="51" t="s">
        <v>137</v>
      </c>
      <c r="J30" s="51" t="s">
        <v>138</v>
      </c>
      <c r="K30" s="51" t="s">
        <v>139</v>
      </c>
      <c r="L30" s="51" t="s">
        <v>122</v>
      </c>
      <c r="M30" s="51" t="s">
        <v>140</v>
      </c>
      <c r="N30" s="51" t="s">
        <v>122</v>
      </c>
      <c r="O30" s="51" t="s">
        <v>42</v>
      </c>
      <c r="P30" s="51" t="s">
        <v>141</v>
      </c>
      <c r="Q30" s="51" t="s">
        <v>142</v>
      </c>
      <c r="R30" s="51" t="s">
        <v>10</v>
      </c>
      <c r="S30" s="51" t="s">
        <v>146</v>
      </c>
      <c r="T30" s="51" t="s">
        <v>145</v>
      </c>
      <c r="U30" s="51" t="s">
        <v>11</v>
      </c>
      <c r="V30" s="51" t="s">
        <v>16</v>
      </c>
      <c r="W30" s="85"/>
    </row>
    <row r="31" spans="1:24" s="99" customFormat="1" ht="16" x14ac:dyDescent="0.2">
      <c r="A31" s="52">
        <v>1</v>
      </c>
      <c r="B31" s="52" t="s">
        <v>1697</v>
      </c>
      <c r="C31" s="27" t="s">
        <v>79</v>
      </c>
      <c r="D31" s="52" t="s">
        <v>90</v>
      </c>
      <c r="E31" s="52" t="s">
        <v>90</v>
      </c>
      <c r="F31" s="52">
        <v>6</v>
      </c>
      <c r="G31" s="52" t="s">
        <v>1819</v>
      </c>
      <c r="H31" s="52">
        <v>96</v>
      </c>
      <c r="I31" s="52" t="s">
        <v>125</v>
      </c>
      <c r="J31" s="52">
        <v>96</v>
      </c>
      <c r="K31" s="52" t="s">
        <v>71</v>
      </c>
      <c r="L31" s="52" t="s">
        <v>283</v>
      </c>
      <c r="M31" s="52" t="s">
        <v>71</v>
      </c>
      <c r="N31" s="52" t="s">
        <v>283</v>
      </c>
      <c r="O31" s="52" t="s">
        <v>102</v>
      </c>
      <c r="P31" s="52" t="s">
        <v>1822</v>
      </c>
      <c r="Q31" s="52" t="s">
        <v>283</v>
      </c>
      <c r="R31" s="52" t="s">
        <v>93</v>
      </c>
      <c r="S31" s="52">
        <v>1.1499999999999999</v>
      </c>
      <c r="T31" s="52" t="s">
        <v>283</v>
      </c>
      <c r="U31" s="52" t="s">
        <v>287</v>
      </c>
      <c r="V31" s="52" t="s">
        <v>2071</v>
      </c>
      <c r="W31" s="228"/>
    </row>
    <row r="32" spans="1:24" s="99" customFormat="1" ht="16" x14ac:dyDescent="0.2">
      <c r="A32" s="52">
        <v>2</v>
      </c>
      <c r="B32" s="52" t="s">
        <v>1698</v>
      </c>
      <c r="C32" s="27" t="s">
        <v>79</v>
      </c>
      <c r="D32" s="52" t="s">
        <v>90</v>
      </c>
      <c r="E32" s="52" t="s">
        <v>90</v>
      </c>
      <c r="F32" s="52">
        <v>6</v>
      </c>
      <c r="G32" s="52" t="s">
        <v>1819</v>
      </c>
      <c r="H32" s="52">
        <v>96</v>
      </c>
      <c r="I32" s="52" t="s">
        <v>125</v>
      </c>
      <c r="J32" s="52">
        <v>96</v>
      </c>
      <c r="K32" s="52" t="s">
        <v>71</v>
      </c>
      <c r="L32" s="52" t="s">
        <v>283</v>
      </c>
      <c r="M32" s="52" t="s">
        <v>71</v>
      </c>
      <c r="N32" s="52" t="s">
        <v>283</v>
      </c>
      <c r="O32" s="52" t="s">
        <v>102</v>
      </c>
      <c r="P32" s="52">
        <v>4</v>
      </c>
      <c r="Q32" s="52" t="s">
        <v>283</v>
      </c>
      <c r="R32" s="52" t="s">
        <v>93</v>
      </c>
      <c r="S32" s="52">
        <v>1.1000000000000001</v>
      </c>
      <c r="T32" s="52" t="s">
        <v>283</v>
      </c>
      <c r="U32" s="52" t="s">
        <v>287</v>
      </c>
      <c r="V32" s="52" t="s">
        <v>1816</v>
      </c>
      <c r="W32" s="228"/>
    </row>
    <row r="33" spans="1:23" s="99" customFormat="1" ht="16" x14ac:dyDescent="0.2">
      <c r="A33" s="52">
        <v>3</v>
      </c>
      <c r="B33" s="52" t="s">
        <v>1700</v>
      </c>
      <c r="C33" s="27" t="s">
        <v>79</v>
      </c>
      <c r="D33" s="52" t="s">
        <v>90</v>
      </c>
      <c r="E33" s="52" t="s">
        <v>90</v>
      </c>
      <c r="F33" s="52">
        <v>6</v>
      </c>
      <c r="G33" s="52" t="s">
        <v>1819</v>
      </c>
      <c r="H33" s="52">
        <v>96</v>
      </c>
      <c r="I33" s="52" t="s">
        <v>125</v>
      </c>
      <c r="J33" s="52">
        <v>96</v>
      </c>
      <c r="K33" s="52" t="s">
        <v>71</v>
      </c>
      <c r="L33" s="52" t="s">
        <v>283</v>
      </c>
      <c r="M33" s="52" t="s">
        <v>71</v>
      </c>
      <c r="N33" s="52" t="s">
        <v>283</v>
      </c>
      <c r="O33" s="52" t="s">
        <v>102</v>
      </c>
      <c r="P33" s="52">
        <v>22</v>
      </c>
      <c r="Q33" s="52" t="s">
        <v>283</v>
      </c>
      <c r="R33" s="52" t="s">
        <v>93</v>
      </c>
      <c r="S33" s="52">
        <v>9.5</v>
      </c>
      <c r="T33" s="52" t="s">
        <v>283</v>
      </c>
      <c r="U33" s="52" t="s">
        <v>287</v>
      </c>
      <c r="V33" s="52" t="s">
        <v>1817</v>
      </c>
      <c r="W33" s="228"/>
    </row>
    <row r="34" spans="1:23" s="99" customFormat="1" ht="16" x14ac:dyDescent="0.2">
      <c r="A34" s="91">
        <v>4</v>
      </c>
      <c r="B34" s="91" t="s">
        <v>1697</v>
      </c>
      <c r="C34" s="36" t="s">
        <v>182</v>
      </c>
      <c r="D34" s="91" t="s">
        <v>90</v>
      </c>
      <c r="E34" s="91" t="s">
        <v>90</v>
      </c>
      <c r="F34" s="91">
        <v>6</v>
      </c>
      <c r="G34" s="91" t="s">
        <v>269</v>
      </c>
      <c r="H34" s="91">
        <v>96</v>
      </c>
      <c r="I34" s="91" t="s">
        <v>125</v>
      </c>
      <c r="J34" s="91">
        <v>96</v>
      </c>
      <c r="K34" s="91" t="s">
        <v>71</v>
      </c>
      <c r="L34" s="91" t="s">
        <v>1821</v>
      </c>
      <c r="M34" s="91" t="s">
        <v>71</v>
      </c>
      <c r="N34" s="91" t="s">
        <v>1821</v>
      </c>
      <c r="O34" s="91" t="s">
        <v>102</v>
      </c>
      <c r="P34" s="91">
        <v>1.6</v>
      </c>
      <c r="Q34" s="91" t="s">
        <v>283</v>
      </c>
      <c r="R34" s="91" t="s">
        <v>93</v>
      </c>
      <c r="S34" s="91">
        <v>0.4</v>
      </c>
      <c r="T34" s="91" t="s">
        <v>1821</v>
      </c>
      <c r="U34" s="91" t="s">
        <v>287</v>
      </c>
      <c r="V34" s="91" t="s">
        <v>284</v>
      </c>
      <c r="W34" s="481"/>
    </row>
    <row r="35" spans="1:23" s="99" customFormat="1" ht="16" x14ac:dyDescent="0.2">
      <c r="A35" s="91">
        <v>5</v>
      </c>
      <c r="B35" s="91" t="s">
        <v>1698</v>
      </c>
      <c r="C35" s="36" t="s">
        <v>182</v>
      </c>
      <c r="D35" s="91" t="s">
        <v>90</v>
      </c>
      <c r="E35" s="91" t="s">
        <v>90</v>
      </c>
      <c r="F35" s="91">
        <v>6</v>
      </c>
      <c r="G35" s="91" t="s">
        <v>269</v>
      </c>
      <c r="H35" s="91">
        <v>96</v>
      </c>
      <c r="I35" s="91" t="s">
        <v>125</v>
      </c>
      <c r="J35" s="91">
        <v>96</v>
      </c>
      <c r="K35" s="91" t="s">
        <v>71</v>
      </c>
      <c r="L35" s="91" t="s">
        <v>1821</v>
      </c>
      <c r="M35" s="91" t="s">
        <v>71</v>
      </c>
      <c r="N35" s="91" t="s">
        <v>1821</v>
      </c>
      <c r="O35" s="91" t="s">
        <v>102</v>
      </c>
      <c r="P35" s="91">
        <v>3.3</v>
      </c>
      <c r="Q35" s="91" t="s">
        <v>283</v>
      </c>
      <c r="R35" s="91" t="s">
        <v>93</v>
      </c>
      <c r="S35" s="91">
        <v>2.2000000000000002</v>
      </c>
      <c r="T35" s="91" t="s">
        <v>1821</v>
      </c>
      <c r="U35" s="91" t="s">
        <v>287</v>
      </c>
      <c r="V35" s="91" t="s">
        <v>284</v>
      </c>
      <c r="W35" s="481"/>
    </row>
    <row r="36" spans="1:23" s="99" customFormat="1" ht="16" x14ac:dyDescent="0.2">
      <c r="A36" s="91">
        <v>6</v>
      </c>
      <c r="B36" s="91" t="s">
        <v>1700</v>
      </c>
      <c r="C36" s="36" t="s">
        <v>182</v>
      </c>
      <c r="D36" s="91" t="s">
        <v>90</v>
      </c>
      <c r="E36" s="91" t="s">
        <v>90</v>
      </c>
      <c r="F36" s="91">
        <v>6</v>
      </c>
      <c r="G36" s="91" t="s">
        <v>269</v>
      </c>
      <c r="H36" s="91">
        <v>96</v>
      </c>
      <c r="I36" s="91" t="s">
        <v>125</v>
      </c>
      <c r="J36" s="91">
        <v>96</v>
      </c>
      <c r="K36" s="91" t="s">
        <v>71</v>
      </c>
      <c r="L36" s="91" t="s">
        <v>1821</v>
      </c>
      <c r="M36" s="91" t="s">
        <v>71</v>
      </c>
      <c r="N36" s="91" t="s">
        <v>1821</v>
      </c>
      <c r="O36" s="91" t="s">
        <v>102</v>
      </c>
      <c r="P36" s="91">
        <v>55</v>
      </c>
      <c r="Q36" s="91" t="s">
        <v>283</v>
      </c>
      <c r="R36" s="91" t="s">
        <v>93</v>
      </c>
      <c r="S36" s="91">
        <v>17</v>
      </c>
      <c r="T36" s="91" t="s">
        <v>1821</v>
      </c>
      <c r="U36" s="91" t="s">
        <v>287</v>
      </c>
      <c r="V36" s="91" t="s">
        <v>284</v>
      </c>
      <c r="W36" s="481"/>
    </row>
    <row r="37" spans="1:23" s="99" customFormat="1" ht="16" x14ac:dyDescent="0.2">
      <c r="A37" s="52">
        <v>7</v>
      </c>
      <c r="B37" s="52" t="s">
        <v>1697</v>
      </c>
      <c r="C37" s="27" t="s">
        <v>267</v>
      </c>
      <c r="D37" s="52" t="s">
        <v>90</v>
      </c>
      <c r="E37" s="52" t="s">
        <v>90</v>
      </c>
      <c r="F37" s="52">
        <v>6</v>
      </c>
      <c r="G37" s="52" t="s">
        <v>270</v>
      </c>
      <c r="H37" s="52">
        <v>96</v>
      </c>
      <c r="I37" s="52" t="s">
        <v>125</v>
      </c>
      <c r="J37" s="52">
        <v>96</v>
      </c>
      <c r="K37" s="52" t="s">
        <v>71</v>
      </c>
      <c r="L37" s="52" t="s">
        <v>283</v>
      </c>
      <c r="M37" s="52" t="s">
        <v>71</v>
      </c>
      <c r="N37" s="52" t="s">
        <v>283</v>
      </c>
      <c r="O37" s="52" t="s">
        <v>102</v>
      </c>
      <c r="P37" s="52">
        <v>2.2999999999999998</v>
      </c>
      <c r="Q37" s="52" t="s">
        <v>283</v>
      </c>
      <c r="R37" s="52" t="s">
        <v>93</v>
      </c>
      <c r="S37" s="52">
        <v>1</v>
      </c>
      <c r="T37" s="52" t="s">
        <v>283</v>
      </c>
      <c r="U37" s="52" t="s">
        <v>287</v>
      </c>
      <c r="V37" s="52" t="s">
        <v>284</v>
      </c>
      <c r="W37" s="228"/>
    </row>
    <row r="38" spans="1:23" s="99" customFormat="1" ht="16" x14ac:dyDescent="0.2">
      <c r="A38" s="52">
        <v>8</v>
      </c>
      <c r="B38" s="52" t="s">
        <v>1698</v>
      </c>
      <c r="C38" s="27" t="s">
        <v>267</v>
      </c>
      <c r="D38" s="52" t="s">
        <v>90</v>
      </c>
      <c r="E38" s="52" t="s">
        <v>90</v>
      </c>
      <c r="F38" s="52">
        <v>6</v>
      </c>
      <c r="G38" s="52" t="s">
        <v>270</v>
      </c>
      <c r="H38" s="52">
        <v>96</v>
      </c>
      <c r="I38" s="52" t="s">
        <v>125</v>
      </c>
      <c r="J38" s="52">
        <v>96</v>
      </c>
      <c r="K38" s="52" t="s">
        <v>71</v>
      </c>
      <c r="L38" s="52" t="s">
        <v>283</v>
      </c>
      <c r="M38" s="52" t="s">
        <v>71</v>
      </c>
      <c r="N38" s="52" t="s">
        <v>283</v>
      </c>
      <c r="O38" s="52" t="s">
        <v>102</v>
      </c>
      <c r="P38" s="52">
        <v>4</v>
      </c>
      <c r="Q38" s="52" t="s">
        <v>283</v>
      </c>
      <c r="R38" s="52" t="s">
        <v>93</v>
      </c>
      <c r="S38" s="52">
        <v>1.7</v>
      </c>
      <c r="T38" s="52" t="s">
        <v>283</v>
      </c>
      <c r="U38" s="52" t="s">
        <v>287</v>
      </c>
      <c r="V38" s="52" t="s">
        <v>284</v>
      </c>
      <c r="W38" s="228"/>
    </row>
    <row r="39" spans="1:23" s="99" customFormat="1" ht="16" x14ac:dyDescent="0.2">
      <c r="A39" s="52">
        <v>9</v>
      </c>
      <c r="B39" s="52" t="s">
        <v>1700</v>
      </c>
      <c r="C39" s="27" t="s">
        <v>267</v>
      </c>
      <c r="D39" s="52" t="s">
        <v>90</v>
      </c>
      <c r="E39" s="52" t="s">
        <v>90</v>
      </c>
      <c r="F39" s="52">
        <v>6</v>
      </c>
      <c r="G39" s="52" t="s">
        <v>270</v>
      </c>
      <c r="H39" s="52">
        <v>96</v>
      </c>
      <c r="I39" s="52" t="s">
        <v>125</v>
      </c>
      <c r="J39" s="52">
        <v>96</v>
      </c>
      <c r="K39" s="52" t="s">
        <v>71</v>
      </c>
      <c r="L39" s="52" t="s">
        <v>283</v>
      </c>
      <c r="M39" s="52" t="s">
        <v>71</v>
      </c>
      <c r="N39" s="52" t="s">
        <v>283</v>
      </c>
      <c r="O39" s="52" t="s">
        <v>102</v>
      </c>
      <c r="P39" s="52">
        <v>28</v>
      </c>
      <c r="Q39" s="52" t="s">
        <v>283</v>
      </c>
      <c r="R39" s="52" t="s">
        <v>93</v>
      </c>
      <c r="S39" s="52">
        <v>14</v>
      </c>
      <c r="T39" s="52" t="s">
        <v>283</v>
      </c>
      <c r="U39" s="52" t="s">
        <v>287</v>
      </c>
      <c r="V39" s="52" t="s">
        <v>284</v>
      </c>
      <c r="W39" s="228"/>
    </row>
    <row r="40" spans="1:23" s="99" customFormat="1" ht="16" x14ac:dyDescent="0.2">
      <c r="A40" s="91">
        <v>10</v>
      </c>
      <c r="B40" s="91" t="s">
        <v>1697</v>
      </c>
      <c r="C40" s="36" t="s">
        <v>79</v>
      </c>
      <c r="D40" s="91" t="s">
        <v>90</v>
      </c>
      <c r="E40" s="91" t="s">
        <v>90</v>
      </c>
      <c r="F40" s="91">
        <v>6</v>
      </c>
      <c r="G40" s="91" t="s">
        <v>1820</v>
      </c>
      <c r="H40" s="91">
        <v>96</v>
      </c>
      <c r="I40" s="91" t="s">
        <v>125</v>
      </c>
      <c r="J40" s="91">
        <v>96</v>
      </c>
      <c r="K40" s="91" t="s">
        <v>71</v>
      </c>
      <c r="L40" s="91" t="s">
        <v>1821</v>
      </c>
      <c r="M40" s="91" t="s">
        <v>71</v>
      </c>
      <c r="N40" s="91" t="s">
        <v>1821</v>
      </c>
      <c r="O40" s="91" t="s">
        <v>102</v>
      </c>
      <c r="P40" s="91" t="s">
        <v>1822</v>
      </c>
      <c r="Q40" s="91" t="s">
        <v>283</v>
      </c>
      <c r="R40" s="91" t="s">
        <v>93</v>
      </c>
      <c r="S40" s="91">
        <v>1.1499999999999999</v>
      </c>
      <c r="T40" s="91" t="s">
        <v>283</v>
      </c>
      <c r="U40" s="91" t="s">
        <v>287</v>
      </c>
      <c r="V40" s="91" t="s">
        <v>1818</v>
      </c>
      <c r="W40" s="481"/>
    </row>
    <row r="41" spans="1:23" s="99" customFormat="1" ht="16" x14ac:dyDescent="0.2">
      <c r="A41" s="91">
        <v>11</v>
      </c>
      <c r="B41" s="91" t="s">
        <v>1698</v>
      </c>
      <c r="C41" s="36" t="s">
        <v>79</v>
      </c>
      <c r="D41" s="91" t="s">
        <v>90</v>
      </c>
      <c r="E41" s="91" t="s">
        <v>90</v>
      </c>
      <c r="F41" s="91">
        <v>6</v>
      </c>
      <c r="G41" s="91" t="s">
        <v>1820</v>
      </c>
      <c r="H41" s="91">
        <v>96</v>
      </c>
      <c r="I41" s="91" t="s">
        <v>125</v>
      </c>
      <c r="J41" s="91">
        <v>96</v>
      </c>
      <c r="K41" s="91" t="s">
        <v>1823</v>
      </c>
      <c r="L41" s="91" t="s">
        <v>1823</v>
      </c>
      <c r="M41" s="91" t="s">
        <v>1823</v>
      </c>
      <c r="N41" s="91" t="s">
        <v>1823</v>
      </c>
      <c r="O41" s="91" t="s">
        <v>1823</v>
      </c>
      <c r="P41" s="91" t="s">
        <v>1823</v>
      </c>
      <c r="Q41" s="91" t="s">
        <v>1823</v>
      </c>
      <c r="R41" s="91" t="s">
        <v>1823</v>
      </c>
      <c r="S41" s="91" t="s">
        <v>1823</v>
      </c>
      <c r="T41" s="91" t="s">
        <v>1823</v>
      </c>
      <c r="U41" s="91" t="s">
        <v>287</v>
      </c>
      <c r="V41" s="91" t="s">
        <v>1816</v>
      </c>
      <c r="W41" s="481"/>
    </row>
    <row r="42" spans="1:23" s="99" customFormat="1" ht="16" x14ac:dyDescent="0.2">
      <c r="A42" s="91">
        <v>12</v>
      </c>
      <c r="B42" s="91" t="s">
        <v>1700</v>
      </c>
      <c r="C42" s="36" t="s">
        <v>79</v>
      </c>
      <c r="D42" s="91" t="s">
        <v>90</v>
      </c>
      <c r="E42" s="91" t="s">
        <v>90</v>
      </c>
      <c r="F42" s="91">
        <v>6</v>
      </c>
      <c r="G42" s="91" t="s">
        <v>1820</v>
      </c>
      <c r="H42" s="91">
        <v>96</v>
      </c>
      <c r="I42" s="91" t="s">
        <v>125</v>
      </c>
      <c r="J42" s="91">
        <v>96</v>
      </c>
      <c r="K42" s="91" t="s">
        <v>71</v>
      </c>
      <c r="L42" s="91" t="s">
        <v>1821</v>
      </c>
      <c r="M42" s="91" t="s">
        <v>71</v>
      </c>
      <c r="N42" s="91" t="s">
        <v>1821</v>
      </c>
      <c r="O42" s="91" t="s">
        <v>102</v>
      </c>
      <c r="P42" s="91">
        <v>62</v>
      </c>
      <c r="Q42" s="91" t="s">
        <v>283</v>
      </c>
      <c r="R42" s="91" t="s">
        <v>93</v>
      </c>
      <c r="S42" s="91">
        <v>21</v>
      </c>
      <c r="T42" s="91" t="s">
        <v>1821</v>
      </c>
      <c r="U42" s="91" t="s">
        <v>287</v>
      </c>
      <c r="V42" s="91" t="s">
        <v>1817</v>
      </c>
      <c r="W42" s="481"/>
    </row>
    <row r="44" spans="1:23" s="43" customFormat="1" ht="16" thickBot="1" x14ac:dyDescent="0.25">
      <c r="A44" s="1" t="s">
        <v>2142</v>
      </c>
      <c r="B44" s="1"/>
      <c r="C44" s="1" t="s">
        <v>69</v>
      </c>
      <c r="D44" s="16"/>
      <c r="E44" s="16" t="s">
        <v>1824</v>
      </c>
    </row>
    <row r="46" spans="1:23" x14ac:dyDescent="0.2">
      <c r="A46" s="263" t="s">
        <v>5</v>
      </c>
      <c r="B46" s="54" t="s">
        <v>9</v>
      </c>
      <c r="C46" s="55" t="s">
        <v>56</v>
      </c>
      <c r="D46" s="56" t="s">
        <v>488</v>
      </c>
      <c r="E46" s="56" t="s">
        <v>489</v>
      </c>
      <c r="F46" s="56" t="s">
        <v>490</v>
      </c>
      <c r="G46" s="56" t="s">
        <v>491</v>
      </c>
      <c r="H46" s="56" t="s">
        <v>492</v>
      </c>
      <c r="I46" s="56" t="s">
        <v>493</v>
      </c>
      <c r="J46" s="55" t="s">
        <v>2139</v>
      </c>
      <c r="K46" s="55" t="s">
        <v>122</v>
      </c>
      <c r="L46" s="55" t="s">
        <v>2140</v>
      </c>
      <c r="M46" s="55" t="s">
        <v>122</v>
      </c>
      <c r="N46" s="530" t="s">
        <v>42</v>
      </c>
      <c r="O46" s="55" t="s">
        <v>2141</v>
      </c>
      <c r="P46" s="55" t="s">
        <v>122</v>
      </c>
      <c r="Q46" s="530" t="s">
        <v>10</v>
      </c>
      <c r="R46" s="55" t="s">
        <v>2566</v>
      </c>
      <c r="S46" s="55" t="s">
        <v>11</v>
      </c>
      <c r="T46" s="55" t="s">
        <v>16</v>
      </c>
    </row>
    <row r="47" spans="1:23" x14ac:dyDescent="0.2">
      <c r="A47" s="51"/>
      <c r="B47" s="51"/>
      <c r="C47" s="51"/>
      <c r="D47" s="51"/>
      <c r="E47" s="56"/>
      <c r="F47" s="56"/>
      <c r="G47" s="55"/>
      <c r="H47" s="55"/>
      <c r="I47" s="55"/>
      <c r="J47" s="55"/>
      <c r="K47" s="55"/>
      <c r="L47" s="55"/>
      <c r="M47" s="55"/>
      <c r="N47" s="55"/>
      <c r="O47" s="55"/>
      <c r="P47" s="55"/>
      <c r="Q47" s="55"/>
      <c r="R47" s="55"/>
      <c r="S47" s="55"/>
      <c r="T47" s="55"/>
    </row>
    <row r="49" spans="1:11" s="43" customFormat="1" ht="16" thickBot="1" x14ac:dyDescent="0.25">
      <c r="A49" s="1" t="s">
        <v>12</v>
      </c>
      <c r="B49" s="1"/>
    </row>
    <row r="50" spans="1:11" s="31" customFormat="1" x14ac:dyDescent="0.2">
      <c r="A50" s="3" t="s">
        <v>13</v>
      </c>
      <c r="B50" s="3"/>
      <c r="E50" s="58" t="s">
        <v>271</v>
      </c>
      <c r="F50" s="58" t="s">
        <v>1544</v>
      </c>
      <c r="G50" s="58" t="s">
        <v>272</v>
      </c>
      <c r="H50" s="30" t="s">
        <v>54</v>
      </c>
      <c r="J50" s="411" t="s">
        <v>16</v>
      </c>
    </row>
    <row r="51" spans="1:11" s="60" customFormat="1" x14ac:dyDescent="0.2">
      <c r="A51" s="59">
        <v>1</v>
      </c>
      <c r="B51" s="59"/>
      <c r="C51" s="60" t="s">
        <v>37</v>
      </c>
      <c r="E51" s="61">
        <v>1</v>
      </c>
      <c r="F51" s="61">
        <v>1</v>
      </c>
      <c r="G51" s="61">
        <v>1</v>
      </c>
      <c r="H51" s="60" t="s">
        <v>60</v>
      </c>
      <c r="J51" s="412" t="s">
        <v>1696</v>
      </c>
    </row>
    <row r="52" spans="1:11" x14ac:dyDescent="0.2">
      <c r="A52" s="4">
        <v>2</v>
      </c>
      <c r="B52" s="4"/>
      <c r="C52" s="5" t="s">
        <v>17</v>
      </c>
      <c r="E52" s="6">
        <v>1</v>
      </c>
      <c r="F52" s="6">
        <v>1</v>
      </c>
      <c r="G52" s="6">
        <v>1</v>
      </c>
      <c r="H52" s="19" t="s">
        <v>61</v>
      </c>
      <c r="J52" s="41" t="s">
        <v>281</v>
      </c>
    </row>
    <row r="53" spans="1:11" s="8" customFormat="1" x14ac:dyDescent="0.2">
      <c r="A53" s="7">
        <v>3</v>
      </c>
      <c r="B53" s="7"/>
      <c r="C53" s="8" t="s">
        <v>18</v>
      </c>
      <c r="E53" s="10">
        <v>1</v>
      </c>
      <c r="F53" s="10">
        <v>1</v>
      </c>
      <c r="G53" s="10">
        <v>1</v>
      </c>
      <c r="H53" s="8" t="s">
        <v>19</v>
      </c>
      <c r="J53" s="41" t="s">
        <v>280</v>
      </c>
      <c r="K53" s="19"/>
    </row>
    <row r="54" spans="1:11" s="8" customFormat="1" x14ac:dyDescent="0.2">
      <c r="A54" s="7">
        <v>4</v>
      </c>
      <c r="B54" s="7"/>
      <c r="C54" s="8" t="s">
        <v>20</v>
      </c>
      <c r="E54" s="10">
        <v>0</v>
      </c>
      <c r="F54" s="10">
        <v>0</v>
      </c>
      <c r="G54" s="10">
        <v>0</v>
      </c>
      <c r="H54" s="8" t="s">
        <v>21</v>
      </c>
      <c r="J54" s="39" t="s">
        <v>71</v>
      </c>
      <c r="K54" s="19"/>
    </row>
    <row r="55" spans="1:11" x14ac:dyDescent="0.2">
      <c r="A55" s="4">
        <v>5</v>
      </c>
      <c r="B55" s="4"/>
      <c r="C55" s="5" t="s">
        <v>22</v>
      </c>
      <c r="E55" s="6">
        <v>1</v>
      </c>
      <c r="F55" s="6">
        <v>1</v>
      </c>
      <c r="G55" s="6">
        <v>1</v>
      </c>
      <c r="H55" s="19" t="s">
        <v>23</v>
      </c>
      <c r="J55" s="41" t="s">
        <v>273</v>
      </c>
    </row>
    <row r="56" spans="1:11" x14ac:dyDescent="0.2">
      <c r="A56" s="7">
        <v>6</v>
      </c>
      <c r="B56" s="7"/>
      <c r="C56" s="8" t="s">
        <v>24</v>
      </c>
      <c r="E56" s="10">
        <v>1</v>
      </c>
      <c r="F56" s="10">
        <v>1</v>
      </c>
      <c r="G56" s="10">
        <v>1</v>
      </c>
      <c r="H56" s="19" t="s">
        <v>128</v>
      </c>
      <c r="J56" s="41" t="s">
        <v>1297</v>
      </c>
    </row>
    <row r="57" spans="1:11" x14ac:dyDescent="0.2">
      <c r="E57" s="62"/>
      <c r="F57" s="62"/>
      <c r="G57" s="62"/>
      <c r="J57" s="41"/>
    </row>
    <row r="58" spans="1:11" s="31" customFormat="1" x14ac:dyDescent="0.2">
      <c r="A58" s="3" t="s">
        <v>25</v>
      </c>
      <c r="B58" s="3"/>
      <c r="E58" s="58" t="s">
        <v>14</v>
      </c>
      <c r="F58" s="58" t="s">
        <v>14</v>
      </c>
      <c r="G58" s="58" t="s">
        <v>14</v>
      </c>
      <c r="H58" s="30" t="s">
        <v>15</v>
      </c>
      <c r="J58" s="40" t="s">
        <v>16</v>
      </c>
    </row>
    <row r="59" spans="1:11" x14ac:dyDescent="0.2">
      <c r="A59" s="19">
        <v>7</v>
      </c>
      <c r="C59" s="19" t="s">
        <v>26</v>
      </c>
      <c r="E59" s="61">
        <v>1</v>
      </c>
      <c r="F59" s="61">
        <v>1</v>
      </c>
      <c r="G59" s="61">
        <v>1</v>
      </c>
      <c r="H59" s="19" t="s">
        <v>27</v>
      </c>
      <c r="J59" s="41" t="s">
        <v>1829</v>
      </c>
    </row>
    <row r="60" spans="1:11" x14ac:dyDescent="0.2">
      <c r="A60" s="19">
        <v>8</v>
      </c>
      <c r="C60" s="19" t="s">
        <v>58</v>
      </c>
      <c r="E60" s="61">
        <v>1</v>
      </c>
      <c r="F60" s="61">
        <v>1</v>
      </c>
      <c r="G60" s="61">
        <v>1</v>
      </c>
      <c r="H60" s="19" t="s">
        <v>62</v>
      </c>
      <c r="J60" s="41" t="s">
        <v>309</v>
      </c>
    </row>
    <row r="61" spans="1:11" x14ac:dyDescent="0.2">
      <c r="A61" s="19">
        <v>9</v>
      </c>
      <c r="C61" s="19" t="s">
        <v>40</v>
      </c>
      <c r="E61" s="61">
        <v>1</v>
      </c>
      <c r="F61" s="61">
        <v>1</v>
      </c>
      <c r="G61" s="61">
        <v>1</v>
      </c>
      <c r="H61" s="19" t="s">
        <v>63</v>
      </c>
      <c r="J61" s="41" t="s">
        <v>1815</v>
      </c>
    </row>
    <row r="62" spans="1:11" x14ac:dyDescent="0.2">
      <c r="A62" s="19">
        <v>10</v>
      </c>
      <c r="C62" s="19" t="s">
        <v>39</v>
      </c>
      <c r="E62" s="61">
        <v>1</v>
      </c>
      <c r="F62" s="61">
        <v>1</v>
      </c>
      <c r="G62" s="61">
        <v>1</v>
      </c>
      <c r="H62" s="19" t="s">
        <v>115</v>
      </c>
      <c r="J62" s="42" t="s">
        <v>1830</v>
      </c>
    </row>
    <row r="63" spans="1:11" x14ac:dyDescent="0.2">
      <c r="E63" s="63"/>
      <c r="F63" s="63"/>
      <c r="G63" s="63"/>
      <c r="J63" s="41"/>
    </row>
    <row r="64" spans="1:11" s="31" customFormat="1" x14ac:dyDescent="0.2">
      <c r="A64" s="3" t="s">
        <v>57</v>
      </c>
      <c r="B64" s="3"/>
      <c r="E64" s="64" t="s">
        <v>14</v>
      </c>
      <c r="F64" s="64" t="s">
        <v>14</v>
      </c>
      <c r="G64" s="64" t="s">
        <v>14</v>
      </c>
      <c r="H64" s="30" t="s">
        <v>15</v>
      </c>
      <c r="J64" s="40" t="s">
        <v>16</v>
      </c>
    </row>
    <row r="65" spans="1:14" s="5" customFormat="1" x14ac:dyDescent="0.2">
      <c r="A65" s="5">
        <v>11</v>
      </c>
      <c r="C65" s="5" t="s">
        <v>28</v>
      </c>
      <c r="E65" s="6">
        <v>1</v>
      </c>
      <c r="F65" s="6">
        <v>1</v>
      </c>
      <c r="G65" s="6">
        <v>1</v>
      </c>
      <c r="H65" s="19" t="s">
        <v>49</v>
      </c>
      <c r="J65" s="42" t="s">
        <v>1405</v>
      </c>
      <c r="K65" s="19"/>
    </row>
    <row r="66" spans="1:14" s="5" customFormat="1" x14ac:dyDescent="0.2">
      <c r="A66" s="11">
        <v>12</v>
      </c>
      <c r="B66" s="11"/>
      <c r="C66" s="5" t="s">
        <v>47</v>
      </c>
      <c r="E66" s="6">
        <v>1</v>
      </c>
      <c r="F66" s="6">
        <v>1</v>
      </c>
      <c r="G66" s="6">
        <v>1</v>
      </c>
      <c r="H66" s="19" t="s">
        <v>109</v>
      </c>
      <c r="J66" s="42" t="s">
        <v>278</v>
      </c>
      <c r="K66" s="19"/>
    </row>
    <row r="67" spans="1:14" x14ac:dyDescent="0.2">
      <c r="A67" s="47">
        <v>13</v>
      </c>
      <c r="B67" s="47"/>
      <c r="C67" s="19" t="s">
        <v>29</v>
      </c>
      <c r="E67" s="61">
        <v>0</v>
      </c>
      <c r="F67" s="61">
        <v>0</v>
      </c>
      <c r="G67" s="61">
        <v>0</v>
      </c>
      <c r="H67" s="28" t="s">
        <v>30</v>
      </c>
      <c r="J67" s="42" t="s">
        <v>1871</v>
      </c>
    </row>
    <row r="68" spans="1:14" x14ac:dyDescent="0.2">
      <c r="A68" s="47">
        <v>14</v>
      </c>
      <c r="B68" s="47"/>
      <c r="C68" s="19" t="s">
        <v>31</v>
      </c>
      <c r="E68" s="61">
        <v>0</v>
      </c>
      <c r="F68" s="61">
        <v>0</v>
      </c>
      <c r="G68" s="61">
        <v>0</v>
      </c>
      <c r="H68" s="28" t="s">
        <v>1400</v>
      </c>
      <c r="J68" s="42" t="s">
        <v>1826</v>
      </c>
    </row>
    <row r="69" spans="1:14" x14ac:dyDescent="0.2">
      <c r="A69" s="47">
        <v>15</v>
      </c>
      <c r="B69" s="47"/>
      <c r="C69" s="19" t="s">
        <v>38</v>
      </c>
      <c r="E69" s="61">
        <v>1</v>
      </c>
      <c r="F69" s="61">
        <v>1</v>
      </c>
      <c r="G69" s="61">
        <v>1</v>
      </c>
      <c r="H69" s="19" t="s">
        <v>64</v>
      </c>
      <c r="J69" s="41" t="s">
        <v>282</v>
      </c>
    </row>
    <row r="70" spans="1:14" x14ac:dyDescent="0.2">
      <c r="E70" s="63"/>
      <c r="F70" s="63"/>
      <c r="G70" s="63"/>
    </row>
    <row r="71" spans="1:14" ht="16" thickBot="1" x14ac:dyDescent="0.25">
      <c r="A71" s="43"/>
      <c r="B71" s="43"/>
      <c r="C71" s="43"/>
      <c r="D71" s="43"/>
      <c r="E71" s="65"/>
      <c r="F71" s="65"/>
      <c r="G71" s="65"/>
      <c r="H71" s="43"/>
      <c r="I71" s="43"/>
      <c r="J71" s="18"/>
      <c r="K71" s="18"/>
      <c r="L71" s="18"/>
      <c r="M71" s="18"/>
      <c r="N71" s="18"/>
    </row>
    <row r="72" spans="1:14" x14ac:dyDescent="0.2">
      <c r="E72" s="63"/>
      <c r="F72" s="63"/>
      <c r="G72" s="63"/>
      <c r="J72" s="18"/>
      <c r="K72" s="18"/>
      <c r="L72" s="18"/>
      <c r="M72" s="18"/>
      <c r="N72" s="18"/>
    </row>
    <row r="73" spans="1:14" ht="16" thickBot="1" x14ac:dyDescent="0.25">
      <c r="A73" s="2" t="s">
        <v>32</v>
      </c>
      <c r="B73" s="2"/>
      <c r="E73" s="66">
        <f>SUM(E51:E56,E59:E62,E65:E69)</f>
        <v>12</v>
      </c>
      <c r="F73" s="66">
        <f>SUM(F51:F56,F59:F62,F65:F69)</f>
        <v>12</v>
      </c>
      <c r="G73" s="66">
        <f>SUM(G51:G56,G59:G62,G65:G69)</f>
        <v>12</v>
      </c>
      <c r="H73" s="67" t="s">
        <v>48</v>
      </c>
      <c r="J73" s="18"/>
      <c r="K73" s="18"/>
      <c r="L73" s="18"/>
      <c r="M73" s="18"/>
      <c r="N73" s="18"/>
    </row>
    <row r="74" spans="1:14" ht="16" thickTop="1" x14ac:dyDescent="0.2">
      <c r="A74" s="201" t="s">
        <v>1367</v>
      </c>
      <c r="B74" s="201"/>
      <c r="C74" s="8"/>
      <c r="D74" s="193"/>
      <c r="E74" s="197" t="s">
        <v>1373</v>
      </c>
      <c r="F74" s="197" t="s">
        <v>1373</v>
      </c>
      <c r="G74" s="197" t="s">
        <v>1373</v>
      </c>
      <c r="H74" s="67"/>
      <c r="J74" s="18"/>
      <c r="K74" s="18"/>
      <c r="L74" s="18"/>
      <c r="M74" s="18"/>
      <c r="N74" s="18"/>
    </row>
    <row r="75" spans="1:14" x14ac:dyDescent="0.2">
      <c r="A75" s="68" t="s">
        <v>118</v>
      </c>
      <c r="B75" s="2"/>
      <c r="E75" s="194">
        <f>0.5^E74</f>
        <v>1</v>
      </c>
      <c r="F75" s="194">
        <f t="shared" ref="F75:G75" si="0">0.5^F74</f>
        <v>1</v>
      </c>
      <c r="G75" s="194">
        <f t="shared" si="0"/>
        <v>1</v>
      </c>
      <c r="J75" s="18"/>
      <c r="K75" s="18"/>
      <c r="L75" s="18"/>
      <c r="M75" s="18"/>
      <c r="N75" s="18"/>
    </row>
    <row r="76" spans="1:14" x14ac:dyDescent="0.2">
      <c r="A76" s="2"/>
      <c r="B76" s="2"/>
      <c r="C76" s="68"/>
      <c r="E76" s="63"/>
      <c r="F76" s="63"/>
      <c r="G76" s="63"/>
      <c r="J76" s="18"/>
      <c r="K76" s="18"/>
      <c r="L76" s="18"/>
      <c r="M76" s="18"/>
      <c r="N76" s="18"/>
    </row>
    <row r="77" spans="1:14" ht="16" thickBot="1" x14ac:dyDescent="0.25">
      <c r="A77" s="1"/>
      <c r="B77" s="1"/>
      <c r="C77" s="43"/>
      <c r="D77" s="43"/>
      <c r="E77" s="43"/>
      <c r="F77" s="43"/>
      <c r="G77" s="43"/>
      <c r="H77" s="43"/>
      <c r="I77" s="43"/>
      <c r="J77" s="18"/>
      <c r="K77" s="18"/>
      <c r="L77" s="18"/>
      <c r="M77" s="18"/>
      <c r="N77" s="18"/>
    </row>
    <row r="78" spans="1:14" x14ac:dyDescent="0.2">
      <c r="A78" s="3" t="s">
        <v>33</v>
      </c>
      <c r="B78" s="3"/>
      <c r="C78" s="31"/>
      <c r="D78" s="31"/>
      <c r="E78" s="69" t="s">
        <v>34</v>
      </c>
      <c r="F78" s="69" t="s">
        <v>34</v>
      </c>
      <c r="G78" s="69" t="s">
        <v>34</v>
      </c>
      <c r="H78" s="31" t="s">
        <v>15</v>
      </c>
      <c r="I78" s="31"/>
      <c r="J78" s="18"/>
      <c r="K78" s="18"/>
      <c r="L78" s="18"/>
      <c r="M78" s="18"/>
      <c r="N78" s="18"/>
    </row>
    <row r="79" spans="1:14" x14ac:dyDescent="0.2">
      <c r="A79" s="198" t="s">
        <v>1368</v>
      </c>
      <c r="B79" s="24" t="s">
        <v>1370</v>
      </c>
      <c r="E79" s="194">
        <v>1</v>
      </c>
      <c r="F79" s="194">
        <v>1</v>
      </c>
      <c r="G79" s="194">
        <v>1</v>
      </c>
      <c r="H79" s="24" t="s">
        <v>1372</v>
      </c>
      <c r="J79" s="18"/>
      <c r="K79" s="18"/>
      <c r="L79" s="18"/>
      <c r="M79" s="18"/>
      <c r="N79" s="18"/>
    </row>
    <row r="80" spans="1:14" x14ac:dyDescent="0.2">
      <c r="A80" s="198" t="s">
        <v>1369</v>
      </c>
      <c r="B80" s="193" t="s">
        <v>1371</v>
      </c>
      <c r="C80" s="24"/>
      <c r="E80" s="194">
        <v>1</v>
      </c>
      <c r="F80" s="194">
        <v>1</v>
      </c>
      <c r="G80" s="194">
        <v>1</v>
      </c>
      <c r="H80" s="24" t="s">
        <v>1372</v>
      </c>
      <c r="J80" s="18"/>
      <c r="K80" s="18"/>
      <c r="L80" s="18"/>
      <c r="M80" s="18"/>
      <c r="N80" s="18"/>
    </row>
    <row r="81" spans="1:14" x14ac:dyDescent="0.2">
      <c r="A81" s="5"/>
      <c r="B81" s="5"/>
      <c r="C81" s="24"/>
      <c r="E81" s="23"/>
      <c r="F81" s="23"/>
      <c r="G81" s="23"/>
      <c r="J81" s="18"/>
      <c r="K81" s="18"/>
      <c r="L81" s="18"/>
      <c r="M81" s="18"/>
      <c r="N81" s="18"/>
    </row>
    <row r="82" spans="1:14" ht="16" thickBot="1" x14ac:dyDescent="0.25">
      <c r="A82" s="5"/>
      <c r="B82" s="5"/>
      <c r="C82" s="22"/>
      <c r="J82" s="18"/>
      <c r="K82" s="18"/>
      <c r="L82" s="18"/>
      <c r="M82" s="18"/>
      <c r="N82" s="18"/>
    </row>
    <row r="83" spans="1:14" x14ac:dyDescent="0.2">
      <c r="A83" s="21"/>
      <c r="B83" s="21"/>
      <c r="C83" s="20"/>
      <c r="D83" s="70"/>
      <c r="E83" s="70"/>
      <c r="F83" s="70"/>
      <c r="G83" s="70"/>
      <c r="H83" s="70"/>
      <c r="I83" s="70"/>
      <c r="J83" s="18"/>
      <c r="K83" s="18"/>
      <c r="L83" s="18"/>
      <c r="M83" s="18"/>
      <c r="N83" s="18"/>
    </row>
    <row r="84" spans="1:14" ht="16" thickBot="1" x14ac:dyDescent="0.25">
      <c r="A84" s="2" t="s">
        <v>35</v>
      </c>
      <c r="B84" s="2"/>
      <c r="E84" s="211">
        <f>E73*E75*E79*E80</f>
        <v>12</v>
      </c>
      <c r="F84" s="211">
        <f t="shared" ref="F84:G84" si="1">F73*F75*F79*F80</f>
        <v>12</v>
      </c>
      <c r="G84" s="211">
        <f t="shared" si="1"/>
        <v>12</v>
      </c>
      <c r="H84" s="212" t="s">
        <v>48</v>
      </c>
      <c r="J84" s="18"/>
      <c r="K84" s="18"/>
      <c r="L84" s="18"/>
      <c r="M84" s="18"/>
      <c r="N84" s="18"/>
    </row>
    <row r="85" spans="1:14" ht="16" thickTop="1" x14ac:dyDescent="0.2">
      <c r="C85" s="68"/>
      <c r="J85" s="18"/>
      <c r="K85" s="18"/>
      <c r="L85" s="18"/>
      <c r="M85" s="18"/>
      <c r="N85" s="18"/>
    </row>
    <row r="86" spans="1:14" ht="16" thickBot="1" x14ac:dyDescent="0.25">
      <c r="A86" s="43"/>
      <c r="B86" s="43"/>
      <c r="C86" s="43"/>
      <c r="D86" s="43"/>
      <c r="E86" s="43"/>
      <c r="F86" s="43"/>
      <c r="G86" s="43"/>
      <c r="H86" s="43"/>
      <c r="I86" s="43"/>
      <c r="J86" s="18"/>
      <c r="K86" s="18"/>
      <c r="L86" s="18"/>
      <c r="M86" s="18"/>
      <c r="N86" s="18"/>
    </row>
    <row r="87" spans="1:14" x14ac:dyDescent="0.2">
      <c r="J87" s="18"/>
      <c r="K87" s="18"/>
      <c r="L87" s="18"/>
      <c r="M87" s="18"/>
      <c r="N87" s="18"/>
    </row>
    <row r="88" spans="1:14" x14ac:dyDescent="0.2">
      <c r="A88" s="2" t="s">
        <v>1394</v>
      </c>
      <c r="J88" s="18"/>
      <c r="K88" s="18"/>
      <c r="L88" s="18"/>
      <c r="M88" s="18"/>
      <c r="N88" s="18"/>
    </row>
    <row r="89" spans="1:14" x14ac:dyDescent="0.2">
      <c r="A89" s="221">
        <v>44097</v>
      </c>
      <c r="B89" s="19" t="s">
        <v>1395</v>
      </c>
      <c r="J89" s="18"/>
      <c r="K89" s="18"/>
      <c r="L89" s="18"/>
      <c r="M89" s="18"/>
      <c r="N89" s="18"/>
    </row>
    <row r="90" spans="1:14" x14ac:dyDescent="0.2">
      <c r="J90" s="18"/>
      <c r="K90" s="18"/>
      <c r="L90" s="18"/>
      <c r="M90" s="18"/>
      <c r="N90" s="18"/>
    </row>
    <row r="91" spans="1:14" x14ac:dyDescent="0.2">
      <c r="J91" s="18"/>
      <c r="K91" s="18"/>
      <c r="L91" s="18"/>
      <c r="M91" s="18"/>
      <c r="N91" s="18"/>
    </row>
    <row r="92" spans="1:14" x14ac:dyDescent="0.2">
      <c r="J92" s="18"/>
      <c r="K92" s="18"/>
      <c r="L92" s="18"/>
      <c r="M92" s="18"/>
      <c r="N92" s="18"/>
    </row>
    <row r="1048521" spans="16:16" x14ac:dyDescent="0.2">
      <c r="P1048521" s="57"/>
    </row>
  </sheetData>
  <phoneticPr fontId="12" type="noConversion"/>
  <conditionalFormatting sqref="E84:G84">
    <cfRule type="cellIs" dxfId="87" priority="1" operator="lessThan">
      <formula>7.5</formula>
    </cfRule>
    <cfRule type="cellIs" dxfId="86" priority="2" operator="greaterThan">
      <formula>7.5</formula>
    </cfRule>
  </conditionalFormatting>
  <dataValidations count="4">
    <dataValidation type="list" allowBlank="1" showInputMessage="1" showErrorMessage="1" sqref="E11" xr:uid="{00000000-0002-0000-1900-000000000000}">
      <formula1>#REF!</formula1>
    </dataValidation>
    <dataValidation type="list" showInputMessage="1" showErrorMessage="1" sqref="E12" xr:uid="{00000000-0002-0000-1900-000001000000}">
      <formula1>#REF!</formula1>
    </dataValidation>
    <dataValidation type="list" allowBlank="1" showInputMessage="1" showErrorMessage="1" sqref="E10" xr:uid="{00000000-0002-0000-1900-000002000000}">
      <formula1>#REF!</formula1>
    </dataValidation>
    <dataValidation type="list" allowBlank="1" showInputMessage="1" showErrorMessage="1" sqref="D12" xr:uid="{00000000-0002-0000-19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900-000004000000}">
          <x14:formula1>
            <xm:f>Lists!$C$1:$C$9</xm:f>
          </x14:formula1>
          <xm:sqref>D10</xm:sqref>
        </x14:dataValidation>
        <x14:dataValidation type="list" allowBlank="1" showInputMessage="1" showErrorMessage="1" xr:uid="{00000000-0002-0000-1900-000005000000}">
          <x14:formula1>
            <xm:f>Lists!$F$1:$F$8</xm:f>
          </x14:formula1>
          <xm:sqref>D11</xm:sqref>
        </x14:dataValidation>
        <x14:dataValidation type="list" allowBlank="1" showInputMessage="1" showErrorMessage="1" xr:uid="{00000000-0002-0000-1900-000006000000}">
          <x14:formula1>
            <xm:f>Lists!$E$1:$E$5</xm:f>
          </x14:formula1>
          <xm:sqref>V15:V26</xm:sqref>
        </x14:dataValidation>
        <x14:dataValidation type="list" allowBlank="1" showInputMessage="1" showErrorMessage="1" xr:uid="{00000000-0002-0000-1900-000007000000}">
          <x14:formula1>
            <xm:f>Lists!$D$1:$D$8</xm:f>
          </x14:formula1>
          <xm:sqref>E15:E26</xm:sqref>
        </x14:dataValidation>
        <x14:dataValidation type="list" allowBlank="1" showInputMessage="1" showErrorMessage="1" xr:uid="{00000000-0002-0000-1900-000008000000}">
          <x14:formula1>
            <xm:f>Lists!$G$1:$G$8</xm:f>
          </x14:formula1>
          <xm:sqref>D31:D42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X1048499"/>
  <sheetViews>
    <sheetView topLeftCell="E1" zoomScale="90" zoomScaleNormal="90" zoomScalePageLayoutView="80" workbookViewId="0">
      <selection activeCell="AA55" sqref="AA55"/>
    </sheetView>
  </sheetViews>
  <sheetFormatPr baseColWidth="10" defaultColWidth="8.83203125" defaultRowHeight="15" x14ac:dyDescent="0.2"/>
  <cols>
    <col min="1" max="1" width="13.5" style="19" customWidth="1"/>
    <col min="2" max="2" width="34.83203125" style="19" customWidth="1"/>
    <col min="3" max="3" width="24" style="19" customWidth="1"/>
    <col min="4" max="4" width="25.83203125" style="19" customWidth="1"/>
    <col min="5" max="5" width="19.83203125" style="19" bestFit="1" customWidth="1"/>
    <col min="6" max="6" width="25" style="19" customWidth="1"/>
    <col min="7" max="7" width="15.5" style="19" customWidth="1"/>
    <col min="8" max="8" width="53.83203125" style="19" customWidth="1"/>
    <col min="9" max="9" width="17.16406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8.83203125" style="19"/>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264</v>
      </c>
      <c r="G2" s="19" t="s">
        <v>72</v>
      </c>
      <c r="H2" s="44" t="s">
        <v>1812</v>
      </c>
    </row>
    <row r="3" spans="1:24" x14ac:dyDescent="0.2">
      <c r="C3" s="19" t="s">
        <v>2</v>
      </c>
      <c r="D3" s="209">
        <v>2013</v>
      </c>
    </row>
    <row r="4" spans="1:24" x14ac:dyDescent="0.2">
      <c r="C4" s="8" t="s">
        <v>44</v>
      </c>
      <c r="D4" s="44" t="s">
        <v>265</v>
      </c>
    </row>
    <row r="5" spans="1:24" x14ac:dyDescent="0.2">
      <c r="C5" s="19" t="s">
        <v>3</v>
      </c>
      <c r="D5" s="403" t="s">
        <v>2158</v>
      </c>
    </row>
    <row r="6" spans="1:24" x14ac:dyDescent="0.2">
      <c r="D6" s="18"/>
    </row>
    <row r="7" spans="1:24" s="43" customFormat="1" ht="16" thickBot="1" x14ac:dyDescent="0.25">
      <c r="A7" s="1" t="s">
        <v>59</v>
      </c>
      <c r="B7" s="1"/>
      <c r="D7" s="248" t="s">
        <v>266</v>
      </c>
    </row>
    <row r="9" spans="1:24" s="43" customFormat="1" ht="16" thickBot="1" x14ac:dyDescent="0.25">
      <c r="A9" s="1" t="s">
        <v>4</v>
      </c>
      <c r="B9" s="1"/>
    </row>
    <row r="10" spans="1:24" x14ac:dyDescent="0.2">
      <c r="C10" s="19" t="s">
        <v>74</v>
      </c>
      <c r="D10" s="45" t="s">
        <v>1589</v>
      </c>
      <c r="E10" s="46"/>
    </row>
    <row r="11" spans="1:24" x14ac:dyDescent="0.2">
      <c r="C11" s="19" t="s">
        <v>46</v>
      </c>
      <c r="D11" s="45" t="s">
        <v>43</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10</v>
      </c>
      <c r="B15" s="225" t="s">
        <v>1812</v>
      </c>
      <c r="C15" s="206" t="s">
        <v>79</v>
      </c>
      <c r="D15" s="225" t="s">
        <v>90</v>
      </c>
      <c r="E15" s="225" t="s">
        <v>1582</v>
      </c>
      <c r="F15" s="225" t="s">
        <v>274</v>
      </c>
      <c r="G15" s="225" t="s">
        <v>223</v>
      </c>
      <c r="H15" s="225" t="s">
        <v>134</v>
      </c>
      <c r="I15" s="225" t="s">
        <v>279</v>
      </c>
      <c r="J15" s="225" t="s">
        <v>71</v>
      </c>
      <c r="K15" s="225">
        <v>2</v>
      </c>
      <c r="L15" s="225">
        <v>1</v>
      </c>
      <c r="M15" s="225">
        <v>3</v>
      </c>
      <c r="N15" s="225" t="s">
        <v>71</v>
      </c>
      <c r="O15" s="225" t="s">
        <v>71</v>
      </c>
      <c r="P15" s="225" t="s">
        <v>71</v>
      </c>
      <c r="Q15" s="225">
        <v>5</v>
      </c>
      <c r="R15" s="15">
        <v>96</v>
      </c>
      <c r="S15" s="15" t="s">
        <v>125</v>
      </c>
      <c r="T15" s="15">
        <v>96</v>
      </c>
      <c r="U15" s="225" t="s">
        <v>1819</v>
      </c>
      <c r="V15" s="225" t="s">
        <v>71</v>
      </c>
      <c r="W15" s="225"/>
      <c r="X15" s="225" t="s">
        <v>1814</v>
      </c>
    </row>
    <row r="16" spans="1:24" s="49" customFormat="1" x14ac:dyDescent="0.2"/>
    <row r="17" spans="1:23" s="50" customFormat="1" ht="16" thickBot="1" x14ac:dyDescent="0.25">
      <c r="A17" s="17" t="s">
        <v>2142</v>
      </c>
      <c r="B17" s="17"/>
      <c r="C17" s="17" t="s">
        <v>68</v>
      </c>
    </row>
    <row r="18" spans="1:23" s="49" customFormat="1" x14ac:dyDescent="0.2"/>
    <row r="19" spans="1:23"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51" t="s">
        <v>16</v>
      </c>
      <c r="W19" s="85"/>
    </row>
    <row r="20" spans="1:23" s="99" customFormat="1" ht="16" x14ac:dyDescent="0.2">
      <c r="A20" s="52">
        <v>10</v>
      </c>
      <c r="B20" s="52" t="s">
        <v>1812</v>
      </c>
      <c r="C20" s="27" t="s">
        <v>79</v>
      </c>
      <c r="D20" s="52" t="s">
        <v>90</v>
      </c>
      <c r="E20" s="52" t="s">
        <v>90</v>
      </c>
      <c r="F20" s="52">
        <v>6</v>
      </c>
      <c r="G20" s="52" t="s">
        <v>1819</v>
      </c>
      <c r="H20" s="52">
        <v>96</v>
      </c>
      <c r="I20" s="52" t="s">
        <v>125</v>
      </c>
      <c r="J20" s="52">
        <v>96</v>
      </c>
      <c r="K20" s="52" t="s">
        <v>71</v>
      </c>
      <c r="L20" s="52" t="s">
        <v>71</v>
      </c>
      <c r="M20" s="52" t="s">
        <v>71</v>
      </c>
      <c r="N20" s="52" t="s">
        <v>71</v>
      </c>
      <c r="O20" s="52" t="s">
        <v>102</v>
      </c>
      <c r="P20" s="52" t="s">
        <v>285</v>
      </c>
      <c r="Q20" s="52" t="s">
        <v>283</v>
      </c>
      <c r="R20" s="52" t="s">
        <v>93</v>
      </c>
      <c r="S20" s="52" t="s">
        <v>52</v>
      </c>
      <c r="T20" s="52" t="s">
        <v>52</v>
      </c>
      <c r="U20" s="52" t="s">
        <v>287</v>
      </c>
      <c r="V20" s="52" t="s">
        <v>286</v>
      </c>
      <c r="W20" s="228"/>
    </row>
    <row r="22" spans="1:23" s="43" customFormat="1" ht="16" thickBot="1" x14ac:dyDescent="0.25">
      <c r="A22" s="1" t="s">
        <v>2142</v>
      </c>
      <c r="B22" s="1"/>
      <c r="C22" s="1" t="s">
        <v>69</v>
      </c>
      <c r="D22" s="16"/>
      <c r="E22" s="16" t="s">
        <v>1824</v>
      </c>
    </row>
    <row r="24" spans="1:23" x14ac:dyDescent="0.2">
      <c r="A24" s="263" t="s">
        <v>5</v>
      </c>
      <c r="B24" s="54" t="s">
        <v>9</v>
      </c>
      <c r="C24" s="55" t="s">
        <v>56</v>
      </c>
      <c r="D24" s="56" t="s">
        <v>488</v>
      </c>
      <c r="E24" s="56" t="s">
        <v>489</v>
      </c>
      <c r="F24" s="56" t="s">
        <v>490</v>
      </c>
      <c r="G24" s="56" t="s">
        <v>491</v>
      </c>
      <c r="H24" s="56" t="s">
        <v>492</v>
      </c>
      <c r="I24" s="56" t="s">
        <v>493</v>
      </c>
      <c r="J24" s="55" t="s">
        <v>2139</v>
      </c>
      <c r="K24" s="55" t="s">
        <v>122</v>
      </c>
      <c r="L24" s="55" t="s">
        <v>2140</v>
      </c>
      <c r="M24" s="55" t="s">
        <v>122</v>
      </c>
      <c r="N24" s="530" t="s">
        <v>42</v>
      </c>
      <c r="O24" s="55" t="s">
        <v>2141</v>
      </c>
      <c r="P24" s="55" t="s">
        <v>122</v>
      </c>
      <c r="Q24" s="530" t="s">
        <v>10</v>
      </c>
      <c r="R24" s="55" t="s">
        <v>2566</v>
      </c>
      <c r="S24" s="55" t="s">
        <v>11</v>
      </c>
      <c r="T24" s="55" t="s">
        <v>16</v>
      </c>
    </row>
    <row r="25" spans="1:23" x14ac:dyDescent="0.2">
      <c r="A25" s="53"/>
      <c r="B25" s="54"/>
      <c r="C25" s="54"/>
      <c r="D25" s="55"/>
      <c r="E25" s="56"/>
      <c r="F25" s="56"/>
      <c r="G25" s="55"/>
      <c r="H25" s="55"/>
      <c r="I25" s="55"/>
      <c r="J25" s="55"/>
      <c r="K25" s="55"/>
      <c r="L25" s="55"/>
      <c r="M25" s="55"/>
      <c r="N25" s="55"/>
      <c r="O25" s="55"/>
      <c r="P25" s="55"/>
      <c r="Q25" s="55"/>
      <c r="R25" s="55"/>
      <c r="S25" s="55"/>
      <c r="T25" s="230"/>
    </row>
    <row r="27" spans="1:23" s="43" customFormat="1" ht="16" thickBot="1" x14ac:dyDescent="0.25">
      <c r="A27" s="1" t="s">
        <v>12</v>
      </c>
      <c r="B27" s="1"/>
    </row>
    <row r="28" spans="1:23" s="31" customFormat="1" x14ac:dyDescent="0.2">
      <c r="A28" s="3" t="s">
        <v>13</v>
      </c>
      <c r="B28" s="3"/>
      <c r="E28" s="58" t="s">
        <v>271</v>
      </c>
      <c r="F28" s="58" t="s">
        <v>1544</v>
      </c>
      <c r="G28" s="58" t="s">
        <v>272</v>
      </c>
      <c r="H28" s="30" t="s">
        <v>54</v>
      </c>
      <c r="J28" s="411" t="s">
        <v>16</v>
      </c>
    </row>
    <row r="29" spans="1:23" s="60" customFormat="1" x14ac:dyDescent="0.2">
      <c r="A29" s="59">
        <v>1</v>
      </c>
      <c r="B29" s="59"/>
      <c r="C29" s="60" t="s">
        <v>37</v>
      </c>
      <c r="E29" s="61">
        <v>1</v>
      </c>
      <c r="F29" s="61">
        <v>1</v>
      </c>
      <c r="G29" s="61">
        <v>1</v>
      </c>
      <c r="H29" s="60" t="s">
        <v>60</v>
      </c>
      <c r="J29" s="412" t="s">
        <v>1813</v>
      </c>
    </row>
    <row r="30" spans="1:23" x14ac:dyDescent="0.2">
      <c r="A30" s="4">
        <v>2</v>
      </c>
      <c r="B30" s="4"/>
      <c r="C30" s="5" t="s">
        <v>17</v>
      </c>
      <c r="E30" s="6">
        <v>0</v>
      </c>
      <c r="F30" s="6">
        <v>0</v>
      </c>
      <c r="G30" s="6">
        <v>0</v>
      </c>
      <c r="H30" s="19" t="s">
        <v>61</v>
      </c>
      <c r="J30" s="41" t="s">
        <v>1872</v>
      </c>
    </row>
    <row r="31" spans="1:23" s="8" customFormat="1" x14ac:dyDescent="0.2">
      <c r="A31" s="7">
        <v>3</v>
      </c>
      <c r="B31" s="7"/>
      <c r="C31" s="8" t="s">
        <v>18</v>
      </c>
      <c r="E31" s="10">
        <v>0</v>
      </c>
      <c r="F31" s="10">
        <v>0</v>
      </c>
      <c r="G31" s="10">
        <v>0</v>
      </c>
      <c r="H31" s="8" t="s">
        <v>19</v>
      </c>
      <c r="J31" s="41" t="s">
        <v>636</v>
      </c>
      <c r="K31" s="19"/>
    </row>
    <row r="32" spans="1:23" s="8" customFormat="1" x14ac:dyDescent="0.2">
      <c r="A32" s="7">
        <v>4</v>
      </c>
      <c r="B32" s="7"/>
      <c r="C32" s="8" t="s">
        <v>20</v>
      </c>
      <c r="E32" s="10">
        <v>0</v>
      </c>
      <c r="F32" s="10">
        <v>0</v>
      </c>
      <c r="G32" s="10">
        <v>0</v>
      </c>
      <c r="H32" s="8" t="s">
        <v>21</v>
      </c>
      <c r="J32" s="41" t="s">
        <v>636</v>
      </c>
      <c r="K32" s="19"/>
    </row>
    <row r="33" spans="1:11" x14ac:dyDescent="0.2">
      <c r="A33" s="4">
        <v>5</v>
      </c>
      <c r="B33" s="4"/>
      <c r="C33" s="5" t="s">
        <v>22</v>
      </c>
      <c r="E33" s="6">
        <v>1</v>
      </c>
      <c r="F33" s="6">
        <v>1</v>
      </c>
      <c r="G33" s="6">
        <v>1</v>
      </c>
      <c r="H33" s="19" t="s">
        <v>23</v>
      </c>
      <c r="J33" s="41" t="s">
        <v>1827</v>
      </c>
    </row>
    <row r="34" spans="1:11" x14ac:dyDescent="0.2">
      <c r="A34" s="7">
        <v>6</v>
      </c>
      <c r="B34" s="7"/>
      <c r="C34" s="8" t="s">
        <v>24</v>
      </c>
      <c r="E34" s="10">
        <v>1</v>
      </c>
      <c r="F34" s="10">
        <v>1</v>
      </c>
      <c r="G34" s="10">
        <v>1</v>
      </c>
      <c r="H34" s="19" t="s">
        <v>128</v>
      </c>
      <c r="J34" s="420" t="s">
        <v>1828</v>
      </c>
    </row>
    <row r="35" spans="1:11" x14ac:dyDescent="0.2">
      <c r="E35" s="62"/>
      <c r="F35" s="62"/>
      <c r="G35" s="62"/>
      <c r="J35" s="41"/>
    </row>
    <row r="36" spans="1:11" s="31" customFormat="1" x14ac:dyDescent="0.2">
      <c r="A36" s="3" t="s">
        <v>25</v>
      </c>
      <c r="B36" s="3"/>
      <c r="E36" s="58" t="s">
        <v>14</v>
      </c>
      <c r="F36" s="58" t="s">
        <v>14</v>
      </c>
      <c r="G36" s="58" t="s">
        <v>14</v>
      </c>
      <c r="H36" s="30" t="s">
        <v>15</v>
      </c>
      <c r="J36" s="40" t="s">
        <v>16</v>
      </c>
    </row>
    <row r="37" spans="1:11" x14ac:dyDescent="0.2">
      <c r="A37" s="19">
        <v>7</v>
      </c>
      <c r="C37" s="19" t="s">
        <v>26</v>
      </c>
      <c r="E37" s="61">
        <v>1</v>
      </c>
      <c r="F37" s="61">
        <v>1</v>
      </c>
      <c r="G37" s="61">
        <v>1</v>
      </c>
      <c r="H37" s="19" t="s">
        <v>27</v>
      </c>
      <c r="J37" s="41" t="s">
        <v>1829</v>
      </c>
    </row>
    <row r="38" spans="1:11" x14ac:dyDescent="0.2">
      <c r="A38" s="19">
        <v>8</v>
      </c>
      <c r="C38" s="19" t="s">
        <v>58</v>
      </c>
      <c r="E38" s="61">
        <v>1</v>
      </c>
      <c r="F38" s="61">
        <v>1</v>
      </c>
      <c r="G38" s="61">
        <v>1</v>
      </c>
      <c r="H38" s="19" t="s">
        <v>62</v>
      </c>
      <c r="J38" s="41" t="s">
        <v>309</v>
      </c>
    </row>
    <row r="39" spans="1:11" x14ac:dyDescent="0.2">
      <c r="A39" s="19">
        <v>9</v>
      </c>
      <c r="C39" s="19" t="s">
        <v>40</v>
      </c>
      <c r="E39" s="61">
        <v>1</v>
      </c>
      <c r="F39" s="61">
        <v>1</v>
      </c>
      <c r="G39" s="61">
        <v>1</v>
      </c>
      <c r="H39" s="19" t="s">
        <v>63</v>
      </c>
      <c r="J39" s="41" t="s">
        <v>1815</v>
      </c>
    </row>
    <row r="40" spans="1:11" x14ac:dyDescent="0.2">
      <c r="A40" s="19">
        <v>10</v>
      </c>
      <c r="C40" s="19" t="s">
        <v>39</v>
      </c>
      <c r="E40" s="61">
        <v>1</v>
      </c>
      <c r="F40" s="61">
        <v>1</v>
      </c>
      <c r="G40" s="61">
        <v>1</v>
      </c>
      <c r="H40" s="19" t="s">
        <v>115</v>
      </c>
      <c r="J40" s="42" t="s">
        <v>1830</v>
      </c>
    </row>
    <row r="41" spans="1:11" x14ac:dyDescent="0.2">
      <c r="E41" s="63"/>
      <c r="F41" s="63"/>
      <c r="G41" s="63"/>
      <c r="J41" s="41"/>
    </row>
    <row r="42" spans="1:11" s="31" customFormat="1" x14ac:dyDescent="0.2">
      <c r="A42" s="3" t="s">
        <v>57</v>
      </c>
      <c r="B42" s="3"/>
      <c r="E42" s="64" t="s">
        <v>14</v>
      </c>
      <c r="F42" s="64" t="s">
        <v>14</v>
      </c>
      <c r="G42" s="64" t="s">
        <v>14</v>
      </c>
      <c r="H42" s="30" t="s">
        <v>15</v>
      </c>
      <c r="J42" s="40" t="s">
        <v>16</v>
      </c>
    </row>
    <row r="43" spans="1:11" s="5" customFormat="1" x14ac:dyDescent="0.2">
      <c r="A43" s="5">
        <v>11</v>
      </c>
      <c r="C43" s="5" t="s">
        <v>28</v>
      </c>
      <c r="E43" s="6">
        <v>1</v>
      </c>
      <c r="F43" s="6">
        <v>1</v>
      </c>
      <c r="G43" s="6">
        <v>1</v>
      </c>
      <c r="H43" s="19" t="s">
        <v>49</v>
      </c>
      <c r="J43" s="42" t="s">
        <v>1825</v>
      </c>
      <c r="K43" s="19"/>
    </row>
    <row r="44" spans="1:11" s="5" customFormat="1" x14ac:dyDescent="0.2">
      <c r="A44" s="11">
        <v>12</v>
      </c>
      <c r="B44" s="11"/>
      <c r="C44" s="5" t="s">
        <v>47</v>
      </c>
      <c r="E44" s="6">
        <v>1</v>
      </c>
      <c r="F44" s="6">
        <v>1</v>
      </c>
      <c r="G44" s="6">
        <v>1</v>
      </c>
      <c r="H44" s="19" t="s">
        <v>109</v>
      </c>
      <c r="J44" s="42" t="s">
        <v>278</v>
      </c>
      <c r="K44" s="19"/>
    </row>
    <row r="45" spans="1:11" x14ac:dyDescent="0.2">
      <c r="A45" s="47">
        <v>13</v>
      </c>
      <c r="B45" s="47"/>
      <c r="C45" s="19" t="s">
        <v>29</v>
      </c>
      <c r="E45" s="61">
        <v>0</v>
      </c>
      <c r="F45" s="61">
        <v>0</v>
      </c>
      <c r="G45" s="61">
        <v>0</v>
      </c>
      <c r="H45" s="19" t="s">
        <v>30</v>
      </c>
      <c r="J45" s="42" t="s">
        <v>1873</v>
      </c>
    </row>
    <row r="46" spans="1:11" x14ac:dyDescent="0.2">
      <c r="A46" s="47">
        <v>14</v>
      </c>
      <c r="B46" s="47"/>
      <c r="C46" s="19" t="s">
        <v>31</v>
      </c>
      <c r="E46" s="61">
        <v>1</v>
      </c>
      <c r="F46" s="61">
        <v>1</v>
      </c>
      <c r="G46" s="61">
        <v>1</v>
      </c>
      <c r="H46" s="19" t="s">
        <v>1400</v>
      </c>
      <c r="J46" s="42" t="s">
        <v>321</v>
      </c>
    </row>
    <row r="47" spans="1:11" x14ac:dyDescent="0.2">
      <c r="A47" s="47">
        <v>15</v>
      </c>
      <c r="B47" s="47"/>
      <c r="C47" s="19" t="s">
        <v>38</v>
      </c>
      <c r="E47" s="61">
        <v>1</v>
      </c>
      <c r="F47" s="61">
        <v>1</v>
      </c>
      <c r="G47" s="61">
        <v>1</v>
      </c>
      <c r="H47" s="19" t="s">
        <v>64</v>
      </c>
      <c r="J47" s="41" t="s">
        <v>282</v>
      </c>
    </row>
    <row r="48" spans="1:11" x14ac:dyDescent="0.2">
      <c r="E48" s="63"/>
      <c r="F48" s="63"/>
      <c r="G48" s="63"/>
    </row>
    <row r="49" spans="1:13" ht="16" thickBot="1" x14ac:dyDescent="0.25">
      <c r="A49" s="43"/>
      <c r="B49" s="43"/>
      <c r="C49" s="43"/>
      <c r="D49" s="43"/>
      <c r="E49" s="65"/>
      <c r="F49" s="65"/>
      <c r="G49" s="65"/>
      <c r="H49" s="43"/>
      <c r="I49" s="43"/>
      <c r="J49" s="18"/>
      <c r="K49" s="18"/>
      <c r="L49" s="18"/>
      <c r="M49" s="18"/>
    </row>
    <row r="50" spans="1:13" x14ac:dyDescent="0.2">
      <c r="E50" s="63"/>
      <c r="F50" s="63"/>
      <c r="G50" s="63"/>
      <c r="J50" s="18"/>
      <c r="K50" s="18"/>
      <c r="L50" s="18"/>
      <c r="M50" s="18"/>
    </row>
    <row r="51" spans="1:13" ht="16" thickBot="1" x14ac:dyDescent="0.25">
      <c r="A51" s="2" t="s">
        <v>32</v>
      </c>
      <c r="B51" s="2"/>
      <c r="E51" s="66">
        <f>SUM(E29:E34,E37:E40,E43:E47)</f>
        <v>11</v>
      </c>
      <c r="F51" s="66">
        <f>SUM(F29:F34,F37:F40,F43:F47)</f>
        <v>11</v>
      </c>
      <c r="G51" s="66">
        <f>SUM(G29:G34,G37:G40,G43:G47)</f>
        <v>11</v>
      </c>
      <c r="H51" s="67" t="s">
        <v>48</v>
      </c>
      <c r="J51" s="18"/>
      <c r="K51" s="18"/>
      <c r="L51" s="18"/>
      <c r="M51" s="18"/>
    </row>
    <row r="52" spans="1:13" ht="16" thickTop="1" x14ac:dyDescent="0.2">
      <c r="A52" s="201" t="s">
        <v>1367</v>
      </c>
      <c r="B52" s="201"/>
      <c r="C52" s="8"/>
      <c r="D52" s="193"/>
      <c r="E52" s="197" t="s">
        <v>164</v>
      </c>
      <c r="F52" s="197" t="s">
        <v>164</v>
      </c>
      <c r="G52" s="197" t="s">
        <v>164</v>
      </c>
      <c r="H52" s="67"/>
      <c r="J52" s="18"/>
      <c r="K52" s="18"/>
      <c r="L52" s="18"/>
      <c r="M52" s="18"/>
    </row>
    <row r="53" spans="1:13" x14ac:dyDescent="0.2">
      <c r="A53" s="68" t="s">
        <v>118</v>
      </c>
      <c r="B53" s="2"/>
      <c r="E53" s="194">
        <f>0.5^E52</f>
        <v>0.5</v>
      </c>
      <c r="F53" s="194">
        <f t="shared" ref="F53:G53" si="0">0.5^F52</f>
        <v>0.5</v>
      </c>
      <c r="G53" s="194">
        <f t="shared" si="0"/>
        <v>0.5</v>
      </c>
      <c r="J53" s="18"/>
      <c r="K53" s="18"/>
      <c r="L53" s="18"/>
      <c r="M53" s="18"/>
    </row>
    <row r="54" spans="1:13" x14ac:dyDescent="0.2">
      <c r="A54" s="2"/>
      <c r="B54" s="2"/>
      <c r="C54" s="68"/>
      <c r="E54" s="63"/>
      <c r="F54" s="63"/>
      <c r="G54" s="63"/>
      <c r="J54" s="18"/>
      <c r="K54" s="18"/>
      <c r="L54" s="18"/>
      <c r="M54" s="18"/>
    </row>
    <row r="55" spans="1:13" ht="16" thickBot="1" x14ac:dyDescent="0.25">
      <c r="A55" s="1"/>
      <c r="B55" s="1"/>
      <c r="C55" s="43"/>
      <c r="D55" s="43"/>
      <c r="E55" s="43"/>
      <c r="F55" s="43"/>
      <c r="G55" s="43"/>
      <c r="H55" s="43"/>
      <c r="I55" s="43"/>
      <c r="J55" s="18"/>
      <c r="K55" s="18"/>
      <c r="L55" s="18"/>
      <c r="M55" s="18"/>
    </row>
    <row r="56" spans="1:13" x14ac:dyDescent="0.2">
      <c r="A56" s="3" t="s">
        <v>33</v>
      </c>
      <c r="B56" s="3"/>
      <c r="C56" s="31"/>
      <c r="D56" s="31"/>
      <c r="E56" s="69" t="s">
        <v>34</v>
      </c>
      <c r="F56" s="69" t="s">
        <v>34</v>
      </c>
      <c r="G56" s="69" t="s">
        <v>34</v>
      </c>
      <c r="H56" s="31" t="s">
        <v>15</v>
      </c>
      <c r="I56" s="31"/>
      <c r="J56" s="18"/>
      <c r="K56" s="18"/>
      <c r="L56" s="18"/>
      <c r="M56" s="18"/>
    </row>
    <row r="57" spans="1:13" x14ac:dyDescent="0.2">
      <c r="A57" s="198" t="s">
        <v>1368</v>
      </c>
      <c r="B57" s="24" t="s">
        <v>1370</v>
      </c>
      <c r="E57" s="194">
        <v>1</v>
      </c>
      <c r="F57" s="194">
        <v>1</v>
      </c>
      <c r="G57" s="194">
        <v>1</v>
      </c>
      <c r="H57" s="24" t="s">
        <v>1372</v>
      </c>
      <c r="J57" s="18"/>
      <c r="K57" s="18"/>
      <c r="L57" s="18"/>
      <c r="M57" s="18"/>
    </row>
    <row r="58" spans="1:13" x14ac:dyDescent="0.2">
      <c r="A58" s="198" t="s">
        <v>1369</v>
      </c>
      <c r="B58" s="193" t="s">
        <v>1371</v>
      </c>
      <c r="C58" s="24"/>
      <c r="E58" s="194">
        <v>1</v>
      </c>
      <c r="F58" s="194">
        <v>1</v>
      </c>
      <c r="G58" s="194">
        <v>1</v>
      </c>
      <c r="H58" s="24" t="s">
        <v>1372</v>
      </c>
      <c r="J58" s="18"/>
      <c r="K58" s="18"/>
      <c r="L58" s="18"/>
      <c r="M58" s="18"/>
    </row>
    <row r="59" spans="1:13" x14ac:dyDescent="0.2">
      <c r="A59" s="5"/>
      <c r="B59" s="5"/>
      <c r="C59" s="24"/>
      <c r="E59" s="23"/>
      <c r="F59" s="23"/>
      <c r="G59" s="23"/>
      <c r="J59" s="18"/>
      <c r="K59" s="18"/>
      <c r="L59" s="18"/>
      <c r="M59" s="18"/>
    </row>
    <row r="60" spans="1:13" ht="16" thickBot="1" x14ac:dyDescent="0.25">
      <c r="A60" s="5"/>
      <c r="B60" s="5"/>
      <c r="C60" s="22"/>
      <c r="J60" s="18"/>
      <c r="K60" s="18"/>
      <c r="L60" s="18"/>
      <c r="M60" s="18"/>
    </row>
    <row r="61" spans="1:13" x14ac:dyDescent="0.2">
      <c r="A61" s="21"/>
      <c r="B61" s="21"/>
      <c r="C61" s="20"/>
      <c r="D61" s="70"/>
      <c r="E61" s="70"/>
      <c r="F61" s="70"/>
      <c r="G61" s="70"/>
      <c r="H61" s="70"/>
      <c r="I61" s="70"/>
      <c r="J61" s="18"/>
      <c r="K61" s="18"/>
      <c r="L61" s="18"/>
      <c r="M61" s="18"/>
    </row>
    <row r="62" spans="1:13" ht="16" thickBot="1" x14ac:dyDescent="0.25">
      <c r="A62" s="2" t="s">
        <v>35</v>
      </c>
      <c r="B62" s="2"/>
      <c r="E62" s="211">
        <f>E51*E53*E57*E58</f>
        <v>5.5</v>
      </c>
      <c r="F62" s="211">
        <f t="shared" ref="F62:G62" si="1">F51*F53*F57*F58</f>
        <v>5.5</v>
      </c>
      <c r="G62" s="211">
        <f t="shared" si="1"/>
        <v>5.5</v>
      </c>
      <c r="H62" s="212" t="s">
        <v>48</v>
      </c>
      <c r="J62" s="18"/>
      <c r="K62" s="18"/>
      <c r="L62" s="18"/>
      <c r="M62" s="18"/>
    </row>
    <row r="63" spans="1:13" ht="16" thickTop="1" x14ac:dyDescent="0.2">
      <c r="C63" s="68"/>
      <c r="J63" s="18"/>
      <c r="K63" s="18"/>
      <c r="L63" s="18"/>
      <c r="M63" s="18"/>
    </row>
    <row r="64" spans="1:13" ht="16" thickBot="1" x14ac:dyDescent="0.25">
      <c r="A64" s="43"/>
      <c r="B64" s="43"/>
      <c r="C64" s="43"/>
      <c r="D64" s="43"/>
      <c r="E64" s="43"/>
      <c r="F64" s="43"/>
      <c r="G64" s="43"/>
      <c r="H64" s="43"/>
      <c r="I64" s="43"/>
      <c r="J64" s="18"/>
      <c r="K64" s="18"/>
      <c r="L64" s="18"/>
      <c r="M64" s="18"/>
    </row>
    <row r="65" spans="1:17" x14ac:dyDescent="0.2">
      <c r="J65" s="18"/>
      <c r="K65" s="18"/>
      <c r="L65" s="18"/>
      <c r="M65" s="18"/>
      <c r="Q65" s="18"/>
    </row>
    <row r="66" spans="1:17" x14ac:dyDescent="0.2">
      <c r="A66" s="2" t="s">
        <v>1394</v>
      </c>
      <c r="J66" s="18"/>
      <c r="K66" s="18"/>
      <c r="L66" s="18"/>
      <c r="M66" s="18"/>
    </row>
    <row r="67" spans="1:17" x14ac:dyDescent="0.2">
      <c r="A67" s="221">
        <v>44097</v>
      </c>
      <c r="B67" s="19" t="s">
        <v>1395</v>
      </c>
      <c r="J67" s="18"/>
      <c r="K67" s="18"/>
      <c r="L67" s="18"/>
      <c r="M67" s="18"/>
    </row>
    <row r="68" spans="1:17" x14ac:dyDescent="0.2">
      <c r="J68" s="18"/>
      <c r="K68" s="18"/>
      <c r="L68" s="18"/>
      <c r="M68" s="18"/>
    </row>
    <row r="69" spans="1:17" x14ac:dyDescent="0.2">
      <c r="J69" s="18"/>
      <c r="K69" s="18"/>
      <c r="L69" s="18"/>
      <c r="M69" s="18"/>
    </row>
    <row r="70" spans="1:17" x14ac:dyDescent="0.2">
      <c r="J70" s="18"/>
      <c r="K70" s="18"/>
      <c r="L70" s="18"/>
      <c r="M70" s="18"/>
    </row>
    <row r="71" spans="1:17" x14ac:dyDescent="0.2">
      <c r="J71" s="18"/>
      <c r="K71" s="18"/>
      <c r="L71" s="18"/>
      <c r="M71" s="18"/>
    </row>
    <row r="72" spans="1:17" x14ac:dyDescent="0.2">
      <c r="J72" s="18"/>
      <c r="K72" s="18"/>
      <c r="L72" s="18"/>
      <c r="M72" s="18"/>
    </row>
    <row r="73" spans="1:17" x14ac:dyDescent="0.2">
      <c r="J73" s="18"/>
      <c r="K73" s="18"/>
      <c r="L73" s="18"/>
      <c r="M73" s="18"/>
    </row>
    <row r="74" spans="1:17" x14ac:dyDescent="0.2">
      <c r="J74" s="18"/>
      <c r="K74" s="18"/>
      <c r="L74" s="18"/>
      <c r="M74" s="18"/>
    </row>
    <row r="1048499" spans="16:16" x14ac:dyDescent="0.2">
      <c r="P1048499" s="57"/>
    </row>
  </sheetData>
  <phoneticPr fontId="12" type="noConversion"/>
  <conditionalFormatting sqref="E62:G62">
    <cfRule type="cellIs" dxfId="85" priority="1" operator="lessThan">
      <formula>7.5</formula>
    </cfRule>
    <cfRule type="cellIs" dxfId="84" priority="2" operator="greaterThan">
      <formula>7.5</formula>
    </cfRule>
  </conditionalFormatting>
  <dataValidations count="3">
    <dataValidation type="list" allowBlank="1" showInputMessage="1" showErrorMessage="1" sqref="D12" xr:uid="{00000000-0002-0000-1A00-000000000000}">
      <formula1>"Yes,No"</formula1>
    </dataValidation>
    <dataValidation type="list" allowBlank="1" showInputMessage="1" showErrorMessage="1" sqref="E10:E11" xr:uid="{00000000-0002-0000-1A00-000001000000}">
      <formula1>#REF!</formula1>
    </dataValidation>
    <dataValidation type="list" showInputMessage="1" showErrorMessage="1" sqref="E12" xr:uid="{00000000-0002-0000-1A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A00-000003000000}">
          <x14:formula1>
            <xm:f>Lists!$G$1:$G$8</xm:f>
          </x14:formula1>
          <xm:sqref>D20</xm:sqref>
        </x14:dataValidation>
        <x14:dataValidation type="list" allowBlank="1" showInputMessage="1" showErrorMessage="1" xr:uid="{00000000-0002-0000-1A00-000004000000}">
          <x14:formula1>
            <xm:f>Lists!$D$1:$D$8</xm:f>
          </x14:formula1>
          <xm:sqref>E15</xm:sqref>
        </x14:dataValidation>
        <x14:dataValidation type="list" allowBlank="1" showInputMessage="1" showErrorMessage="1" xr:uid="{00000000-0002-0000-1A00-000005000000}">
          <x14:formula1>
            <xm:f>Lists!$E$1:$E$5</xm:f>
          </x14:formula1>
          <xm:sqref>V15</xm:sqref>
        </x14:dataValidation>
        <x14:dataValidation type="list" allowBlank="1" showInputMessage="1" showErrorMessage="1" xr:uid="{00000000-0002-0000-1A00-000006000000}">
          <x14:formula1>
            <xm:f>Lists!$F$1:$F$8</xm:f>
          </x14:formula1>
          <xm:sqref>D11</xm:sqref>
        </x14:dataValidation>
        <x14:dataValidation type="list" allowBlank="1" showInputMessage="1" showErrorMessage="1" xr:uid="{00000000-0002-0000-1A00-000007000000}">
          <x14:formula1>
            <xm:f>Lists!$C$1:$C$9</xm:f>
          </x14:formula1>
          <xm:sqref>D10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X1048509"/>
  <sheetViews>
    <sheetView topLeftCell="D1" zoomScale="80" zoomScaleNormal="8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40.1640625" style="19" customWidth="1"/>
    <col min="5" max="5" width="39.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34" style="19" customWidth="1"/>
    <col min="21" max="21" width="14.332031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562</v>
      </c>
      <c r="G2" s="19" t="s">
        <v>72</v>
      </c>
      <c r="H2" s="44" t="s">
        <v>317</v>
      </c>
    </row>
    <row r="3" spans="1:24" x14ac:dyDescent="0.2">
      <c r="C3" s="19" t="s">
        <v>2</v>
      </c>
      <c r="D3" s="209">
        <v>2014</v>
      </c>
    </row>
    <row r="4" spans="1:24" x14ac:dyDescent="0.2">
      <c r="C4" s="8" t="s">
        <v>44</v>
      </c>
      <c r="D4" s="44" t="s">
        <v>1543</v>
      </c>
    </row>
    <row r="5" spans="1:24" x14ac:dyDescent="0.2">
      <c r="C5" s="19" t="s">
        <v>3</v>
      </c>
      <c r="D5" s="44" t="s">
        <v>2159</v>
      </c>
    </row>
    <row r="6" spans="1:24" x14ac:dyDescent="0.2">
      <c r="D6" s="18"/>
    </row>
    <row r="7" spans="1:24" s="43" customFormat="1" ht="16" thickBot="1" x14ac:dyDescent="0.25">
      <c r="A7" s="1" t="s">
        <v>59</v>
      </c>
      <c r="B7" s="1"/>
      <c r="D7" s="248" t="s">
        <v>623</v>
      </c>
    </row>
    <row r="9" spans="1:24" s="43" customFormat="1" ht="16" thickBot="1" x14ac:dyDescent="0.25">
      <c r="A9" s="1" t="s">
        <v>4</v>
      </c>
      <c r="B9" s="1"/>
    </row>
    <row r="10" spans="1:24" x14ac:dyDescent="0.2">
      <c r="C10" s="19" t="s">
        <v>74</v>
      </c>
      <c r="D10" s="45" t="s">
        <v>1589</v>
      </c>
      <c r="E10" s="46"/>
    </row>
    <row r="11" spans="1:24" x14ac:dyDescent="0.2">
      <c r="C11" s="19" t="s">
        <v>46</v>
      </c>
      <c r="D11" s="45" t="s">
        <v>618</v>
      </c>
      <c r="E11" s="47"/>
    </row>
    <row r="12" spans="1:24" x14ac:dyDescent="0.2">
      <c r="C12" s="19" t="s">
        <v>67</v>
      </c>
      <c r="D12" s="45" t="s">
        <v>53</v>
      </c>
      <c r="E12" s="47"/>
    </row>
    <row r="13" spans="1:24" x14ac:dyDescent="0.2">
      <c r="A13" s="2"/>
      <c r="B13" s="2"/>
    </row>
    <row r="14" spans="1:24" s="4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ht="16" x14ac:dyDescent="0.2">
      <c r="A15" s="32">
        <v>1</v>
      </c>
      <c r="B15" s="32" t="s">
        <v>317</v>
      </c>
      <c r="C15" s="26" t="s">
        <v>182</v>
      </c>
      <c r="D15" s="32" t="s">
        <v>441</v>
      </c>
      <c r="E15" s="32" t="s">
        <v>268</v>
      </c>
      <c r="F15" s="32" t="s">
        <v>563</v>
      </c>
      <c r="G15" s="32" t="s">
        <v>132</v>
      </c>
      <c r="H15" s="32" t="s">
        <v>134</v>
      </c>
      <c r="I15" s="32" t="s">
        <v>1471</v>
      </c>
      <c r="J15" s="32" t="s">
        <v>565</v>
      </c>
      <c r="K15" s="32">
        <v>4.75</v>
      </c>
      <c r="L15" s="32">
        <v>4.1500000000000004</v>
      </c>
      <c r="M15" s="32">
        <v>5.35</v>
      </c>
      <c r="N15" s="32" t="s">
        <v>256</v>
      </c>
      <c r="O15" s="32" t="s">
        <v>256</v>
      </c>
      <c r="P15" s="32" t="s">
        <v>256</v>
      </c>
      <c r="Q15" s="14">
        <v>2</v>
      </c>
      <c r="R15" s="14">
        <v>28</v>
      </c>
      <c r="S15" s="14" t="s">
        <v>126</v>
      </c>
      <c r="T15" s="14">
        <f>24*R15</f>
        <v>672</v>
      </c>
      <c r="U15" s="32" t="s">
        <v>354</v>
      </c>
      <c r="V15" s="32" t="s">
        <v>485</v>
      </c>
      <c r="W15" s="32" t="s">
        <v>53</v>
      </c>
      <c r="X15" s="32"/>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99" customFormat="1" x14ac:dyDescent="0.2">
      <c r="A20" s="52">
        <v>1</v>
      </c>
      <c r="B20" s="90" t="s">
        <v>317</v>
      </c>
      <c r="C20" s="207" t="s">
        <v>182</v>
      </c>
      <c r="D20" s="90" t="s">
        <v>1597</v>
      </c>
      <c r="E20" s="52" t="s">
        <v>566</v>
      </c>
      <c r="F20" s="52">
        <v>2</v>
      </c>
      <c r="G20" s="52" t="s">
        <v>354</v>
      </c>
      <c r="H20" s="247">
        <v>28</v>
      </c>
      <c r="I20" s="247" t="s">
        <v>126</v>
      </c>
      <c r="J20" s="247">
        <f>24*H20</f>
        <v>672</v>
      </c>
      <c r="K20" s="292" t="s">
        <v>571</v>
      </c>
      <c r="L20" s="90" t="s">
        <v>572</v>
      </c>
      <c r="M20" s="292" t="s">
        <v>568</v>
      </c>
      <c r="N20" s="90" t="s">
        <v>567</v>
      </c>
      <c r="O20" s="90" t="s">
        <v>71</v>
      </c>
      <c r="P20" s="90" t="s">
        <v>71</v>
      </c>
      <c r="Q20" s="90" t="s">
        <v>71</v>
      </c>
      <c r="R20" s="90" t="s">
        <v>71</v>
      </c>
      <c r="S20" s="90" t="s">
        <v>71</v>
      </c>
      <c r="T20" s="90" t="s">
        <v>71</v>
      </c>
      <c r="U20" s="90" t="s">
        <v>449</v>
      </c>
      <c r="V20" s="243" t="s">
        <v>1883</v>
      </c>
      <c r="X20" s="100"/>
    </row>
    <row r="21" spans="1:24" s="99" customFormat="1" x14ac:dyDescent="0.2">
      <c r="A21" s="52">
        <v>1</v>
      </c>
      <c r="B21" s="90" t="s">
        <v>317</v>
      </c>
      <c r="C21" s="207" t="s">
        <v>182</v>
      </c>
      <c r="D21" s="90" t="s">
        <v>1597</v>
      </c>
      <c r="E21" s="52" t="s">
        <v>569</v>
      </c>
      <c r="F21" s="52">
        <v>2</v>
      </c>
      <c r="G21" s="52" t="s">
        <v>354</v>
      </c>
      <c r="H21" s="247">
        <v>28</v>
      </c>
      <c r="I21" s="247" t="s">
        <v>126</v>
      </c>
      <c r="J21" s="247">
        <f>24*H21</f>
        <v>672</v>
      </c>
      <c r="K21" s="292" t="s">
        <v>568</v>
      </c>
      <c r="L21" s="90" t="s">
        <v>567</v>
      </c>
      <c r="M21" s="90" t="s">
        <v>1884</v>
      </c>
      <c r="N21" s="90" t="s">
        <v>52</v>
      </c>
      <c r="O21" s="90" t="s">
        <v>71</v>
      </c>
      <c r="P21" s="90" t="s">
        <v>71</v>
      </c>
      <c r="Q21" s="90" t="s">
        <v>71</v>
      </c>
      <c r="R21" s="90" t="s">
        <v>71</v>
      </c>
      <c r="S21" s="90" t="s">
        <v>71</v>
      </c>
      <c r="T21" s="90" t="s">
        <v>71</v>
      </c>
      <c r="U21" s="90" t="s">
        <v>449</v>
      </c>
      <c r="V21" s="243" t="s">
        <v>1883</v>
      </c>
      <c r="X21" s="100"/>
    </row>
    <row r="22" spans="1:24" s="99" customFormat="1" x14ac:dyDescent="0.2">
      <c r="A22" s="52">
        <v>1</v>
      </c>
      <c r="B22" s="90" t="s">
        <v>317</v>
      </c>
      <c r="C22" s="207" t="s">
        <v>182</v>
      </c>
      <c r="D22" s="90" t="s">
        <v>1597</v>
      </c>
      <c r="E22" s="52" t="s">
        <v>1413</v>
      </c>
      <c r="F22" s="52">
        <v>2</v>
      </c>
      <c r="G22" s="52" t="s">
        <v>354</v>
      </c>
      <c r="H22" s="247">
        <v>28</v>
      </c>
      <c r="I22" s="247" t="s">
        <v>126</v>
      </c>
      <c r="J22" s="247">
        <f>24*H22</f>
        <v>672</v>
      </c>
      <c r="K22" s="90" t="s">
        <v>71</v>
      </c>
      <c r="L22" s="90" t="s">
        <v>71</v>
      </c>
      <c r="M22" s="90" t="s">
        <v>71</v>
      </c>
      <c r="N22" s="90" t="s">
        <v>71</v>
      </c>
      <c r="O22" s="90" t="s">
        <v>71</v>
      </c>
      <c r="P22" s="90" t="s">
        <v>71</v>
      </c>
      <c r="Q22" s="90" t="s">
        <v>71</v>
      </c>
      <c r="R22" s="90" t="s">
        <v>71</v>
      </c>
      <c r="S22" s="90" t="s">
        <v>71</v>
      </c>
      <c r="T22" s="90" t="s">
        <v>71</v>
      </c>
      <c r="U22" s="90" t="s">
        <v>449</v>
      </c>
      <c r="V22" s="243" t="s">
        <v>1883</v>
      </c>
      <c r="X22" s="100"/>
    </row>
    <row r="23" spans="1:24" s="99" customFormat="1" x14ac:dyDescent="0.2">
      <c r="A23" s="52">
        <v>1</v>
      </c>
      <c r="B23" s="90" t="s">
        <v>317</v>
      </c>
      <c r="C23" s="207" t="s">
        <v>182</v>
      </c>
      <c r="D23" s="90" t="s">
        <v>1597</v>
      </c>
      <c r="E23" s="52" t="s">
        <v>1414</v>
      </c>
      <c r="F23" s="52">
        <v>2</v>
      </c>
      <c r="G23" s="52" t="s">
        <v>354</v>
      </c>
      <c r="H23" s="247">
        <v>28</v>
      </c>
      <c r="I23" s="247" t="s">
        <v>126</v>
      </c>
      <c r="J23" s="247">
        <f>24*H23</f>
        <v>672</v>
      </c>
      <c r="K23" s="90" t="s">
        <v>71</v>
      </c>
      <c r="L23" s="90" t="s">
        <v>71</v>
      </c>
      <c r="M23" s="90" t="s">
        <v>71</v>
      </c>
      <c r="N23" s="90" t="s">
        <v>71</v>
      </c>
      <c r="O23" s="90" t="s">
        <v>71</v>
      </c>
      <c r="P23" s="90" t="s">
        <v>71</v>
      </c>
      <c r="Q23" s="90" t="s">
        <v>71</v>
      </c>
      <c r="R23" s="90" t="s">
        <v>71</v>
      </c>
      <c r="S23" s="90" t="s">
        <v>71</v>
      </c>
      <c r="T23" s="90" t="s">
        <v>71</v>
      </c>
      <c r="U23" s="90" t="s">
        <v>449</v>
      </c>
      <c r="V23" s="243" t="s">
        <v>1883</v>
      </c>
      <c r="X23" s="100"/>
    </row>
    <row r="24" spans="1:24" s="100" customFormat="1" x14ac:dyDescent="0.2">
      <c r="A24" s="90">
        <v>1</v>
      </c>
      <c r="B24" s="90" t="s">
        <v>317</v>
      </c>
      <c r="C24" s="207" t="s">
        <v>182</v>
      </c>
      <c r="D24" s="90" t="s">
        <v>1597</v>
      </c>
      <c r="E24" s="90" t="s">
        <v>1415</v>
      </c>
      <c r="F24" s="52">
        <v>2</v>
      </c>
      <c r="G24" s="52" t="s">
        <v>354</v>
      </c>
      <c r="H24" s="247">
        <v>7</v>
      </c>
      <c r="I24" s="247" t="s">
        <v>126</v>
      </c>
      <c r="J24" s="247">
        <f t="shared" ref="J24:J28" si="0">24*H24</f>
        <v>168</v>
      </c>
      <c r="K24" s="90" t="s">
        <v>71</v>
      </c>
      <c r="L24" s="90" t="s">
        <v>71</v>
      </c>
      <c r="M24" s="292" t="s">
        <v>571</v>
      </c>
      <c r="N24" s="90" t="s">
        <v>572</v>
      </c>
      <c r="O24" s="90" t="s">
        <v>71</v>
      </c>
      <c r="P24" s="90" t="s">
        <v>71</v>
      </c>
      <c r="Q24" s="90" t="s">
        <v>71</v>
      </c>
      <c r="R24" s="90" t="s">
        <v>71</v>
      </c>
      <c r="S24" s="90" t="s">
        <v>71</v>
      </c>
      <c r="T24" s="90" t="s">
        <v>71</v>
      </c>
      <c r="U24" s="90" t="s">
        <v>449</v>
      </c>
      <c r="V24" s="243" t="s">
        <v>1883</v>
      </c>
    </row>
    <row r="25" spans="1:24" s="100" customFormat="1" x14ac:dyDescent="0.2">
      <c r="A25" s="90">
        <v>1</v>
      </c>
      <c r="B25" s="90" t="s">
        <v>317</v>
      </c>
      <c r="C25" s="207" t="s">
        <v>182</v>
      </c>
      <c r="D25" s="90" t="s">
        <v>1597</v>
      </c>
      <c r="E25" s="90" t="s">
        <v>1415</v>
      </c>
      <c r="F25" s="52">
        <v>2</v>
      </c>
      <c r="G25" s="52" t="s">
        <v>354</v>
      </c>
      <c r="H25" s="247">
        <v>14</v>
      </c>
      <c r="I25" s="247" t="s">
        <v>126</v>
      </c>
      <c r="J25" s="247">
        <f t="shared" si="0"/>
        <v>336</v>
      </c>
      <c r="K25" s="90" t="s">
        <v>71</v>
      </c>
      <c r="L25" s="90" t="s">
        <v>71</v>
      </c>
      <c r="M25" s="292" t="s">
        <v>571</v>
      </c>
      <c r="N25" s="90" t="s">
        <v>572</v>
      </c>
      <c r="O25" s="90" t="s">
        <v>71</v>
      </c>
      <c r="P25" s="90" t="s">
        <v>71</v>
      </c>
      <c r="Q25" s="90" t="s">
        <v>71</v>
      </c>
      <c r="R25" s="90" t="s">
        <v>71</v>
      </c>
      <c r="S25" s="90" t="s">
        <v>71</v>
      </c>
      <c r="T25" s="90" t="s">
        <v>71</v>
      </c>
      <c r="U25" s="90" t="s">
        <v>449</v>
      </c>
      <c r="V25" s="243" t="s">
        <v>1883</v>
      </c>
    </row>
    <row r="26" spans="1:24" s="100" customFormat="1" x14ac:dyDescent="0.2">
      <c r="A26" s="90">
        <v>1</v>
      </c>
      <c r="B26" s="90" t="s">
        <v>317</v>
      </c>
      <c r="C26" s="207" t="s">
        <v>182</v>
      </c>
      <c r="D26" s="90" t="s">
        <v>1597</v>
      </c>
      <c r="E26" s="90" t="s">
        <v>1415</v>
      </c>
      <c r="F26" s="52">
        <v>2</v>
      </c>
      <c r="G26" s="52" t="s">
        <v>354</v>
      </c>
      <c r="H26" s="247">
        <v>21</v>
      </c>
      <c r="I26" s="247" t="s">
        <v>126</v>
      </c>
      <c r="J26" s="247">
        <f t="shared" si="0"/>
        <v>504</v>
      </c>
      <c r="K26" s="90" t="s">
        <v>71</v>
      </c>
      <c r="L26" s="90" t="s">
        <v>71</v>
      </c>
      <c r="M26" s="292" t="s">
        <v>571</v>
      </c>
      <c r="N26" s="90" t="s">
        <v>572</v>
      </c>
      <c r="O26" s="90" t="s">
        <v>71</v>
      </c>
      <c r="P26" s="90" t="s">
        <v>71</v>
      </c>
      <c r="Q26" s="90" t="s">
        <v>71</v>
      </c>
      <c r="R26" s="90" t="s">
        <v>71</v>
      </c>
      <c r="S26" s="90" t="s">
        <v>71</v>
      </c>
      <c r="T26" s="90" t="s">
        <v>71</v>
      </c>
      <c r="U26" s="90" t="s">
        <v>449</v>
      </c>
      <c r="V26" s="243" t="s">
        <v>1886</v>
      </c>
    </row>
    <row r="27" spans="1:24" s="100" customFormat="1" x14ac:dyDescent="0.2">
      <c r="A27" s="90">
        <v>1</v>
      </c>
      <c r="B27" s="90" t="s">
        <v>317</v>
      </c>
      <c r="C27" s="207" t="s">
        <v>182</v>
      </c>
      <c r="D27" s="90" t="s">
        <v>1597</v>
      </c>
      <c r="E27" s="90" t="s">
        <v>1415</v>
      </c>
      <c r="F27" s="52">
        <v>2</v>
      </c>
      <c r="G27" s="52" t="s">
        <v>354</v>
      </c>
      <c r="H27" s="247">
        <v>28</v>
      </c>
      <c r="I27" s="247" t="s">
        <v>126</v>
      </c>
      <c r="J27" s="247">
        <f t="shared" si="0"/>
        <v>672</v>
      </c>
      <c r="K27" s="90" t="s">
        <v>71</v>
      </c>
      <c r="L27" s="90" t="s">
        <v>71</v>
      </c>
      <c r="M27" s="292" t="s">
        <v>571</v>
      </c>
      <c r="N27" s="90" t="s">
        <v>572</v>
      </c>
      <c r="O27" s="90" t="s">
        <v>71</v>
      </c>
      <c r="P27" s="90" t="s">
        <v>71</v>
      </c>
      <c r="Q27" s="90" t="s">
        <v>71</v>
      </c>
      <c r="R27" s="90" t="s">
        <v>71</v>
      </c>
      <c r="S27" s="90" t="s">
        <v>71</v>
      </c>
      <c r="T27" s="90" t="s">
        <v>71</v>
      </c>
      <c r="U27" s="90" t="s">
        <v>449</v>
      </c>
      <c r="V27" s="243" t="s">
        <v>1883</v>
      </c>
    </row>
    <row r="28" spans="1:24" s="100" customFormat="1" x14ac:dyDescent="0.2">
      <c r="A28" s="90">
        <v>1</v>
      </c>
      <c r="B28" s="90" t="s">
        <v>317</v>
      </c>
      <c r="C28" s="207" t="s">
        <v>182</v>
      </c>
      <c r="D28" s="90" t="s">
        <v>1597</v>
      </c>
      <c r="E28" s="90" t="s">
        <v>1416</v>
      </c>
      <c r="F28" s="90">
        <v>2</v>
      </c>
      <c r="G28" s="52" t="s">
        <v>354</v>
      </c>
      <c r="H28" s="247">
        <v>14</v>
      </c>
      <c r="I28" s="247" t="s">
        <v>126</v>
      </c>
      <c r="J28" s="247">
        <f t="shared" si="0"/>
        <v>336</v>
      </c>
      <c r="K28" s="292" t="s">
        <v>571</v>
      </c>
      <c r="L28" s="90" t="s">
        <v>572</v>
      </c>
      <c r="M28" s="292" t="s">
        <v>568</v>
      </c>
      <c r="N28" s="90" t="s">
        <v>567</v>
      </c>
      <c r="O28" s="90" t="s">
        <v>71</v>
      </c>
      <c r="P28" s="90" t="s">
        <v>71</v>
      </c>
      <c r="Q28" s="90" t="s">
        <v>71</v>
      </c>
      <c r="R28" s="90" t="s">
        <v>71</v>
      </c>
      <c r="S28" s="90" t="s">
        <v>71</v>
      </c>
      <c r="T28" s="90" t="s">
        <v>71</v>
      </c>
      <c r="U28" s="90" t="s">
        <v>449</v>
      </c>
      <c r="V28" s="243" t="s">
        <v>1883</v>
      </c>
    </row>
    <row r="29" spans="1:24" s="100" customFormat="1" x14ac:dyDescent="0.2">
      <c r="A29" s="90">
        <v>1</v>
      </c>
      <c r="B29" s="90" t="s">
        <v>317</v>
      </c>
      <c r="C29" s="207" t="s">
        <v>182</v>
      </c>
      <c r="D29" s="90" t="s">
        <v>1597</v>
      </c>
      <c r="E29" s="90" t="s">
        <v>1416</v>
      </c>
      <c r="F29" s="90">
        <v>2</v>
      </c>
      <c r="G29" s="52" t="s">
        <v>354</v>
      </c>
      <c r="H29" s="247">
        <v>21</v>
      </c>
      <c r="I29" s="247" t="s">
        <v>126</v>
      </c>
      <c r="J29" s="247">
        <f t="shared" ref="J29" si="1">24*H29</f>
        <v>504</v>
      </c>
      <c r="K29" s="90" t="s">
        <v>1885</v>
      </c>
      <c r="L29" s="90" t="s">
        <v>572</v>
      </c>
      <c r="M29" s="292" t="s">
        <v>571</v>
      </c>
      <c r="N29" s="90" t="s">
        <v>572</v>
      </c>
      <c r="O29" s="90" t="s">
        <v>71</v>
      </c>
      <c r="P29" s="90" t="s">
        <v>71</v>
      </c>
      <c r="Q29" s="90" t="s">
        <v>71</v>
      </c>
      <c r="R29" s="90" t="s">
        <v>71</v>
      </c>
      <c r="S29" s="90" t="s">
        <v>71</v>
      </c>
      <c r="T29" s="90" t="s">
        <v>71</v>
      </c>
      <c r="U29" s="90" t="s">
        <v>449</v>
      </c>
      <c r="V29" s="243" t="s">
        <v>1883</v>
      </c>
    </row>
    <row r="30" spans="1:24" s="100" customFormat="1" x14ac:dyDescent="0.2">
      <c r="A30" s="90">
        <v>1</v>
      </c>
      <c r="B30" s="90" t="s">
        <v>317</v>
      </c>
      <c r="C30" s="207" t="s">
        <v>182</v>
      </c>
      <c r="D30" s="90" t="s">
        <v>1597</v>
      </c>
      <c r="E30" s="90" t="s">
        <v>1416</v>
      </c>
      <c r="F30" s="90">
        <v>2</v>
      </c>
      <c r="G30" s="52" t="s">
        <v>354</v>
      </c>
      <c r="H30" s="247">
        <v>28</v>
      </c>
      <c r="I30" s="247" t="s">
        <v>126</v>
      </c>
      <c r="J30" s="247">
        <f t="shared" ref="J30" si="2">24*H30</f>
        <v>672</v>
      </c>
      <c r="K30" s="90" t="s">
        <v>1885</v>
      </c>
      <c r="L30" s="90" t="s">
        <v>572</v>
      </c>
      <c r="M30" s="292" t="s">
        <v>571</v>
      </c>
      <c r="N30" s="90" t="s">
        <v>572</v>
      </c>
      <c r="O30" s="90" t="s">
        <v>71</v>
      </c>
      <c r="P30" s="90" t="s">
        <v>71</v>
      </c>
      <c r="Q30" s="90" t="s">
        <v>71</v>
      </c>
      <c r="R30" s="90" t="s">
        <v>71</v>
      </c>
      <c r="S30" s="90" t="s">
        <v>71</v>
      </c>
      <c r="T30" s="90" t="s">
        <v>71</v>
      </c>
      <c r="U30" s="90" t="s">
        <v>449</v>
      </c>
      <c r="V30" s="243" t="s">
        <v>1883</v>
      </c>
    </row>
    <row r="31" spans="1:24" s="100" customFormat="1" x14ac:dyDescent="0.2">
      <c r="A31" s="90">
        <v>1</v>
      </c>
      <c r="B31" s="90" t="s">
        <v>317</v>
      </c>
      <c r="C31" s="207" t="s">
        <v>182</v>
      </c>
      <c r="D31" s="90" t="s">
        <v>1597</v>
      </c>
      <c r="E31" s="90" t="s">
        <v>1416</v>
      </c>
      <c r="F31" s="90">
        <v>2</v>
      </c>
      <c r="G31" s="52" t="s">
        <v>354</v>
      </c>
      <c r="H31" s="247">
        <v>7</v>
      </c>
      <c r="I31" s="247" t="s">
        <v>126</v>
      </c>
      <c r="J31" s="247">
        <f t="shared" ref="J31" si="3">24*H31</f>
        <v>168</v>
      </c>
      <c r="K31" s="90" t="s">
        <v>571</v>
      </c>
      <c r="L31" s="90" t="s">
        <v>572</v>
      </c>
      <c r="M31" s="90" t="s">
        <v>71</v>
      </c>
      <c r="N31" s="90" t="s">
        <v>71</v>
      </c>
      <c r="O31" s="90" t="s">
        <v>71</v>
      </c>
      <c r="P31" s="90" t="s">
        <v>71</v>
      </c>
      <c r="Q31" s="90" t="s">
        <v>71</v>
      </c>
      <c r="R31" s="90" t="s">
        <v>71</v>
      </c>
      <c r="S31" s="90" t="s">
        <v>71</v>
      </c>
      <c r="T31" s="90" t="s">
        <v>71</v>
      </c>
      <c r="U31" s="90" t="s">
        <v>449</v>
      </c>
      <c r="V31" s="243" t="s">
        <v>1883</v>
      </c>
    </row>
    <row r="33" spans="1:22" s="43" customFormat="1" ht="16" thickBot="1" x14ac:dyDescent="0.25">
      <c r="A33" s="1" t="s">
        <v>2142</v>
      </c>
      <c r="B33" s="1"/>
      <c r="C33" s="1" t="s">
        <v>69</v>
      </c>
      <c r="D33" s="16"/>
      <c r="E33" s="16" t="s">
        <v>105</v>
      </c>
    </row>
    <row r="35" spans="1:22" x14ac:dyDescent="0.2">
      <c r="A35" s="263" t="s">
        <v>5</v>
      </c>
      <c r="B35" s="54" t="s">
        <v>9</v>
      </c>
      <c r="C35" s="55" t="s">
        <v>56</v>
      </c>
      <c r="D35" s="56" t="s">
        <v>488</v>
      </c>
      <c r="E35" s="56" t="s">
        <v>489</v>
      </c>
      <c r="F35" s="56" t="s">
        <v>490</v>
      </c>
      <c r="G35" s="56" t="s">
        <v>491</v>
      </c>
      <c r="H35" s="56" t="s">
        <v>492</v>
      </c>
      <c r="I35" s="56" t="s">
        <v>493</v>
      </c>
      <c r="J35" s="55" t="s">
        <v>2139</v>
      </c>
      <c r="K35" s="55" t="s">
        <v>122</v>
      </c>
      <c r="L35" s="55" t="s">
        <v>2140</v>
      </c>
      <c r="M35" s="55" t="s">
        <v>122</v>
      </c>
      <c r="N35" s="530" t="s">
        <v>42</v>
      </c>
      <c r="O35" s="55" t="s">
        <v>2141</v>
      </c>
      <c r="P35" s="55" t="s">
        <v>122</v>
      </c>
      <c r="Q35" s="530" t="s">
        <v>10</v>
      </c>
      <c r="R35" s="55" t="s">
        <v>2566</v>
      </c>
      <c r="S35" s="55" t="s">
        <v>11</v>
      </c>
      <c r="T35" s="55" t="s">
        <v>16</v>
      </c>
    </row>
    <row r="36" spans="1:22" s="49" customFormat="1" x14ac:dyDescent="0.2">
      <c r="A36" s="83"/>
      <c r="B36" s="83"/>
      <c r="C36" s="85"/>
      <c r="D36" s="57"/>
      <c r="E36" s="84"/>
      <c r="F36" s="84"/>
      <c r="G36" s="84"/>
      <c r="H36" s="84"/>
      <c r="I36" s="84"/>
      <c r="J36" s="84"/>
      <c r="K36" s="57"/>
      <c r="L36" s="57"/>
      <c r="M36" s="57"/>
      <c r="N36" s="57"/>
      <c r="O36" s="57"/>
      <c r="P36" s="57"/>
      <c r="Q36" s="57"/>
      <c r="R36" s="57"/>
      <c r="S36" s="57"/>
      <c r="T36" s="83"/>
      <c r="U36" s="100"/>
      <c r="V36" s="98"/>
    </row>
    <row r="37" spans="1:22" x14ac:dyDescent="0.2">
      <c r="U37" s="18"/>
      <c r="V37" s="18"/>
    </row>
    <row r="38" spans="1:22" s="43" customFormat="1" ht="16" thickBot="1" x14ac:dyDescent="0.25">
      <c r="A38" s="1" t="s">
        <v>12</v>
      </c>
      <c r="B38" s="1"/>
    </row>
    <row r="39" spans="1:22" s="31" customFormat="1" x14ac:dyDescent="0.2">
      <c r="A39" s="3" t="s">
        <v>13</v>
      </c>
      <c r="B39" s="3"/>
      <c r="E39" s="58" t="s">
        <v>14</v>
      </c>
      <c r="F39" s="30" t="s">
        <v>54</v>
      </c>
      <c r="H39" s="30" t="s">
        <v>16</v>
      </c>
    </row>
    <row r="40" spans="1:22" s="60" customFormat="1" x14ac:dyDescent="0.2">
      <c r="A40" s="59">
        <v>1</v>
      </c>
      <c r="B40" s="59"/>
      <c r="C40" s="60" t="s">
        <v>37</v>
      </c>
      <c r="E40" s="61">
        <v>1</v>
      </c>
      <c r="F40" s="60" t="s">
        <v>60</v>
      </c>
      <c r="H40" s="239" t="s">
        <v>1877</v>
      </c>
    </row>
    <row r="41" spans="1:22" x14ac:dyDescent="0.2">
      <c r="A41" s="4">
        <v>2</v>
      </c>
      <c r="B41" s="4"/>
      <c r="C41" s="5" t="s">
        <v>17</v>
      </c>
      <c r="E41" s="6">
        <v>0</v>
      </c>
      <c r="F41" s="19" t="s">
        <v>61</v>
      </c>
      <c r="H41" s="41" t="s">
        <v>1876</v>
      </c>
    </row>
    <row r="42" spans="1:22" s="8" customFormat="1" x14ac:dyDescent="0.2">
      <c r="A42" s="7">
        <v>3</v>
      </c>
      <c r="B42" s="7"/>
      <c r="C42" s="8" t="s">
        <v>18</v>
      </c>
      <c r="E42" s="10">
        <v>0</v>
      </c>
      <c r="F42" s="8" t="s">
        <v>19</v>
      </c>
      <c r="H42" s="41" t="s">
        <v>1876</v>
      </c>
      <c r="I42" s="19"/>
    </row>
    <row r="43" spans="1:22" s="8" customFormat="1" x14ac:dyDescent="0.2">
      <c r="A43" s="7">
        <v>4</v>
      </c>
      <c r="B43" s="7"/>
      <c r="C43" s="8" t="s">
        <v>20</v>
      </c>
      <c r="E43" s="10">
        <v>0</v>
      </c>
      <c r="F43" s="8" t="s">
        <v>21</v>
      </c>
      <c r="H43" s="41" t="s">
        <v>1876</v>
      </c>
      <c r="I43" s="19"/>
    </row>
    <row r="44" spans="1:22" x14ac:dyDescent="0.2">
      <c r="A44" s="4">
        <v>5</v>
      </c>
      <c r="B44" s="4"/>
      <c r="C44" s="5" t="s">
        <v>22</v>
      </c>
      <c r="E44" s="6">
        <v>0</v>
      </c>
      <c r="F44" s="19" t="s">
        <v>23</v>
      </c>
      <c r="H44" s="41" t="s">
        <v>573</v>
      </c>
    </row>
    <row r="45" spans="1:22" x14ac:dyDescent="0.2">
      <c r="A45" s="7">
        <v>6</v>
      </c>
      <c r="B45" s="7"/>
      <c r="C45" s="8" t="s">
        <v>24</v>
      </c>
      <c r="E45" s="10">
        <v>1</v>
      </c>
      <c r="F45" s="19" t="s">
        <v>128</v>
      </c>
      <c r="H45" s="41" t="s">
        <v>1878</v>
      </c>
    </row>
    <row r="46" spans="1:22" x14ac:dyDescent="0.2">
      <c r="E46" s="62"/>
      <c r="H46" s="41"/>
    </row>
    <row r="47" spans="1:22" s="31" customFormat="1" x14ac:dyDescent="0.2">
      <c r="A47" s="3" t="s">
        <v>25</v>
      </c>
      <c r="B47" s="3"/>
      <c r="E47" s="58" t="s">
        <v>14</v>
      </c>
      <c r="F47" s="30" t="s">
        <v>15</v>
      </c>
      <c r="H47" s="40" t="s">
        <v>16</v>
      </c>
    </row>
    <row r="48" spans="1:22" x14ac:dyDescent="0.2">
      <c r="A48" s="19">
        <v>7</v>
      </c>
      <c r="C48" s="19" t="s">
        <v>26</v>
      </c>
      <c r="E48" s="61">
        <v>1</v>
      </c>
      <c r="F48" s="19" t="s">
        <v>27</v>
      </c>
      <c r="H48" s="42" t="s">
        <v>1874</v>
      </c>
    </row>
    <row r="49" spans="1:11" x14ac:dyDescent="0.2">
      <c r="A49" s="19">
        <v>8</v>
      </c>
      <c r="C49" s="19" t="s">
        <v>58</v>
      </c>
      <c r="E49" s="61">
        <v>1</v>
      </c>
      <c r="F49" s="19" t="s">
        <v>62</v>
      </c>
      <c r="H49" s="42" t="s">
        <v>1881</v>
      </c>
    </row>
    <row r="50" spans="1:11" x14ac:dyDescent="0.2">
      <c r="A50" s="19">
        <v>9</v>
      </c>
      <c r="C50" s="19" t="s">
        <v>40</v>
      </c>
      <c r="E50" s="61">
        <v>0</v>
      </c>
      <c r="F50" s="19" t="s">
        <v>63</v>
      </c>
      <c r="H50" s="42" t="s">
        <v>636</v>
      </c>
    </row>
    <row r="51" spans="1:11" x14ac:dyDescent="0.2">
      <c r="A51" s="19">
        <v>10</v>
      </c>
      <c r="C51" s="19" t="s">
        <v>39</v>
      </c>
      <c r="E51" s="61">
        <v>0</v>
      </c>
      <c r="F51" s="19" t="s">
        <v>115</v>
      </c>
      <c r="H51" s="413" t="s">
        <v>1879</v>
      </c>
    </row>
    <row r="52" spans="1:11" x14ac:dyDescent="0.2">
      <c r="E52" s="63"/>
      <c r="H52" s="41"/>
    </row>
    <row r="53" spans="1:11" s="31" customFormat="1" x14ac:dyDescent="0.2">
      <c r="A53" s="3" t="s">
        <v>57</v>
      </c>
      <c r="B53" s="3"/>
      <c r="E53" s="64" t="s">
        <v>14</v>
      </c>
      <c r="F53" s="30" t="s">
        <v>15</v>
      </c>
      <c r="H53" s="40" t="s">
        <v>16</v>
      </c>
    </row>
    <row r="54" spans="1:11" s="5" customFormat="1" x14ac:dyDescent="0.2">
      <c r="A54" s="5">
        <v>11</v>
      </c>
      <c r="C54" s="5" t="s">
        <v>28</v>
      </c>
      <c r="E54" s="6">
        <v>0</v>
      </c>
      <c r="F54" s="19" t="s">
        <v>49</v>
      </c>
      <c r="H54" s="42" t="s">
        <v>564</v>
      </c>
      <c r="I54" s="19"/>
    </row>
    <row r="55" spans="1:11" s="5" customFormat="1" x14ac:dyDescent="0.2">
      <c r="A55" s="11">
        <v>12</v>
      </c>
      <c r="B55" s="11"/>
      <c r="C55" s="5" t="s">
        <v>47</v>
      </c>
      <c r="E55" s="6">
        <v>1</v>
      </c>
      <c r="F55" s="19" t="s">
        <v>109</v>
      </c>
      <c r="H55" s="42" t="s">
        <v>1875</v>
      </c>
      <c r="I55" s="19"/>
    </row>
    <row r="56" spans="1:11" x14ac:dyDescent="0.2">
      <c r="A56" s="47">
        <v>13</v>
      </c>
      <c r="B56" s="47"/>
      <c r="C56" s="19" t="s">
        <v>29</v>
      </c>
      <c r="E56" s="61">
        <v>0</v>
      </c>
      <c r="F56" s="19" t="s">
        <v>30</v>
      </c>
      <c r="H56" s="41" t="s">
        <v>1859</v>
      </c>
    </row>
    <row r="57" spans="1:11" x14ac:dyDescent="0.2">
      <c r="A57" s="47">
        <v>14</v>
      </c>
      <c r="B57" s="47"/>
      <c r="C57" s="19" t="s">
        <v>31</v>
      </c>
      <c r="E57" s="61">
        <v>1</v>
      </c>
      <c r="F57" s="19" t="s">
        <v>1400</v>
      </c>
      <c r="H57" s="41" t="s">
        <v>1882</v>
      </c>
    </row>
    <row r="58" spans="1:11" x14ac:dyDescent="0.2">
      <c r="A58" s="47">
        <v>15</v>
      </c>
      <c r="B58" s="47"/>
      <c r="C58" s="19" t="s">
        <v>38</v>
      </c>
      <c r="E58" s="61">
        <v>0</v>
      </c>
      <c r="F58" s="19" t="s">
        <v>64</v>
      </c>
      <c r="H58" s="42" t="s">
        <v>1880</v>
      </c>
    </row>
    <row r="59" spans="1:11" x14ac:dyDescent="0.2">
      <c r="E59" s="63"/>
    </row>
    <row r="60" spans="1:11" ht="16" thickBot="1" x14ac:dyDescent="0.25">
      <c r="A60" s="43"/>
      <c r="B60" s="43"/>
      <c r="C60" s="43"/>
      <c r="D60" s="43"/>
      <c r="E60" s="65"/>
      <c r="F60" s="43"/>
      <c r="G60" s="43"/>
      <c r="H60" s="18"/>
      <c r="I60" s="18"/>
      <c r="J60" s="18"/>
      <c r="K60" s="18"/>
    </row>
    <row r="61" spans="1:11" x14ac:dyDescent="0.2">
      <c r="E61" s="63"/>
      <c r="H61" s="18"/>
      <c r="I61" s="18"/>
      <c r="J61" s="18"/>
      <c r="K61" s="18"/>
    </row>
    <row r="62" spans="1:11" ht="16" thickBot="1" x14ac:dyDescent="0.25">
      <c r="A62" s="2" t="s">
        <v>32</v>
      </c>
      <c r="B62" s="2"/>
      <c r="E62" s="66">
        <f>SUM(E40:E45,E48:E51,E54:E58)</f>
        <v>6</v>
      </c>
      <c r="F62" s="67" t="s">
        <v>48</v>
      </c>
      <c r="H62" s="18"/>
      <c r="I62" s="18"/>
      <c r="J62" s="18"/>
      <c r="K62" s="18"/>
    </row>
    <row r="63" spans="1:11" ht="16" thickTop="1" x14ac:dyDescent="0.2">
      <c r="A63" s="201" t="s">
        <v>1367</v>
      </c>
      <c r="B63" s="201"/>
      <c r="C63" s="8"/>
      <c r="D63" s="193"/>
      <c r="E63" s="197" t="s">
        <v>1376</v>
      </c>
      <c r="H63" s="18"/>
      <c r="I63" s="18"/>
      <c r="J63" s="18"/>
      <c r="K63" s="18"/>
    </row>
    <row r="64" spans="1:11" x14ac:dyDescent="0.2">
      <c r="A64" s="68" t="s">
        <v>118</v>
      </c>
      <c r="B64" s="2"/>
      <c r="E64" s="199">
        <f>0.5^E63</f>
        <v>0.125</v>
      </c>
      <c r="H64" s="18"/>
      <c r="I64" s="18"/>
      <c r="J64" s="18"/>
      <c r="K64" s="18"/>
    </row>
    <row r="65" spans="1:11" ht="16" thickBot="1" x14ac:dyDescent="0.25">
      <c r="A65" s="1"/>
      <c r="B65" s="1"/>
      <c r="C65" s="43"/>
      <c r="D65" s="43"/>
      <c r="E65" s="87"/>
      <c r="F65" s="43"/>
      <c r="G65" s="43"/>
      <c r="H65" s="18"/>
      <c r="I65" s="18"/>
      <c r="J65" s="18"/>
      <c r="K65" s="18"/>
    </row>
    <row r="66" spans="1:11" x14ac:dyDescent="0.2">
      <c r="A66" s="3" t="s">
        <v>33</v>
      </c>
      <c r="B66" s="3"/>
      <c r="C66" s="31"/>
      <c r="D66" s="31"/>
      <c r="E66" s="69" t="s">
        <v>34</v>
      </c>
      <c r="F66" s="31" t="s">
        <v>15</v>
      </c>
      <c r="G66" s="31"/>
      <c r="H66" s="18"/>
      <c r="I66" s="18"/>
      <c r="J66" s="18"/>
      <c r="K66" s="18"/>
    </row>
    <row r="67" spans="1:11" x14ac:dyDescent="0.2">
      <c r="A67" s="198" t="s">
        <v>1368</v>
      </c>
      <c r="B67" s="24" t="s">
        <v>1370</v>
      </c>
      <c r="E67" s="200">
        <v>1</v>
      </c>
      <c r="F67" s="24" t="s">
        <v>1372</v>
      </c>
      <c r="H67" s="18"/>
      <c r="I67" s="18"/>
      <c r="J67" s="18"/>
      <c r="K67" s="18"/>
    </row>
    <row r="68" spans="1:11" x14ac:dyDescent="0.2">
      <c r="A68" s="198" t="s">
        <v>1369</v>
      </c>
      <c r="B68" s="193" t="s">
        <v>1371</v>
      </c>
      <c r="C68" s="24"/>
      <c r="E68" s="200">
        <v>1</v>
      </c>
      <c r="F68" s="24" t="s">
        <v>1372</v>
      </c>
      <c r="H68" s="18"/>
      <c r="I68" s="18"/>
      <c r="J68" s="18"/>
      <c r="K68" s="18"/>
    </row>
    <row r="69" spans="1:11" x14ac:dyDescent="0.2">
      <c r="A69" s="5"/>
      <c r="B69" s="5"/>
      <c r="C69" s="24"/>
      <c r="E69" s="23"/>
      <c r="H69" s="18"/>
      <c r="I69" s="18"/>
      <c r="J69" s="18"/>
      <c r="K69" s="18"/>
    </row>
    <row r="70" spans="1:11" ht="16" thickBot="1" x14ac:dyDescent="0.25">
      <c r="A70" s="5"/>
      <c r="B70" s="5"/>
      <c r="C70" s="22"/>
      <c r="H70" s="18"/>
      <c r="I70" s="18"/>
      <c r="J70" s="18"/>
      <c r="K70" s="18"/>
    </row>
    <row r="71" spans="1:11" x14ac:dyDescent="0.2">
      <c r="A71" s="21"/>
      <c r="B71" s="21"/>
      <c r="C71" s="20"/>
      <c r="D71" s="70"/>
      <c r="E71" s="70"/>
      <c r="F71" s="70"/>
      <c r="G71" s="70"/>
      <c r="H71" s="18"/>
      <c r="I71" s="18"/>
      <c r="J71" s="18"/>
      <c r="K71" s="18"/>
    </row>
    <row r="72" spans="1:11" ht="16" thickBot="1" x14ac:dyDescent="0.25">
      <c r="A72" s="2" t="s">
        <v>35</v>
      </c>
      <c r="B72" s="2"/>
      <c r="E72" s="211">
        <f>E62*E64*E67*E68</f>
        <v>0.75</v>
      </c>
      <c r="F72" s="212" t="s">
        <v>48</v>
      </c>
      <c r="H72" s="18"/>
      <c r="I72" s="18"/>
      <c r="J72" s="18"/>
      <c r="K72" s="18"/>
    </row>
    <row r="73" spans="1:11" ht="16" thickTop="1" x14ac:dyDescent="0.2">
      <c r="C73" s="68"/>
      <c r="H73" s="18"/>
      <c r="I73" s="18"/>
      <c r="J73" s="18"/>
      <c r="K73" s="18"/>
    </row>
    <row r="74" spans="1:11" ht="16" thickBot="1" x14ac:dyDescent="0.25">
      <c r="A74" s="43"/>
      <c r="B74" s="43"/>
      <c r="C74" s="43"/>
      <c r="D74" s="43"/>
      <c r="E74" s="43"/>
      <c r="F74" s="43"/>
      <c r="G74" s="43"/>
      <c r="H74" s="18"/>
      <c r="I74" s="18"/>
      <c r="J74" s="18"/>
      <c r="K74" s="18"/>
    </row>
    <row r="75" spans="1:11" x14ac:dyDescent="0.2">
      <c r="H75" s="18"/>
      <c r="I75" s="18"/>
      <c r="J75" s="18"/>
      <c r="K75" s="18"/>
    </row>
    <row r="76" spans="1:11" x14ac:dyDescent="0.2">
      <c r="A76" s="2" t="s">
        <v>1394</v>
      </c>
      <c r="H76" s="18"/>
      <c r="I76" s="18"/>
      <c r="J76" s="18"/>
      <c r="K76" s="18"/>
    </row>
    <row r="77" spans="1:11" x14ac:dyDescent="0.2">
      <c r="A77" s="221">
        <v>44118</v>
      </c>
      <c r="B77" s="19" t="s">
        <v>1395</v>
      </c>
      <c r="H77" s="18"/>
      <c r="I77" s="18"/>
      <c r="J77" s="18"/>
      <c r="K77" s="18"/>
    </row>
    <row r="78" spans="1:11" x14ac:dyDescent="0.2">
      <c r="H78" s="18"/>
      <c r="I78" s="18"/>
      <c r="J78" s="18"/>
      <c r="K78" s="18"/>
    </row>
    <row r="79" spans="1:11" x14ac:dyDescent="0.2">
      <c r="H79" s="18"/>
      <c r="I79" s="18"/>
      <c r="J79" s="18"/>
      <c r="K79" s="18"/>
    </row>
    <row r="80" spans="1:11" x14ac:dyDescent="0.2">
      <c r="H80" s="18"/>
      <c r="I80" s="18"/>
      <c r="J80" s="18"/>
      <c r="K80" s="18"/>
    </row>
    <row r="81" spans="8:11" x14ac:dyDescent="0.2">
      <c r="H81" s="18"/>
      <c r="I81" s="18"/>
      <c r="J81" s="18"/>
      <c r="K81" s="18"/>
    </row>
    <row r="82" spans="8:11" x14ac:dyDescent="0.2">
      <c r="H82" s="18"/>
      <c r="I82" s="18"/>
      <c r="J82" s="18"/>
      <c r="K82" s="18"/>
    </row>
    <row r="1048509" spans="16:16" x14ac:dyDescent="0.2">
      <c r="P1048509" s="57"/>
    </row>
  </sheetData>
  <conditionalFormatting sqref="E72">
    <cfRule type="cellIs" dxfId="83" priority="1" operator="lessThan">
      <formula>7.5</formula>
    </cfRule>
    <cfRule type="cellIs" dxfId="82" priority="2" operator="greaterThan">
      <formula>7.5</formula>
    </cfRule>
  </conditionalFormatting>
  <dataValidations count="3">
    <dataValidation type="list" allowBlank="1" showInputMessage="1" showErrorMessage="1" sqref="E10:E11" xr:uid="{00000000-0002-0000-1B00-000000000000}">
      <formula1>#REF!</formula1>
    </dataValidation>
    <dataValidation type="list" showInputMessage="1" showErrorMessage="1" sqref="E12" xr:uid="{00000000-0002-0000-1B00-000001000000}">
      <formula1>#REF!</formula1>
    </dataValidation>
    <dataValidation type="list" allowBlank="1" showInputMessage="1" showErrorMessage="1" sqref="D12" xr:uid="{00000000-0002-0000-1B00-000002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B00-000003000000}">
          <x14:formula1>
            <xm:f>Lists!$C$1:$C$9</xm:f>
          </x14:formula1>
          <xm:sqref>D10</xm:sqref>
        </x14:dataValidation>
        <x14:dataValidation type="list" allowBlank="1" showInputMessage="1" showErrorMessage="1" xr:uid="{00000000-0002-0000-1B00-000004000000}">
          <x14:formula1>
            <xm:f>Lists!$F$1:$F$8</xm:f>
          </x14:formula1>
          <xm:sqref>D11</xm:sqref>
        </x14:dataValidation>
        <x14:dataValidation type="list" allowBlank="1" showInputMessage="1" showErrorMessage="1" xr:uid="{00000000-0002-0000-1B00-000005000000}">
          <x14:formula1>
            <xm:f>Lists!$E$1:$E$5</xm:f>
          </x14:formula1>
          <xm:sqref>V15</xm:sqref>
        </x14:dataValidation>
        <x14:dataValidation type="list" allowBlank="1" showInputMessage="1" showErrorMessage="1" xr:uid="{00000000-0002-0000-1B00-000006000000}">
          <x14:formula1>
            <xm:f>Lists!$D$1:$D$8</xm:f>
          </x14:formula1>
          <xm:sqref>E15</xm:sqref>
        </x14:dataValidation>
        <x14:dataValidation type="list" allowBlank="1" showInputMessage="1" showErrorMessage="1" xr:uid="{00000000-0002-0000-1B00-000007000000}">
          <x14:formula1>
            <xm:f>Lists!$G$1:$G$8</xm:f>
          </x14:formula1>
          <xm:sqref>D20:D31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W1048501"/>
  <sheetViews>
    <sheetView zoomScale="90" zoomScaleNormal="90" zoomScalePageLayoutView="80" workbookViewId="0">
      <selection activeCell="AA55" sqref="AA55"/>
    </sheetView>
  </sheetViews>
  <sheetFormatPr baseColWidth="10" defaultColWidth="8.83203125" defaultRowHeight="15" x14ac:dyDescent="0.2"/>
  <cols>
    <col min="1" max="1" width="13.5" style="19" customWidth="1"/>
    <col min="2" max="2" width="18.1640625" style="19" customWidth="1"/>
    <col min="3" max="3" width="24" style="19" customWidth="1"/>
    <col min="4" max="4" width="25.83203125" style="19" customWidth="1"/>
    <col min="5" max="5" width="19.83203125" style="19" bestFit="1" customWidth="1"/>
    <col min="6" max="6" width="25" style="19" customWidth="1"/>
    <col min="7" max="7" width="15.5" style="19" customWidth="1"/>
    <col min="8" max="8" width="17.6640625" style="19" customWidth="1"/>
    <col min="9" max="9" width="17.16406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8.83203125" style="19"/>
    <col min="23" max="23" width="91.1640625" style="19" customWidth="1"/>
    <col min="24" max="24" width="55" style="19" customWidth="1"/>
    <col min="25" max="16384" width="8.83203125" style="19"/>
  </cols>
  <sheetData>
    <row r="1" spans="1:23" s="43" customFormat="1" ht="16" thickBot="1" x14ac:dyDescent="0.25">
      <c r="A1" s="1" t="s">
        <v>0</v>
      </c>
      <c r="B1" s="1"/>
    </row>
    <row r="2" spans="1:23" x14ac:dyDescent="0.2">
      <c r="C2" s="19" t="s">
        <v>1</v>
      </c>
      <c r="D2" s="209" t="s">
        <v>614</v>
      </c>
      <c r="G2" s="19" t="s">
        <v>72</v>
      </c>
      <c r="H2" s="44" t="s">
        <v>230</v>
      </c>
    </row>
    <row r="3" spans="1:23" x14ac:dyDescent="0.2">
      <c r="C3" s="19" t="s">
        <v>2</v>
      </c>
      <c r="D3" s="209">
        <v>2012</v>
      </c>
    </row>
    <row r="4" spans="1:23" x14ac:dyDescent="0.2">
      <c r="C4" s="8" t="s">
        <v>44</v>
      </c>
      <c r="D4" s="209" t="s">
        <v>231</v>
      </c>
    </row>
    <row r="5" spans="1:23" x14ac:dyDescent="0.2">
      <c r="C5" s="19" t="s">
        <v>3</v>
      </c>
      <c r="D5" s="403" t="s">
        <v>2149</v>
      </c>
    </row>
    <row r="6" spans="1:23" x14ac:dyDescent="0.2">
      <c r="D6" s="18"/>
    </row>
    <row r="7" spans="1:23" s="43" customFormat="1" ht="16" thickBot="1" x14ac:dyDescent="0.25">
      <c r="A7" s="1" t="s">
        <v>59</v>
      </c>
      <c r="B7" s="1"/>
      <c r="D7" s="248" t="s">
        <v>1401</v>
      </c>
    </row>
    <row r="9" spans="1:23" s="43" customFormat="1" ht="16" thickBot="1" x14ac:dyDescent="0.25">
      <c r="A9" s="1" t="s">
        <v>4</v>
      </c>
      <c r="B9" s="1"/>
    </row>
    <row r="10" spans="1:23" x14ac:dyDescent="0.2">
      <c r="C10" s="19" t="s">
        <v>74</v>
      </c>
      <c r="D10" s="45" t="s">
        <v>245</v>
      </c>
      <c r="E10" s="46"/>
    </row>
    <row r="11" spans="1:23" x14ac:dyDescent="0.2">
      <c r="C11" s="19" t="s">
        <v>46</v>
      </c>
      <c r="D11" s="45" t="s">
        <v>301</v>
      </c>
      <c r="E11" s="47"/>
    </row>
    <row r="12" spans="1:23" x14ac:dyDescent="0.2">
      <c r="C12" s="19" t="s">
        <v>67</v>
      </c>
      <c r="D12" s="45" t="s">
        <v>53</v>
      </c>
      <c r="E12" s="47"/>
    </row>
    <row r="13" spans="1:23" x14ac:dyDescent="0.2">
      <c r="A13" s="2"/>
      <c r="B13" s="2"/>
    </row>
    <row r="14" spans="1:23" s="48" customFormat="1" x14ac:dyDescent="0.2">
      <c r="A14" s="214" t="s">
        <v>5</v>
      </c>
      <c r="B14" s="214" t="s">
        <v>36</v>
      </c>
      <c r="C14" s="214" t="s">
        <v>6</v>
      </c>
      <c r="D14" s="214" t="s">
        <v>41</v>
      </c>
      <c r="E14" s="214" t="s">
        <v>7</v>
      </c>
      <c r="F14" s="214" t="s">
        <v>129</v>
      </c>
      <c r="G14" s="214" t="s">
        <v>133</v>
      </c>
      <c r="H14" s="214" t="s">
        <v>130</v>
      </c>
      <c r="I14" s="214" t="s">
        <v>70</v>
      </c>
      <c r="J14" s="214" t="s">
        <v>1606</v>
      </c>
      <c r="K14" s="214" t="s">
        <v>1604</v>
      </c>
      <c r="L14" s="214" t="s">
        <v>1605</v>
      </c>
      <c r="M14" s="214" t="s">
        <v>1402</v>
      </c>
      <c r="N14" s="214" t="s">
        <v>1403</v>
      </c>
      <c r="O14" s="214" t="s">
        <v>8</v>
      </c>
      <c r="P14" s="205" t="s">
        <v>121</v>
      </c>
      <c r="Q14" s="205" t="s">
        <v>123</v>
      </c>
      <c r="R14" s="205" t="s">
        <v>124</v>
      </c>
      <c r="S14" s="205" t="s">
        <v>127</v>
      </c>
      <c r="T14" s="214" t="s">
        <v>55</v>
      </c>
      <c r="U14" s="214" t="s">
        <v>50</v>
      </c>
      <c r="V14" s="214" t="s">
        <v>120</v>
      </c>
      <c r="W14" s="57" t="s">
        <v>16</v>
      </c>
    </row>
    <row r="15" spans="1:23" s="542" customFormat="1" x14ac:dyDescent="0.2">
      <c r="A15" s="225">
        <v>1</v>
      </c>
      <c r="B15" s="225" t="s">
        <v>230</v>
      </c>
      <c r="C15" s="206" t="s">
        <v>232</v>
      </c>
      <c r="D15" s="225" t="s">
        <v>234</v>
      </c>
      <c r="E15" s="225" t="s">
        <v>52</v>
      </c>
      <c r="F15" s="225" t="s">
        <v>52</v>
      </c>
      <c r="G15" s="225" t="s">
        <v>52</v>
      </c>
      <c r="H15" s="225" t="s">
        <v>52</v>
      </c>
      <c r="I15" s="225" t="s">
        <v>52</v>
      </c>
      <c r="J15" s="225" t="s">
        <v>237</v>
      </c>
      <c r="K15" s="225" t="s">
        <v>71</v>
      </c>
      <c r="L15" s="225" t="s">
        <v>71</v>
      </c>
      <c r="M15" s="225" t="s">
        <v>71</v>
      </c>
      <c r="N15" s="225" t="s">
        <v>71</v>
      </c>
      <c r="O15" s="225" t="s">
        <v>71</v>
      </c>
      <c r="P15" s="15">
        <v>5</v>
      </c>
      <c r="Q15" s="15" t="s">
        <v>71</v>
      </c>
      <c r="R15" s="15" t="s">
        <v>71</v>
      </c>
      <c r="S15" s="15" t="s">
        <v>71</v>
      </c>
      <c r="T15" s="225" t="s">
        <v>238</v>
      </c>
      <c r="U15" s="225" t="s">
        <v>71</v>
      </c>
      <c r="V15" s="225" t="s">
        <v>53</v>
      </c>
      <c r="W15" s="634"/>
    </row>
    <row r="16" spans="1:23" s="542" customFormat="1" x14ac:dyDescent="0.2">
      <c r="A16" s="225">
        <v>2</v>
      </c>
      <c r="B16" s="225" t="s">
        <v>230</v>
      </c>
      <c r="C16" s="206" t="s">
        <v>233</v>
      </c>
      <c r="D16" s="225" t="s">
        <v>234</v>
      </c>
      <c r="E16" s="225" t="s">
        <v>52</v>
      </c>
      <c r="F16" s="225" t="s">
        <v>52</v>
      </c>
      <c r="G16" s="225" t="s">
        <v>52</v>
      </c>
      <c r="H16" s="225" t="s">
        <v>52</v>
      </c>
      <c r="I16" s="225" t="s">
        <v>52</v>
      </c>
      <c r="J16" s="225" t="s">
        <v>237</v>
      </c>
      <c r="K16" s="225" t="s">
        <v>71</v>
      </c>
      <c r="L16" s="225" t="s">
        <v>71</v>
      </c>
      <c r="M16" s="225" t="s">
        <v>71</v>
      </c>
      <c r="N16" s="225" t="s">
        <v>71</v>
      </c>
      <c r="O16" s="225" t="s">
        <v>71</v>
      </c>
      <c r="P16" s="15">
        <v>5</v>
      </c>
      <c r="Q16" s="15" t="s">
        <v>71</v>
      </c>
      <c r="R16" s="15" t="s">
        <v>71</v>
      </c>
      <c r="S16" s="15" t="s">
        <v>71</v>
      </c>
      <c r="T16" s="225" t="s">
        <v>238</v>
      </c>
      <c r="U16" s="225" t="s">
        <v>71</v>
      </c>
      <c r="V16" s="225" t="s">
        <v>53</v>
      </c>
      <c r="W16" s="634"/>
    </row>
    <row r="17" spans="1:22" s="49" customFormat="1" x14ac:dyDescent="0.2"/>
    <row r="18" spans="1:22" s="50" customFormat="1" ht="16" thickBot="1" x14ac:dyDescent="0.25">
      <c r="A18" s="17" t="s">
        <v>2142</v>
      </c>
      <c r="B18" s="17"/>
      <c r="C18" s="17" t="s">
        <v>68</v>
      </c>
    </row>
    <row r="19" spans="1:22" s="49" customFormat="1" x14ac:dyDescent="0.2"/>
    <row r="20" spans="1:22" s="99" customFormat="1" x14ac:dyDescent="0.2">
      <c r="A20" s="51" t="s">
        <v>5</v>
      </c>
      <c r="B20" s="51" t="s">
        <v>36</v>
      </c>
      <c r="C20" s="51" t="s">
        <v>6</v>
      </c>
      <c r="D20" s="51" t="s">
        <v>45</v>
      </c>
      <c r="E20" s="51" t="s">
        <v>9</v>
      </c>
      <c r="F20" s="51" t="s">
        <v>119</v>
      </c>
      <c r="G20" s="51" t="s">
        <v>56</v>
      </c>
      <c r="H20" s="51" t="s">
        <v>136</v>
      </c>
      <c r="I20" s="51" t="s">
        <v>137</v>
      </c>
      <c r="J20" s="51" t="s">
        <v>138</v>
      </c>
      <c r="K20" s="51" t="s">
        <v>139</v>
      </c>
      <c r="L20" s="51" t="s">
        <v>122</v>
      </c>
      <c r="M20" s="51" t="s">
        <v>140</v>
      </c>
      <c r="N20" s="51" t="s">
        <v>122</v>
      </c>
      <c r="O20" s="51" t="s">
        <v>42</v>
      </c>
      <c r="P20" s="51" t="s">
        <v>141</v>
      </c>
      <c r="Q20" s="51" t="s">
        <v>142</v>
      </c>
      <c r="R20" s="51" t="s">
        <v>10</v>
      </c>
      <c r="S20" s="51" t="s">
        <v>146</v>
      </c>
      <c r="T20" s="51" t="s">
        <v>145</v>
      </c>
      <c r="U20" s="51" t="s">
        <v>11</v>
      </c>
      <c r="V20" s="85" t="s">
        <v>16</v>
      </c>
    </row>
    <row r="21" spans="1:22" s="99" customFormat="1" ht="16" x14ac:dyDescent="0.2">
      <c r="A21" s="52">
        <v>1</v>
      </c>
      <c r="B21" s="52" t="s">
        <v>230</v>
      </c>
      <c r="C21" s="27" t="s">
        <v>232</v>
      </c>
      <c r="D21" s="77" t="s">
        <v>90</v>
      </c>
      <c r="E21" s="52" t="s">
        <v>239</v>
      </c>
      <c r="F21" s="52">
        <v>6</v>
      </c>
      <c r="G21" s="52" t="s">
        <v>240</v>
      </c>
      <c r="H21" s="52" t="s">
        <v>71</v>
      </c>
      <c r="I21" s="52" t="s">
        <v>71</v>
      </c>
      <c r="J21" s="52" t="s">
        <v>244</v>
      </c>
      <c r="K21" s="52" t="s">
        <v>71</v>
      </c>
      <c r="L21" s="52" t="s">
        <v>71</v>
      </c>
      <c r="M21" s="52" t="s">
        <v>71</v>
      </c>
      <c r="N21" s="52" t="s">
        <v>71</v>
      </c>
      <c r="O21" s="52" t="s">
        <v>102</v>
      </c>
      <c r="P21" s="52">
        <v>0.56000000000000005</v>
      </c>
      <c r="Q21" s="52" t="s">
        <v>1474</v>
      </c>
      <c r="R21" s="52" t="s">
        <v>199</v>
      </c>
      <c r="S21" s="52" t="s">
        <v>241</v>
      </c>
      <c r="T21" s="52" t="s">
        <v>1474</v>
      </c>
      <c r="U21" s="52" t="s">
        <v>242</v>
      </c>
      <c r="V21" s="228" t="s">
        <v>1607</v>
      </c>
    </row>
    <row r="22" spans="1:22" s="99" customFormat="1" ht="16" x14ac:dyDescent="0.2">
      <c r="A22" s="52">
        <v>2</v>
      </c>
      <c r="B22" s="52" t="s">
        <v>230</v>
      </c>
      <c r="C22" s="27" t="s">
        <v>233</v>
      </c>
      <c r="D22" s="77" t="s">
        <v>90</v>
      </c>
      <c r="E22" s="52" t="s">
        <v>239</v>
      </c>
      <c r="F22" s="52">
        <v>6</v>
      </c>
      <c r="G22" s="52" t="s">
        <v>240</v>
      </c>
      <c r="H22" s="52" t="s">
        <v>71</v>
      </c>
      <c r="I22" s="52" t="s">
        <v>71</v>
      </c>
      <c r="J22" s="52" t="s">
        <v>244</v>
      </c>
      <c r="K22" s="52" t="s">
        <v>71</v>
      </c>
      <c r="L22" s="52" t="s">
        <v>71</v>
      </c>
      <c r="M22" s="52" t="s">
        <v>71</v>
      </c>
      <c r="N22" s="52" t="s">
        <v>71</v>
      </c>
      <c r="O22" s="52" t="s">
        <v>102</v>
      </c>
      <c r="P22" s="52">
        <v>1.1000000000000001</v>
      </c>
      <c r="Q22" s="52" t="s">
        <v>1474</v>
      </c>
      <c r="R22" s="52" t="s">
        <v>199</v>
      </c>
      <c r="S22" s="52" t="s">
        <v>243</v>
      </c>
      <c r="T22" s="52" t="s">
        <v>1474</v>
      </c>
      <c r="U22" s="52" t="s">
        <v>242</v>
      </c>
      <c r="V22" s="228" t="s">
        <v>1607</v>
      </c>
    </row>
    <row r="24" spans="1:22" s="43" customFormat="1" ht="16" thickBot="1" x14ac:dyDescent="0.25">
      <c r="A24" s="1" t="s">
        <v>2142</v>
      </c>
      <c r="B24" s="1"/>
      <c r="C24" s="1" t="s">
        <v>69</v>
      </c>
      <c r="D24" s="16"/>
      <c r="E24" s="16" t="s">
        <v>105</v>
      </c>
    </row>
    <row r="25" spans="1:22" s="18" customFormat="1" x14ac:dyDescent="0.2">
      <c r="A25" s="236"/>
      <c r="B25" s="236"/>
      <c r="C25" s="236"/>
      <c r="D25" s="537"/>
      <c r="E25" s="537"/>
    </row>
    <row r="26" spans="1:22" x14ac:dyDescent="0.2">
      <c r="A26" s="263" t="s">
        <v>5</v>
      </c>
      <c r="B26" s="54" t="s">
        <v>9</v>
      </c>
      <c r="C26" s="55" t="s">
        <v>56</v>
      </c>
      <c r="D26" s="56" t="s">
        <v>488</v>
      </c>
      <c r="E26" s="56" t="s">
        <v>489</v>
      </c>
      <c r="F26" s="56" t="s">
        <v>490</v>
      </c>
      <c r="G26" s="56" t="s">
        <v>491</v>
      </c>
      <c r="H26" s="56" t="s">
        <v>492</v>
      </c>
      <c r="I26" s="56" t="s">
        <v>493</v>
      </c>
      <c r="J26" s="55" t="s">
        <v>2139</v>
      </c>
      <c r="K26" s="55" t="s">
        <v>122</v>
      </c>
      <c r="L26" s="55" t="s">
        <v>2140</v>
      </c>
      <c r="M26" s="55" t="s">
        <v>122</v>
      </c>
      <c r="N26" s="530" t="s">
        <v>42</v>
      </c>
      <c r="O26" s="55" t="s">
        <v>2141</v>
      </c>
      <c r="P26" s="55" t="s">
        <v>122</v>
      </c>
      <c r="Q26" s="530" t="s">
        <v>10</v>
      </c>
      <c r="R26" s="55" t="s">
        <v>2566</v>
      </c>
      <c r="S26" s="55" t="s">
        <v>11</v>
      </c>
      <c r="T26" s="55" t="s">
        <v>16</v>
      </c>
    </row>
    <row r="27" spans="1:22" x14ac:dyDescent="0.2">
      <c r="A27" s="53"/>
      <c r="B27" s="54"/>
      <c r="C27" s="54"/>
      <c r="D27" s="55"/>
      <c r="E27" s="56"/>
      <c r="F27" s="56"/>
      <c r="G27" s="55"/>
      <c r="H27" s="55"/>
      <c r="I27" s="55"/>
      <c r="J27" s="55"/>
      <c r="K27" s="55"/>
      <c r="L27" s="55"/>
      <c r="M27" s="55"/>
      <c r="N27" s="55"/>
      <c r="O27" s="55"/>
      <c r="P27" s="55"/>
      <c r="Q27" s="55"/>
      <c r="R27" s="55"/>
      <c r="S27" s="55"/>
      <c r="T27" s="230"/>
    </row>
    <row r="29" spans="1:22" s="43" customFormat="1" ht="16" thickBot="1" x14ac:dyDescent="0.25">
      <c r="A29" s="1" t="s">
        <v>12</v>
      </c>
      <c r="B29" s="1"/>
    </row>
    <row r="30" spans="1:22" s="31" customFormat="1" x14ac:dyDescent="0.2">
      <c r="A30" s="3" t="s">
        <v>13</v>
      </c>
      <c r="B30" s="3"/>
      <c r="E30" s="58" t="s">
        <v>1580</v>
      </c>
      <c r="F30" s="58" t="s">
        <v>1581</v>
      </c>
      <c r="G30" s="31" t="s">
        <v>54</v>
      </c>
      <c r="I30" s="414" t="s">
        <v>16</v>
      </c>
    </row>
    <row r="31" spans="1:22" s="60" customFormat="1" x14ac:dyDescent="0.2">
      <c r="A31" s="59">
        <v>1</v>
      </c>
      <c r="B31" s="59"/>
      <c r="C31" s="60" t="s">
        <v>37</v>
      </c>
      <c r="E31" s="61">
        <v>1</v>
      </c>
      <c r="F31" s="61">
        <v>1</v>
      </c>
      <c r="G31" s="60" t="s">
        <v>60</v>
      </c>
      <c r="I31" s="412" t="s">
        <v>236</v>
      </c>
    </row>
    <row r="32" spans="1:22" x14ac:dyDescent="0.2">
      <c r="A32" s="4">
        <v>2</v>
      </c>
      <c r="B32" s="4"/>
      <c r="C32" s="5" t="s">
        <v>17</v>
      </c>
      <c r="E32" s="6">
        <v>1</v>
      </c>
      <c r="F32" s="6">
        <v>1</v>
      </c>
      <c r="G32" s="19" t="s">
        <v>61</v>
      </c>
      <c r="I32" s="41" t="s">
        <v>1838</v>
      </c>
    </row>
    <row r="33" spans="1:9" s="8" customFormat="1" x14ac:dyDescent="0.2">
      <c r="A33" s="7">
        <v>3</v>
      </c>
      <c r="B33" s="7"/>
      <c r="C33" s="8" t="s">
        <v>18</v>
      </c>
      <c r="E33" s="10">
        <v>0</v>
      </c>
      <c r="F33" s="10">
        <v>0</v>
      </c>
      <c r="G33" s="8" t="s">
        <v>19</v>
      </c>
      <c r="I33" s="39" t="s">
        <v>636</v>
      </c>
    </row>
    <row r="34" spans="1:9" s="8" customFormat="1" x14ac:dyDescent="0.2">
      <c r="A34" s="7">
        <v>4</v>
      </c>
      <c r="B34" s="7"/>
      <c r="C34" s="8" t="s">
        <v>20</v>
      </c>
      <c r="E34" s="10">
        <v>1</v>
      </c>
      <c r="F34" s="10">
        <v>1</v>
      </c>
      <c r="G34" s="8" t="s">
        <v>21</v>
      </c>
      <c r="I34" s="39" t="s">
        <v>1843</v>
      </c>
    </row>
    <row r="35" spans="1:9" x14ac:dyDescent="0.2">
      <c r="A35" s="4">
        <v>5</v>
      </c>
      <c r="B35" s="4"/>
      <c r="C35" s="5" t="s">
        <v>22</v>
      </c>
      <c r="E35" s="6">
        <v>1</v>
      </c>
      <c r="F35" s="6">
        <v>1</v>
      </c>
      <c r="G35" s="19" t="s">
        <v>23</v>
      </c>
      <c r="I35" s="41" t="s">
        <v>235</v>
      </c>
    </row>
    <row r="36" spans="1:9" x14ac:dyDescent="0.2">
      <c r="A36" s="7">
        <v>6</v>
      </c>
      <c r="B36" s="7"/>
      <c r="C36" s="8" t="s">
        <v>24</v>
      </c>
      <c r="E36" s="10">
        <v>1</v>
      </c>
      <c r="F36" s="10">
        <v>1</v>
      </c>
      <c r="G36" s="19" t="s">
        <v>128</v>
      </c>
      <c r="I36" s="41" t="s">
        <v>1655</v>
      </c>
    </row>
    <row r="37" spans="1:9" x14ac:dyDescent="0.2">
      <c r="E37" s="62"/>
      <c r="F37" s="62"/>
      <c r="I37" s="41"/>
    </row>
    <row r="38" spans="1:9" s="31" customFormat="1" x14ac:dyDescent="0.2">
      <c r="A38" s="3" t="s">
        <v>25</v>
      </c>
      <c r="B38" s="3"/>
      <c r="E38" s="58" t="s">
        <v>14</v>
      </c>
      <c r="F38" s="58" t="s">
        <v>14</v>
      </c>
      <c r="G38" s="31" t="s">
        <v>15</v>
      </c>
      <c r="I38" s="415" t="s">
        <v>16</v>
      </c>
    </row>
    <row r="39" spans="1:9" x14ac:dyDescent="0.2">
      <c r="A39" s="19">
        <v>7</v>
      </c>
      <c r="C39" s="19" t="s">
        <v>26</v>
      </c>
      <c r="E39" s="61">
        <v>1</v>
      </c>
      <c r="F39" s="61">
        <v>1</v>
      </c>
      <c r="G39" s="19" t="s">
        <v>27</v>
      </c>
      <c r="I39" s="42" t="s">
        <v>1839</v>
      </c>
    </row>
    <row r="40" spans="1:9" x14ac:dyDescent="0.2">
      <c r="A40" s="19">
        <v>8</v>
      </c>
      <c r="C40" s="19" t="s">
        <v>58</v>
      </c>
      <c r="E40" s="61">
        <v>1</v>
      </c>
      <c r="F40" s="61">
        <v>1</v>
      </c>
      <c r="G40" s="19" t="s">
        <v>62</v>
      </c>
      <c r="I40" s="42" t="s">
        <v>1840</v>
      </c>
    </row>
    <row r="41" spans="1:9" x14ac:dyDescent="0.2">
      <c r="A41" s="19">
        <v>9</v>
      </c>
      <c r="C41" s="19" t="s">
        <v>40</v>
      </c>
      <c r="E41" s="61">
        <v>0</v>
      </c>
      <c r="F41" s="61">
        <v>0</v>
      </c>
      <c r="G41" s="19" t="s">
        <v>63</v>
      </c>
      <c r="I41" s="41" t="s">
        <v>1654</v>
      </c>
    </row>
    <row r="42" spans="1:9" x14ac:dyDescent="0.2">
      <c r="A42" s="19">
        <v>10</v>
      </c>
      <c r="C42" s="19" t="s">
        <v>39</v>
      </c>
      <c r="E42" s="61">
        <v>1</v>
      </c>
      <c r="F42" s="61">
        <v>1</v>
      </c>
      <c r="G42" s="19" t="s">
        <v>115</v>
      </c>
      <c r="I42" s="42" t="s">
        <v>1844</v>
      </c>
    </row>
    <row r="43" spans="1:9" x14ac:dyDescent="0.2">
      <c r="E43" s="63"/>
      <c r="F43" s="62"/>
      <c r="I43" s="41"/>
    </row>
    <row r="44" spans="1:9" s="31" customFormat="1" x14ac:dyDescent="0.2">
      <c r="A44" s="3" t="s">
        <v>57</v>
      </c>
      <c r="B44" s="3"/>
      <c r="E44" s="64" t="s">
        <v>14</v>
      </c>
      <c r="F44" s="58" t="s">
        <v>14</v>
      </c>
      <c r="G44" s="31" t="s">
        <v>15</v>
      </c>
      <c r="I44" s="415" t="s">
        <v>16</v>
      </c>
    </row>
    <row r="45" spans="1:9" s="5" customFormat="1" x14ac:dyDescent="0.2">
      <c r="A45" s="5">
        <v>11</v>
      </c>
      <c r="C45" s="5" t="s">
        <v>28</v>
      </c>
      <c r="E45" s="6">
        <v>1</v>
      </c>
      <c r="F45" s="6">
        <v>1</v>
      </c>
      <c r="G45" s="19" t="s">
        <v>49</v>
      </c>
      <c r="I45" s="42" t="s">
        <v>1657</v>
      </c>
    </row>
    <row r="46" spans="1:9" s="5" customFormat="1" x14ac:dyDescent="0.2">
      <c r="A46" s="11">
        <v>12</v>
      </c>
      <c r="B46" s="11"/>
      <c r="C46" s="5" t="s">
        <v>47</v>
      </c>
      <c r="E46" s="6">
        <v>1</v>
      </c>
      <c r="F46" s="6">
        <v>1</v>
      </c>
      <c r="G46" s="19" t="s">
        <v>109</v>
      </c>
      <c r="I46" s="42" t="s">
        <v>1837</v>
      </c>
    </row>
    <row r="47" spans="1:9" x14ac:dyDescent="0.2">
      <c r="A47" s="47">
        <v>13</v>
      </c>
      <c r="B47" s="47"/>
      <c r="C47" s="19" t="s">
        <v>29</v>
      </c>
      <c r="E47" s="61">
        <v>0</v>
      </c>
      <c r="F47" s="61">
        <v>0</v>
      </c>
      <c r="G47" s="19" t="s">
        <v>30</v>
      </c>
      <c r="I47" s="42" t="s">
        <v>1836</v>
      </c>
    </row>
    <row r="48" spans="1:9" x14ac:dyDescent="0.2">
      <c r="A48" s="47">
        <v>14</v>
      </c>
      <c r="B48" s="47"/>
      <c r="C48" s="19" t="s">
        <v>31</v>
      </c>
      <c r="E48" s="61">
        <v>1</v>
      </c>
      <c r="F48" s="61">
        <v>1</v>
      </c>
      <c r="G48" s="19" t="s">
        <v>1400</v>
      </c>
      <c r="I48" s="42" t="s">
        <v>1841</v>
      </c>
    </row>
    <row r="49" spans="1:13" x14ac:dyDescent="0.2">
      <c r="A49" s="47">
        <v>15</v>
      </c>
      <c r="B49" s="47"/>
      <c r="C49" s="19" t="s">
        <v>38</v>
      </c>
      <c r="E49" s="61">
        <v>1</v>
      </c>
      <c r="F49" s="61">
        <v>1</v>
      </c>
      <c r="G49" s="19" t="s">
        <v>64</v>
      </c>
      <c r="I49" s="42" t="s">
        <v>1842</v>
      </c>
    </row>
    <row r="50" spans="1:13" x14ac:dyDescent="0.2">
      <c r="E50" s="63"/>
    </row>
    <row r="51" spans="1:13" ht="16" thickBot="1" x14ac:dyDescent="0.25">
      <c r="A51" s="43"/>
      <c r="B51" s="43"/>
      <c r="C51" s="43"/>
      <c r="D51" s="43"/>
      <c r="E51" s="65"/>
      <c r="F51" s="43"/>
      <c r="G51" s="43"/>
      <c r="H51" s="43"/>
      <c r="I51" s="18"/>
      <c r="J51" s="18"/>
      <c r="K51" s="18"/>
      <c r="L51" s="18"/>
      <c r="M51" s="18"/>
    </row>
    <row r="52" spans="1:13" x14ac:dyDescent="0.2">
      <c r="E52" s="63"/>
      <c r="I52" s="18"/>
      <c r="J52" s="18"/>
      <c r="K52" s="18"/>
      <c r="L52" s="18"/>
      <c r="M52" s="18"/>
    </row>
    <row r="53" spans="1:13" ht="16" thickBot="1" x14ac:dyDescent="0.25">
      <c r="A53" s="2" t="s">
        <v>32</v>
      </c>
      <c r="B53" s="2"/>
      <c r="E53" s="66">
        <f>SUM(E31:E36,E39:E42,E45:E49)</f>
        <v>12</v>
      </c>
      <c r="F53" s="227">
        <f>SUM(F31:F36,F39:F42,F45:F49)</f>
        <v>12</v>
      </c>
      <c r="G53" s="67" t="s">
        <v>48</v>
      </c>
      <c r="I53" s="18"/>
      <c r="J53" s="18"/>
      <c r="K53" s="18"/>
      <c r="L53" s="18"/>
      <c r="M53" s="18"/>
    </row>
    <row r="54" spans="1:13" ht="16" thickTop="1" x14ac:dyDescent="0.2">
      <c r="A54" s="201" t="s">
        <v>1367</v>
      </c>
      <c r="B54" s="2"/>
      <c r="E54" s="197" t="s">
        <v>1373</v>
      </c>
      <c r="F54" s="197" t="s">
        <v>1373</v>
      </c>
      <c r="G54" s="67"/>
      <c r="I54" s="18"/>
      <c r="J54" s="18"/>
      <c r="K54" s="18"/>
      <c r="L54" s="18"/>
      <c r="M54" s="18"/>
    </row>
    <row r="55" spans="1:13" x14ac:dyDescent="0.2">
      <c r="A55" s="68" t="s">
        <v>118</v>
      </c>
      <c r="B55" s="2"/>
      <c r="E55" s="194">
        <f>0.5^E54</f>
        <v>1</v>
      </c>
      <c r="F55" s="194">
        <f>0.5^F54</f>
        <v>1</v>
      </c>
      <c r="I55" s="18"/>
      <c r="J55" s="18"/>
      <c r="K55" s="18"/>
      <c r="L55" s="18"/>
      <c r="M55" s="18"/>
    </row>
    <row r="56" spans="1:13" x14ac:dyDescent="0.2">
      <c r="A56" s="2"/>
      <c r="B56" s="2"/>
      <c r="C56" s="68"/>
      <c r="E56" s="63"/>
      <c r="I56" s="18"/>
      <c r="J56" s="18"/>
      <c r="K56" s="18"/>
      <c r="L56" s="18"/>
      <c r="M56" s="18"/>
    </row>
    <row r="57" spans="1:13" ht="16" thickBot="1" x14ac:dyDescent="0.25">
      <c r="A57" s="1"/>
      <c r="B57" s="1"/>
      <c r="C57" s="43"/>
      <c r="D57" s="43"/>
      <c r="E57" s="43"/>
      <c r="F57" s="43"/>
      <c r="G57" s="43"/>
      <c r="H57" s="43"/>
      <c r="I57" s="18"/>
      <c r="J57" s="18"/>
      <c r="K57" s="18"/>
      <c r="L57" s="18"/>
      <c r="M57" s="18"/>
    </row>
    <row r="58" spans="1:13" x14ac:dyDescent="0.2">
      <c r="A58" s="3" t="s">
        <v>33</v>
      </c>
      <c r="B58" s="3"/>
      <c r="C58" s="31"/>
      <c r="D58" s="31"/>
      <c r="E58" s="69" t="s">
        <v>34</v>
      </c>
      <c r="F58" s="69" t="s">
        <v>34</v>
      </c>
      <c r="G58" s="31" t="s">
        <v>15</v>
      </c>
      <c r="H58" s="31"/>
      <c r="I58" s="18"/>
      <c r="J58" s="18"/>
      <c r="K58" s="18"/>
      <c r="L58" s="18"/>
      <c r="M58" s="18"/>
    </row>
    <row r="59" spans="1:13" x14ac:dyDescent="0.2">
      <c r="A59" s="198" t="s">
        <v>1368</v>
      </c>
      <c r="B59" s="24" t="s">
        <v>1370</v>
      </c>
      <c r="E59" s="194">
        <v>1</v>
      </c>
      <c r="F59" s="194">
        <v>1</v>
      </c>
      <c r="G59" s="24" t="s">
        <v>1372</v>
      </c>
      <c r="I59" s="18"/>
      <c r="J59" s="18"/>
      <c r="K59" s="18"/>
      <c r="L59" s="18"/>
      <c r="M59" s="18"/>
    </row>
    <row r="60" spans="1:13" x14ac:dyDescent="0.2">
      <c r="A60" s="198" t="s">
        <v>1369</v>
      </c>
      <c r="B60" s="193" t="s">
        <v>1371</v>
      </c>
      <c r="C60" s="24"/>
      <c r="E60" s="194">
        <v>1</v>
      </c>
      <c r="F60" s="194">
        <v>1</v>
      </c>
      <c r="G60" s="24" t="s">
        <v>1372</v>
      </c>
      <c r="I60" s="18"/>
      <c r="J60" s="18"/>
      <c r="K60" s="18"/>
      <c r="L60" s="18"/>
      <c r="M60" s="18"/>
    </row>
    <row r="61" spans="1:13" x14ac:dyDescent="0.2">
      <c r="A61" s="5"/>
      <c r="B61" s="5"/>
      <c r="C61" s="24"/>
      <c r="E61" s="23"/>
      <c r="F61" s="23"/>
      <c r="I61" s="18"/>
      <c r="J61" s="18"/>
      <c r="K61" s="18"/>
      <c r="L61" s="18"/>
      <c r="M61" s="18"/>
    </row>
    <row r="62" spans="1:13" ht="16" thickBot="1" x14ac:dyDescent="0.25">
      <c r="A62" s="5"/>
      <c r="B62" s="5"/>
      <c r="C62" s="22"/>
      <c r="I62" s="18"/>
      <c r="J62" s="18"/>
      <c r="K62" s="18"/>
      <c r="L62" s="18"/>
      <c r="M62" s="18"/>
    </row>
    <row r="63" spans="1:13" x14ac:dyDescent="0.2">
      <c r="A63" s="21"/>
      <c r="B63" s="21"/>
      <c r="C63" s="20"/>
      <c r="D63" s="70"/>
      <c r="E63" s="70"/>
      <c r="F63" s="70"/>
      <c r="G63" s="70"/>
      <c r="H63" s="70"/>
      <c r="I63" s="18"/>
      <c r="J63" s="18"/>
      <c r="K63" s="18"/>
      <c r="L63" s="18"/>
      <c r="M63" s="18"/>
    </row>
    <row r="64" spans="1:13" ht="16" thickBot="1" x14ac:dyDescent="0.25">
      <c r="A64" s="2" t="s">
        <v>35</v>
      </c>
      <c r="B64" s="2"/>
      <c r="E64" s="211">
        <f>E53*E55*E59*E60</f>
        <v>12</v>
      </c>
      <c r="F64" s="211">
        <f>F53*F55*F59*F60</f>
        <v>12</v>
      </c>
      <c r="G64" s="212" t="s">
        <v>48</v>
      </c>
      <c r="I64" s="18"/>
      <c r="J64" s="18"/>
      <c r="K64" s="18"/>
      <c r="L64" s="18"/>
      <c r="M64" s="18"/>
    </row>
    <row r="65" spans="1:13" ht="16" thickTop="1" x14ac:dyDescent="0.2">
      <c r="C65" s="68"/>
      <c r="I65" s="18"/>
      <c r="J65" s="18"/>
      <c r="K65" s="18"/>
      <c r="L65" s="18"/>
      <c r="M65" s="18"/>
    </row>
    <row r="66" spans="1:13" ht="16" thickBot="1" x14ac:dyDescent="0.25">
      <c r="A66" s="43"/>
      <c r="B66" s="43"/>
      <c r="C66" s="43"/>
      <c r="D66" s="43"/>
      <c r="E66" s="43"/>
      <c r="F66" s="43"/>
      <c r="G66" s="43"/>
      <c r="H66" s="43"/>
      <c r="I66" s="18"/>
      <c r="J66" s="18"/>
      <c r="K66" s="18"/>
      <c r="L66" s="18"/>
      <c r="M66" s="18"/>
    </row>
    <row r="67" spans="1:13" x14ac:dyDescent="0.2">
      <c r="I67" s="18"/>
      <c r="J67" s="18"/>
      <c r="K67" s="18"/>
      <c r="L67" s="18"/>
      <c r="M67" s="18"/>
    </row>
    <row r="68" spans="1:13" x14ac:dyDescent="0.2">
      <c r="A68" s="2" t="s">
        <v>1394</v>
      </c>
      <c r="I68" s="18"/>
      <c r="J68" s="18"/>
      <c r="K68" s="18"/>
      <c r="L68" s="18"/>
      <c r="M68" s="18"/>
    </row>
    <row r="69" spans="1:13" x14ac:dyDescent="0.2">
      <c r="A69" s="221">
        <v>44096</v>
      </c>
      <c r="B69" s="19" t="s">
        <v>1395</v>
      </c>
      <c r="I69" s="18"/>
      <c r="J69" s="18"/>
      <c r="K69" s="18"/>
      <c r="L69" s="18"/>
      <c r="M69" s="18"/>
    </row>
    <row r="70" spans="1:13" x14ac:dyDescent="0.2">
      <c r="I70" s="18"/>
      <c r="J70" s="18"/>
      <c r="K70" s="18"/>
      <c r="L70" s="18"/>
      <c r="M70" s="18"/>
    </row>
    <row r="71" spans="1:13" x14ac:dyDescent="0.2">
      <c r="I71" s="18"/>
      <c r="J71" s="18"/>
      <c r="K71" s="18"/>
      <c r="L71" s="18"/>
      <c r="M71" s="18"/>
    </row>
    <row r="72" spans="1:13" x14ac:dyDescent="0.2">
      <c r="I72" s="18"/>
      <c r="J72" s="18"/>
      <c r="K72" s="18"/>
      <c r="L72" s="18"/>
      <c r="M72" s="18"/>
    </row>
    <row r="73" spans="1:13" x14ac:dyDescent="0.2">
      <c r="I73" s="18"/>
      <c r="J73" s="18"/>
      <c r="K73" s="18"/>
      <c r="L73" s="18"/>
      <c r="M73" s="18"/>
    </row>
    <row r="1048501" spans="16:16" x14ac:dyDescent="0.2">
      <c r="P1048501" s="57"/>
    </row>
  </sheetData>
  <phoneticPr fontId="12" type="noConversion"/>
  <conditionalFormatting sqref="E64:F64">
    <cfRule type="cellIs" dxfId="135" priority="1" operator="lessThan">
      <formula>7.5</formula>
    </cfRule>
    <cfRule type="cellIs" dxfId="134" priority="2" operator="greaterThan">
      <formula>7.5</formula>
    </cfRule>
  </conditionalFormatting>
  <dataValidations count="4">
    <dataValidation type="list" allowBlank="1" showInputMessage="1" showErrorMessage="1" sqref="E11" xr:uid="{00000000-0002-0000-0100-000000000000}">
      <formula1>#REF!</formula1>
    </dataValidation>
    <dataValidation type="list" showInputMessage="1" showErrorMessage="1" sqref="E12" xr:uid="{00000000-0002-0000-0100-000001000000}">
      <formula1>#REF!</formula1>
    </dataValidation>
    <dataValidation type="list" allowBlank="1" showInputMessage="1" showErrorMessage="1" sqref="E10" xr:uid="{00000000-0002-0000-0100-000002000000}">
      <formula1>#REF!</formula1>
    </dataValidation>
    <dataValidation type="list" allowBlank="1" showInputMessage="1" showErrorMessage="1" sqref="D12" xr:uid="{00000000-0002-0000-01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4000000}">
          <x14:formula1>
            <xm:f>Lists!$D$1:$D$8</xm:f>
          </x14:formula1>
          <xm:sqref>D15:D16</xm:sqref>
        </x14:dataValidation>
        <x14:dataValidation type="list" allowBlank="1" showInputMessage="1" showErrorMessage="1" xr:uid="{00000000-0002-0000-0100-000005000000}">
          <x14:formula1>
            <xm:f>Lists!$C$1:$C$9</xm:f>
          </x14:formula1>
          <xm:sqref>D10</xm:sqref>
        </x14:dataValidation>
        <x14:dataValidation type="list" allowBlank="1" showInputMessage="1" showErrorMessage="1" xr:uid="{00000000-0002-0000-0100-000006000000}">
          <x14:formula1>
            <xm:f>Lists!$F$1:$F$8</xm:f>
          </x14:formula1>
          <xm:sqref>D11</xm:sqref>
        </x14:dataValidation>
        <x14:dataValidation type="list" allowBlank="1" showInputMessage="1" showErrorMessage="1" xr:uid="{00000000-0002-0000-0100-000007000000}">
          <x14:formula1>
            <xm:f>Lists!$E$1:$E$4</xm:f>
          </x14:formula1>
          <xm:sqref>U15:U16</xm:sqref>
        </x14:dataValidation>
        <x14:dataValidation type="list" allowBlank="1" showInputMessage="1" showErrorMessage="1" xr:uid="{00000000-0002-0000-0100-000008000000}">
          <x14:formula1>
            <xm:f>Lists!$G$1:$G$8</xm:f>
          </x14:formula1>
          <xm:sqref>D21:D22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Y1048530"/>
  <sheetViews>
    <sheetView zoomScale="60" zoomScaleNormal="60" zoomScalePageLayoutView="80" workbookViewId="0">
      <selection activeCell="AA55" sqref="AA55"/>
    </sheetView>
  </sheetViews>
  <sheetFormatPr baseColWidth="10" defaultColWidth="8.83203125" defaultRowHeight="15" x14ac:dyDescent="0.2"/>
  <cols>
    <col min="1" max="1" width="14.83203125" customWidth="1"/>
    <col min="2" max="2" width="25.33203125" customWidth="1"/>
    <col min="3" max="3" width="30.33203125" customWidth="1"/>
    <col min="4" max="4" width="23.5" customWidth="1"/>
    <col min="5" max="5" width="23.83203125" customWidth="1"/>
    <col min="6" max="6" width="21.83203125" customWidth="1"/>
    <col min="7" max="7" width="26.5" customWidth="1"/>
    <col min="8" max="8" width="29" customWidth="1"/>
    <col min="9" max="9" width="22.5" customWidth="1"/>
    <col min="10" max="10" width="24.83203125" customWidth="1"/>
    <col min="11" max="12" width="20" customWidth="1"/>
    <col min="13" max="13" width="25" customWidth="1"/>
    <col min="14" max="14" width="20.5" customWidth="1"/>
    <col min="15" max="15" width="18.83203125" customWidth="1"/>
    <col min="16" max="16" width="24.5" customWidth="1"/>
    <col min="17" max="17" width="22.33203125" customWidth="1"/>
    <col min="18" max="18" width="27.83203125" customWidth="1"/>
    <col min="19" max="19" width="15.83203125" customWidth="1"/>
    <col min="20" max="20" width="28.83203125" customWidth="1"/>
    <col min="21" max="21" width="11.5" customWidth="1"/>
    <col min="22" max="22" width="100.83203125" customWidth="1"/>
    <col min="23" max="23" width="91.1640625" customWidth="1"/>
    <col min="24" max="24" width="55" customWidth="1"/>
  </cols>
  <sheetData>
    <row r="1" spans="1:24" s="426" customFormat="1" ht="16" thickBot="1" x14ac:dyDescent="0.25">
      <c r="A1" s="1" t="s">
        <v>0</v>
      </c>
      <c r="B1" s="1"/>
    </row>
    <row r="2" spans="1:24" x14ac:dyDescent="0.2">
      <c r="C2" t="s">
        <v>1</v>
      </c>
      <c r="D2" s="470" t="s">
        <v>508</v>
      </c>
      <c r="G2" t="s">
        <v>72</v>
      </c>
      <c r="H2" s="470" t="s">
        <v>73</v>
      </c>
    </row>
    <row r="3" spans="1:24" x14ac:dyDescent="0.2">
      <c r="C3" t="s">
        <v>2</v>
      </c>
      <c r="D3" s="471">
        <v>2013</v>
      </c>
    </row>
    <row r="4" spans="1:24" x14ac:dyDescent="0.2">
      <c r="C4" s="8" t="s">
        <v>44</v>
      </c>
      <c r="D4" s="470" t="s">
        <v>509</v>
      </c>
    </row>
    <row r="5" spans="1:24" x14ac:dyDescent="0.2">
      <c r="C5" t="s">
        <v>3</v>
      </c>
      <c r="D5" s="470" t="s">
        <v>1650</v>
      </c>
    </row>
    <row r="7" spans="1:24" s="426" customFormat="1" ht="16" thickBot="1" x14ac:dyDescent="0.25">
      <c r="A7" s="1" t="s">
        <v>59</v>
      </c>
      <c r="B7" s="1"/>
      <c r="D7" s="426" t="s">
        <v>1542</v>
      </c>
    </row>
    <row r="9" spans="1:24" s="426" customFormat="1" ht="16" thickBot="1" x14ac:dyDescent="0.25">
      <c r="A9" s="1" t="s">
        <v>4</v>
      </c>
      <c r="B9" s="1"/>
    </row>
    <row r="10" spans="1:24" x14ac:dyDescent="0.2">
      <c r="C10" t="s">
        <v>74</v>
      </c>
      <c r="D10" s="468" t="s">
        <v>1587</v>
      </c>
      <c r="E10" s="469"/>
    </row>
    <row r="11" spans="1:24" x14ac:dyDescent="0.2">
      <c r="C11" t="s">
        <v>46</v>
      </c>
      <c r="D11" s="468" t="s">
        <v>301</v>
      </c>
      <c r="E11" s="437"/>
    </row>
    <row r="12" spans="1:24" x14ac:dyDescent="0.2">
      <c r="C12" t="s">
        <v>67</v>
      </c>
      <c r="D12" s="468" t="s">
        <v>53</v>
      </c>
      <c r="E12" s="437"/>
    </row>
    <row r="13" spans="1:24" x14ac:dyDescent="0.2">
      <c r="A13" s="2"/>
      <c r="B13" s="2"/>
    </row>
    <row r="14" spans="1:24" s="554" customFormat="1" x14ac:dyDescent="0.2">
      <c r="A14" s="467" t="s">
        <v>5</v>
      </c>
      <c r="B14" s="467" t="s">
        <v>36</v>
      </c>
      <c r="C14" s="467" t="s">
        <v>6</v>
      </c>
      <c r="D14" s="467" t="s">
        <v>9</v>
      </c>
      <c r="E14" s="467" t="s">
        <v>41</v>
      </c>
      <c r="F14" s="467" t="s">
        <v>7</v>
      </c>
      <c r="G14" s="467" t="s">
        <v>129</v>
      </c>
      <c r="H14" s="467" t="s">
        <v>133</v>
      </c>
      <c r="I14" s="467" t="s">
        <v>130</v>
      </c>
      <c r="J14" s="467" t="s">
        <v>70</v>
      </c>
      <c r="K14" s="467" t="s">
        <v>1606</v>
      </c>
      <c r="L14" s="467" t="s">
        <v>1604</v>
      </c>
      <c r="M14" s="467" t="s">
        <v>1605</v>
      </c>
      <c r="N14" s="467" t="s">
        <v>1402</v>
      </c>
      <c r="O14" s="467" t="s">
        <v>1403</v>
      </c>
      <c r="P14" s="467" t="s">
        <v>8</v>
      </c>
      <c r="Q14" s="205" t="s">
        <v>121</v>
      </c>
      <c r="R14" s="205" t="s">
        <v>123</v>
      </c>
      <c r="S14" s="205" t="s">
        <v>124</v>
      </c>
      <c r="T14" s="205" t="s">
        <v>127</v>
      </c>
      <c r="U14" s="467" t="s">
        <v>55</v>
      </c>
      <c r="V14" s="467" t="s">
        <v>50</v>
      </c>
      <c r="W14" s="467" t="s">
        <v>120</v>
      </c>
      <c r="X14" s="445" t="s">
        <v>16</v>
      </c>
    </row>
    <row r="15" spans="1:24" s="555" customFormat="1" x14ac:dyDescent="0.2">
      <c r="A15" s="460">
        <v>1</v>
      </c>
      <c r="B15" s="460" t="s">
        <v>73</v>
      </c>
      <c r="C15" s="206" t="s">
        <v>79</v>
      </c>
      <c r="D15" s="460" t="s">
        <v>512</v>
      </c>
      <c r="E15" s="460" t="s">
        <v>1582</v>
      </c>
      <c r="F15" s="460" t="s">
        <v>514</v>
      </c>
      <c r="G15" s="460" t="s">
        <v>132</v>
      </c>
      <c r="H15" s="460" t="s">
        <v>134</v>
      </c>
      <c r="I15" s="460" t="s">
        <v>1458</v>
      </c>
      <c r="J15" s="460" t="s">
        <v>85</v>
      </c>
      <c r="K15" s="460">
        <v>0</v>
      </c>
      <c r="L15" s="460">
        <v>0</v>
      </c>
      <c r="M15" s="460">
        <v>0.5</v>
      </c>
      <c r="N15" s="460" t="s">
        <v>52</v>
      </c>
      <c r="O15" s="460" t="s">
        <v>52</v>
      </c>
      <c r="P15" s="460" t="s">
        <v>256</v>
      </c>
      <c r="Q15" s="15">
        <v>4</v>
      </c>
      <c r="R15" s="15">
        <v>6</v>
      </c>
      <c r="S15" s="15" t="s">
        <v>126</v>
      </c>
      <c r="T15" s="15">
        <f t="shared" ref="T15:T31" si="0">R15*24</f>
        <v>144</v>
      </c>
      <c r="U15" s="460" t="s">
        <v>513</v>
      </c>
      <c r="V15" s="460" t="s">
        <v>71</v>
      </c>
      <c r="W15" s="460" t="s">
        <v>53</v>
      </c>
      <c r="X15" s="551" t="s">
        <v>521</v>
      </c>
    </row>
    <row r="16" spans="1:24" s="555" customFormat="1" x14ac:dyDescent="0.2">
      <c r="A16" s="460">
        <v>2</v>
      </c>
      <c r="B16" s="460" t="s">
        <v>73</v>
      </c>
      <c r="C16" s="206" t="s">
        <v>79</v>
      </c>
      <c r="D16" s="460" t="s">
        <v>512</v>
      </c>
      <c r="E16" s="460" t="s">
        <v>1582</v>
      </c>
      <c r="F16" s="460" t="s">
        <v>514</v>
      </c>
      <c r="G16" s="460" t="s">
        <v>132</v>
      </c>
      <c r="H16" s="460" t="s">
        <v>134</v>
      </c>
      <c r="I16" s="460" t="s">
        <v>1458</v>
      </c>
      <c r="J16" s="460" t="s">
        <v>85</v>
      </c>
      <c r="K16" s="460">
        <v>5</v>
      </c>
      <c r="L16" s="460">
        <v>5</v>
      </c>
      <c r="M16" s="460">
        <v>5.2</v>
      </c>
      <c r="N16" s="460" t="s">
        <v>52</v>
      </c>
      <c r="O16" s="460" t="s">
        <v>52</v>
      </c>
      <c r="P16" s="460" t="s">
        <v>256</v>
      </c>
      <c r="Q16" s="15">
        <v>4</v>
      </c>
      <c r="R16" s="15">
        <v>3.5</v>
      </c>
      <c r="S16" s="15" t="s">
        <v>126</v>
      </c>
      <c r="T16" s="15">
        <f t="shared" si="0"/>
        <v>84</v>
      </c>
      <c r="U16" s="460" t="s">
        <v>513</v>
      </c>
      <c r="V16" s="460" t="s">
        <v>71</v>
      </c>
      <c r="W16" s="460" t="s">
        <v>53</v>
      </c>
      <c r="X16" s="551" t="s">
        <v>521</v>
      </c>
    </row>
    <row r="17" spans="1:24" s="555" customFormat="1" x14ac:dyDescent="0.2">
      <c r="A17" s="460">
        <v>3</v>
      </c>
      <c r="B17" s="460" t="s">
        <v>73</v>
      </c>
      <c r="C17" s="206" t="s">
        <v>79</v>
      </c>
      <c r="D17" s="460" t="s">
        <v>512</v>
      </c>
      <c r="E17" s="460" t="s">
        <v>1582</v>
      </c>
      <c r="F17" s="460" t="s">
        <v>514</v>
      </c>
      <c r="G17" s="460" t="s">
        <v>132</v>
      </c>
      <c r="H17" s="460" t="s">
        <v>134</v>
      </c>
      <c r="I17" s="460" t="s">
        <v>1458</v>
      </c>
      <c r="J17" s="460" t="s">
        <v>85</v>
      </c>
      <c r="K17" s="460">
        <v>10</v>
      </c>
      <c r="L17" s="460">
        <v>9.6999999999999993</v>
      </c>
      <c r="M17" s="460">
        <v>9.9</v>
      </c>
      <c r="N17" s="460" t="s">
        <v>52</v>
      </c>
      <c r="O17" s="460" t="s">
        <v>52</v>
      </c>
      <c r="P17" s="460" t="s">
        <v>256</v>
      </c>
      <c r="Q17" s="15">
        <v>4</v>
      </c>
      <c r="R17" s="15">
        <v>3</v>
      </c>
      <c r="S17" s="15" t="s">
        <v>126</v>
      </c>
      <c r="T17" s="15">
        <f t="shared" si="0"/>
        <v>72</v>
      </c>
      <c r="U17" s="460" t="s">
        <v>513</v>
      </c>
      <c r="V17" s="460" t="s">
        <v>71</v>
      </c>
      <c r="W17" s="460" t="s">
        <v>53</v>
      </c>
      <c r="X17" s="551" t="s">
        <v>521</v>
      </c>
    </row>
    <row r="18" spans="1:24" s="555" customFormat="1" x14ac:dyDescent="0.2">
      <c r="A18" s="460">
        <v>4</v>
      </c>
      <c r="B18" s="460" t="s">
        <v>73</v>
      </c>
      <c r="C18" s="206" t="s">
        <v>78</v>
      </c>
      <c r="D18" s="460" t="s">
        <v>512</v>
      </c>
      <c r="E18" s="460" t="s">
        <v>1582</v>
      </c>
      <c r="F18" s="460" t="s">
        <v>514</v>
      </c>
      <c r="G18" s="460" t="s">
        <v>132</v>
      </c>
      <c r="H18" s="460" t="s">
        <v>134</v>
      </c>
      <c r="I18" s="460" t="s">
        <v>1458</v>
      </c>
      <c r="J18" s="460" t="s">
        <v>85</v>
      </c>
      <c r="K18" s="460">
        <v>0</v>
      </c>
      <c r="L18" s="460">
        <v>0</v>
      </c>
      <c r="M18" s="460">
        <v>0.5</v>
      </c>
      <c r="N18" s="460" t="s">
        <v>52</v>
      </c>
      <c r="O18" s="460" t="s">
        <v>52</v>
      </c>
      <c r="P18" s="460" t="s">
        <v>256</v>
      </c>
      <c r="Q18" s="15">
        <v>4</v>
      </c>
      <c r="R18" s="15">
        <v>6</v>
      </c>
      <c r="S18" s="15" t="s">
        <v>126</v>
      </c>
      <c r="T18" s="15">
        <f t="shared" si="0"/>
        <v>144</v>
      </c>
      <c r="U18" s="460" t="s">
        <v>513</v>
      </c>
      <c r="V18" s="460" t="s">
        <v>71</v>
      </c>
      <c r="W18" s="460" t="s">
        <v>53</v>
      </c>
      <c r="X18" s="551" t="s">
        <v>521</v>
      </c>
    </row>
    <row r="19" spans="1:24" s="555" customFormat="1" x14ac:dyDescent="0.2">
      <c r="A19" s="460">
        <v>5</v>
      </c>
      <c r="B19" s="460" t="s">
        <v>73</v>
      </c>
      <c r="C19" s="206" t="s">
        <v>78</v>
      </c>
      <c r="D19" s="460" t="s">
        <v>512</v>
      </c>
      <c r="E19" s="460" t="s">
        <v>1582</v>
      </c>
      <c r="F19" s="460" t="s">
        <v>514</v>
      </c>
      <c r="G19" s="460" t="s">
        <v>132</v>
      </c>
      <c r="H19" s="460" t="s">
        <v>134</v>
      </c>
      <c r="I19" s="460" t="s">
        <v>1458</v>
      </c>
      <c r="J19" s="460" t="s">
        <v>85</v>
      </c>
      <c r="K19" s="460">
        <v>5</v>
      </c>
      <c r="L19" s="460">
        <v>5</v>
      </c>
      <c r="M19" s="460">
        <v>5.2</v>
      </c>
      <c r="N19" s="460" t="s">
        <v>52</v>
      </c>
      <c r="O19" s="460" t="s">
        <v>52</v>
      </c>
      <c r="P19" s="460" t="s">
        <v>256</v>
      </c>
      <c r="Q19" s="15">
        <v>4</v>
      </c>
      <c r="R19" s="15">
        <v>3.5</v>
      </c>
      <c r="S19" s="15" t="s">
        <v>126</v>
      </c>
      <c r="T19" s="15">
        <f t="shared" si="0"/>
        <v>84</v>
      </c>
      <c r="U19" s="460" t="s">
        <v>513</v>
      </c>
      <c r="V19" s="460" t="s">
        <v>71</v>
      </c>
      <c r="W19" s="460" t="s">
        <v>53</v>
      </c>
      <c r="X19" s="551" t="s">
        <v>521</v>
      </c>
    </row>
    <row r="20" spans="1:24" s="555" customFormat="1" x14ac:dyDescent="0.2">
      <c r="A20" s="460">
        <v>6</v>
      </c>
      <c r="B20" s="460" t="s">
        <v>73</v>
      </c>
      <c r="C20" s="206" t="s">
        <v>78</v>
      </c>
      <c r="D20" s="460" t="s">
        <v>512</v>
      </c>
      <c r="E20" s="460" t="s">
        <v>1582</v>
      </c>
      <c r="F20" s="460" t="s">
        <v>514</v>
      </c>
      <c r="G20" s="460" t="s">
        <v>132</v>
      </c>
      <c r="H20" s="460" t="s">
        <v>134</v>
      </c>
      <c r="I20" s="460" t="s">
        <v>1458</v>
      </c>
      <c r="J20" s="460" t="s">
        <v>85</v>
      </c>
      <c r="K20" s="460">
        <v>10</v>
      </c>
      <c r="L20" s="460">
        <v>9.6999999999999993</v>
      </c>
      <c r="M20" s="460">
        <v>9.9</v>
      </c>
      <c r="N20" s="460" t="s">
        <v>52</v>
      </c>
      <c r="O20" s="460" t="s">
        <v>52</v>
      </c>
      <c r="P20" s="460" t="s">
        <v>256</v>
      </c>
      <c r="Q20" s="15">
        <v>4</v>
      </c>
      <c r="R20" s="15">
        <v>3</v>
      </c>
      <c r="S20" s="15" t="s">
        <v>126</v>
      </c>
      <c r="T20" s="15">
        <f t="shared" si="0"/>
        <v>72</v>
      </c>
      <c r="U20" s="460" t="s">
        <v>513</v>
      </c>
      <c r="V20" s="460" t="s">
        <v>71</v>
      </c>
      <c r="W20" s="460" t="s">
        <v>53</v>
      </c>
      <c r="X20" s="551" t="s">
        <v>521</v>
      </c>
    </row>
    <row r="21" spans="1:24" s="555" customFormat="1" x14ac:dyDescent="0.2">
      <c r="A21" s="463">
        <v>7</v>
      </c>
      <c r="B21" s="463" t="s">
        <v>73</v>
      </c>
      <c r="C21" s="250" t="s">
        <v>79</v>
      </c>
      <c r="D21" s="463" t="s">
        <v>440</v>
      </c>
      <c r="E21" s="463" t="s">
        <v>1582</v>
      </c>
      <c r="F21" s="463" t="s">
        <v>519</v>
      </c>
      <c r="G21" s="463" t="s">
        <v>132</v>
      </c>
      <c r="H21" s="463" t="s">
        <v>134</v>
      </c>
      <c r="I21" s="463" t="s">
        <v>1458</v>
      </c>
      <c r="J21" s="463" t="s">
        <v>85</v>
      </c>
      <c r="K21" s="463">
        <v>0</v>
      </c>
      <c r="L21" s="463">
        <v>0</v>
      </c>
      <c r="M21" s="463">
        <v>0.5</v>
      </c>
      <c r="N21" s="463" t="s">
        <v>52</v>
      </c>
      <c r="O21" s="463" t="s">
        <v>52</v>
      </c>
      <c r="P21" s="463" t="s">
        <v>256</v>
      </c>
      <c r="Q21" s="251">
        <v>4</v>
      </c>
      <c r="R21" s="251">
        <v>6</v>
      </c>
      <c r="S21" s="251" t="s">
        <v>126</v>
      </c>
      <c r="T21" s="251">
        <f t="shared" si="0"/>
        <v>144</v>
      </c>
      <c r="U21" s="463" t="s">
        <v>518</v>
      </c>
      <c r="V21" s="463" t="s">
        <v>71</v>
      </c>
      <c r="W21" s="463" t="s">
        <v>53</v>
      </c>
      <c r="X21" s="637" t="s">
        <v>521</v>
      </c>
    </row>
    <row r="22" spans="1:24" s="555" customFormat="1" x14ac:dyDescent="0.2">
      <c r="A22" s="463">
        <v>8</v>
      </c>
      <c r="B22" s="463" t="s">
        <v>73</v>
      </c>
      <c r="C22" s="250" t="s">
        <v>79</v>
      </c>
      <c r="D22" s="463" t="s">
        <v>440</v>
      </c>
      <c r="E22" s="463" t="s">
        <v>1582</v>
      </c>
      <c r="F22" s="463" t="s">
        <v>519</v>
      </c>
      <c r="G22" s="463" t="s">
        <v>132</v>
      </c>
      <c r="H22" s="463" t="s">
        <v>134</v>
      </c>
      <c r="I22" s="463" t="s">
        <v>1458</v>
      </c>
      <c r="J22" s="463" t="s">
        <v>85</v>
      </c>
      <c r="K22" s="463">
        <v>5</v>
      </c>
      <c r="L22" s="463">
        <v>5</v>
      </c>
      <c r="M22" s="463">
        <v>5.2</v>
      </c>
      <c r="N22" s="463" t="s">
        <v>52</v>
      </c>
      <c r="O22" s="463" t="s">
        <v>52</v>
      </c>
      <c r="P22" s="463" t="s">
        <v>256</v>
      </c>
      <c r="Q22" s="251">
        <v>4</v>
      </c>
      <c r="R22" s="251">
        <v>3.5</v>
      </c>
      <c r="S22" s="251" t="s">
        <v>126</v>
      </c>
      <c r="T22" s="251">
        <f t="shared" si="0"/>
        <v>84</v>
      </c>
      <c r="U22" s="463" t="s">
        <v>518</v>
      </c>
      <c r="V22" s="463" t="s">
        <v>71</v>
      </c>
      <c r="W22" s="463" t="s">
        <v>53</v>
      </c>
      <c r="X22" s="637" t="s">
        <v>521</v>
      </c>
    </row>
    <row r="23" spans="1:24" s="555" customFormat="1" ht="14.25" customHeight="1" x14ac:dyDescent="0.2">
      <c r="A23" s="463">
        <v>9</v>
      </c>
      <c r="B23" s="463" t="s">
        <v>73</v>
      </c>
      <c r="C23" s="250" t="s">
        <v>79</v>
      </c>
      <c r="D23" s="463" t="s">
        <v>440</v>
      </c>
      <c r="E23" s="463" t="s">
        <v>1582</v>
      </c>
      <c r="F23" s="463" t="s">
        <v>519</v>
      </c>
      <c r="G23" s="463" t="s">
        <v>132</v>
      </c>
      <c r="H23" s="463" t="s">
        <v>134</v>
      </c>
      <c r="I23" s="463" t="s">
        <v>1458</v>
      </c>
      <c r="J23" s="463" t="s">
        <v>85</v>
      </c>
      <c r="K23" s="463">
        <v>10</v>
      </c>
      <c r="L23" s="463">
        <v>9.6999999999999993</v>
      </c>
      <c r="M23" s="463">
        <v>9.9</v>
      </c>
      <c r="N23" s="463" t="s">
        <v>52</v>
      </c>
      <c r="O23" s="463" t="s">
        <v>52</v>
      </c>
      <c r="P23" s="463" t="s">
        <v>256</v>
      </c>
      <c r="Q23" s="251">
        <v>4</v>
      </c>
      <c r="R23" s="251">
        <v>3</v>
      </c>
      <c r="S23" s="251" t="s">
        <v>126</v>
      </c>
      <c r="T23" s="251">
        <f t="shared" si="0"/>
        <v>72</v>
      </c>
      <c r="U23" s="463" t="s">
        <v>518</v>
      </c>
      <c r="V23" s="463" t="s">
        <v>71</v>
      </c>
      <c r="W23" s="463" t="s">
        <v>53</v>
      </c>
      <c r="X23" s="637" t="s">
        <v>521</v>
      </c>
    </row>
    <row r="24" spans="1:24" s="555" customFormat="1" x14ac:dyDescent="0.2">
      <c r="A24" s="463">
        <v>10</v>
      </c>
      <c r="B24" s="465" t="s">
        <v>73</v>
      </c>
      <c r="C24" s="422" t="s">
        <v>78</v>
      </c>
      <c r="D24" s="465" t="s">
        <v>440</v>
      </c>
      <c r="E24" s="463" t="s">
        <v>1582</v>
      </c>
      <c r="F24" s="465" t="s">
        <v>519</v>
      </c>
      <c r="G24" s="465" t="s">
        <v>132</v>
      </c>
      <c r="H24" s="465" t="s">
        <v>134</v>
      </c>
      <c r="I24" s="463" t="s">
        <v>1458</v>
      </c>
      <c r="J24" s="465" t="s">
        <v>85</v>
      </c>
      <c r="K24" s="465">
        <v>0</v>
      </c>
      <c r="L24" s="465">
        <v>0</v>
      </c>
      <c r="M24" s="465">
        <v>0.5</v>
      </c>
      <c r="N24" s="463" t="s">
        <v>52</v>
      </c>
      <c r="O24" s="463" t="s">
        <v>52</v>
      </c>
      <c r="P24" s="463" t="s">
        <v>256</v>
      </c>
      <c r="Q24" s="251">
        <v>4</v>
      </c>
      <c r="R24" s="423">
        <v>6</v>
      </c>
      <c r="S24" s="251" t="s">
        <v>126</v>
      </c>
      <c r="T24" s="251">
        <f t="shared" si="0"/>
        <v>144</v>
      </c>
      <c r="U24" s="463" t="s">
        <v>518</v>
      </c>
      <c r="V24" s="463" t="s">
        <v>71</v>
      </c>
      <c r="W24" s="463" t="s">
        <v>53</v>
      </c>
      <c r="X24" s="637" t="s">
        <v>521</v>
      </c>
    </row>
    <row r="25" spans="1:24" s="553" customFormat="1" x14ac:dyDescent="0.2">
      <c r="A25" s="463">
        <v>11</v>
      </c>
      <c r="B25" s="463" t="s">
        <v>73</v>
      </c>
      <c r="C25" s="250" t="s">
        <v>78</v>
      </c>
      <c r="D25" s="463" t="s">
        <v>440</v>
      </c>
      <c r="E25" s="463" t="s">
        <v>1582</v>
      </c>
      <c r="F25" s="463" t="s">
        <v>519</v>
      </c>
      <c r="G25" s="463" t="s">
        <v>132</v>
      </c>
      <c r="H25" s="463" t="s">
        <v>134</v>
      </c>
      <c r="I25" s="463" t="s">
        <v>1458</v>
      </c>
      <c r="J25" s="463" t="s">
        <v>85</v>
      </c>
      <c r="K25" s="464">
        <v>10</v>
      </c>
      <c r="L25" s="464">
        <v>9.6999999999999993</v>
      </c>
      <c r="M25" s="464">
        <v>9.9</v>
      </c>
      <c r="N25" s="463" t="s">
        <v>52</v>
      </c>
      <c r="O25" s="463" t="s">
        <v>52</v>
      </c>
      <c r="P25" s="463" t="s">
        <v>256</v>
      </c>
      <c r="Q25" s="251">
        <v>4</v>
      </c>
      <c r="R25" s="464">
        <v>3</v>
      </c>
      <c r="S25" s="251" t="s">
        <v>126</v>
      </c>
      <c r="T25" s="251">
        <f t="shared" si="0"/>
        <v>72</v>
      </c>
      <c r="U25" s="463" t="s">
        <v>518</v>
      </c>
      <c r="V25" s="463" t="s">
        <v>71</v>
      </c>
      <c r="W25" s="463" t="s">
        <v>53</v>
      </c>
      <c r="X25" s="637" t="s">
        <v>521</v>
      </c>
    </row>
    <row r="26" spans="1:24" s="555" customFormat="1" x14ac:dyDescent="0.2">
      <c r="A26" s="460">
        <v>12</v>
      </c>
      <c r="B26" s="462" t="s">
        <v>73</v>
      </c>
      <c r="C26" s="288" t="s">
        <v>79</v>
      </c>
      <c r="D26" s="462" t="s">
        <v>90</v>
      </c>
      <c r="E26" s="460" t="s">
        <v>1582</v>
      </c>
      <c r="F26" s="462" t="s">
        <v>519</v>
      </c>
      <c r="G26" s="462" t="s">
        <v>132</v>
      </c>
      <c r="H26" s="462" t="s">
        <v>134</v>
      </c>
      <c r="I26" s="460" t="s">
        <v>1458</v>
      </c>
      <c r="J26" s="462" t="s">
        <v>85</v>
      </c>
      <c r="K26" s="462">
        <v>0</v>
      </c>
      <c r="L26" s="462">
        <v>0</v>
      </c>
      <c r="M26" s="462">
        <v>0.5</v>
      </c>
      <c r="N26" s="460" t="s">
        <v>52</v>
      </c>
      <c r="O26" s="460" t="s">
        <v>52</v>
      </c>
      <c r="P26" s="460" t="s">
        <v>256</v>
      </c>
      <c r="Q26" s="15">
        <v>4</v>
      </c>
      <c r="R26" s="289">
        <v>6</v>
      </c>
      <c r="S26" s="15" t="s">
        <v>126</v>
      </c>
      <c r="T26" s="15">
        <f t="shared" si="0"/>
        <v>144</v>
      </c>
      <c r="U26" s="460" t="s">
        <v>1893</v>
      </c>
      <c r="V26" s="460" t="s">
        <v>71</v>
      </c>
      <c r="W26" s="460" t="s">
        <v>53</v>
      </c>
      <c r="X26" s="551" t="s">
        <v>521</v>
      </c>
    </row>
    <row r="27" spans="1:24" s="553" customFormat="1" x14ac:dyDescent="0.2">
      <c r="A27" s="460">
        <v>13</v>
      </c>
      <c r="B27" s="460" t="s">
        <v>73</v>
      </c>
      <c r="C27" s="206" t="s">
        <v>78</v>
      </c>
      <c r="D27" s="462" t="s">
        <v>90</v>
      </c>
      <c r="E27" s="460" t="s">
        <v>1582</v>
      </c>
      <c r="F27" s="460" t="s">
        <v>519</v>
      </c>
      <c r="G27" s="460" t="s">
        <v>132</v>
      </c>
      <c r="H27" s="460" t="s">
        <v>134</v>
      </c>
      <c r="I27" s="460" t="s">
        <v>1458</v>
      </c>
      <c r="J27" s="460" t="s">
        <v>85</v>
      </c>
      <c r="K27" s="461">
        <v>0</v>
      </c>
      <c r="L27" s="460">
        <v>0</v>
      </c>
      <c r="M27" s="460">
        <v>0.5</v>
      </c>
      <c r="N27" s="460" t="s">
        <v>52</v>
      </c>
      <c r="O27" s="460" t="s">
        <v>52</v>
      </c>
      <c r="P27" s="460" t="s">
        <v>256</v>
      </c>
      <c r="Q27" s="15">
        <v>4</v>
      </c>
      <c r="R27" s="461">
        <v>6</v>
      </c>
      <c r="S27" s="15" t="s">
        <v>126</v>
      </c>
      <c r="T27" s="15">
        <f t="shared" si="0"/>
        <v>144</v>
      </c>
      <c r="U27" s="460" t="s">
        <v>1893</v>
      </c>
      <c r="V27" s="460" t="s">
        <v>71</v>
      </c>
      <c r="W27" s="460" t="s">
        <v>53</v>
      </c>
      <c r="X27" s="551" t="s">
        <v>521</v>
      </c>
    </row>
    <row r="28" spans="1:24" s="555" customFormat="1" x14ac:dyDescent="0.2">
      <c r="A28" s="460">
        <v>14</v>
      </c>
      <c r="B28" s="462" t="s">
        <v>73</v>
      </c>
      <c r="C28" s="288" t="s">
        <v>79</v>
      </c>
      <c r="D28" s="462" t="s">
        <v>90</v>
      </c>
      <c r="E28" s="460" t="s">
        <v>1582</v>
      </c>
      <c r="F28" s="462" t="s">
        <v>519</v>
      </c>
      <c r="G28" s="462" t="s">
        <v>132</v>
      </c>
      <c r="H28" s="462" t="s">
        <v>134</v>
      </c>
      <c r="I28" s="460" t="s">
        <v>1458</v>
      </c>
      <c r="J28" s="462" t="s">
        <v>85</v>
      </c>
      <c r="K28" s="460">
        <v>5</v>
      </c>
      <c r="L28" s="460">
        <v>5</v>
      </c>
      <c r="M28" s="460">
        <v>5.2</v>
      </c>
      <c r="N28" s="460" t="s">
        <v>52</v>
      </c>
      <c r="O28" s="460" t="s">
        <v>52</v>
      </c>
      <c r="P28" s="460" t="s">
        <v>256</v>
      </c>
      <c r="Q28" s="15">
        <v>4</v>
      </c>
      <c r="R28" s="289">
        <v>3.5</v>
      </c>
      <c r="S28" s="15" t="s">
        <v>126</v>
      </c>
      <c r="T28" s="15">
        <f t="shared" si="0"/>
        <v>84</v>
      </c>
      <c r="U28" s="460" t="s">
        <v>1893</v>
      </c>
      <c r="V28" s="460" t="s">
        <v>71</v>
      </c>
      <c r="W28" s="460" t="s">
        <v>53</v>
      </c>
      <c r="X28" s="551" t="s">
        <v>521</v>
      </c>
    </row>
    <row r="29" spans="1:24" s="553" customFormat="1" x14ac:dyDescent="0.2">
      <c r="A29" s="460">
        <v>15</v>
      </c>
      <c r="B29" s="460" t="s">
        <v>73</v>
      </c>
      <c r="C29" s="206" t="s">
        <v>78</v>
      </c>
      <c r="D29" s="462" t="s">
        <v>90</v>
      </c>
      <c r="E29" s="460" t="s">
        <v>1582</v>
      </c>
      <c r="F29" s="460" t="s">
        <v>519</v>
      </c>
      <c r="G29" s="460" t="s">
        <v>132</v>
      </c>
      <c r="H29" s="460" t="s">
        <v>134</v>
      </c>
      <c r="I29" s="460" t="s">
        <v>1458</v>
      </c>
      <c r="J29" s="460" t="s">
        <v>85</v>
      </c>
      <c r="K29" s="460">
        <v>5</v>
      </c>
      <c r="L29" s="460">
        <v>5</v>
      </c>
      <c r="M29" s="460">
        <v>5.2</v>
      </c>
      <c r="N29" s="460" t="s">
        <v>52</v>
      </c>
      <c r="O29" s="460" t="s">
        <v>52</v>
      </c>
      <c r="P29" s="460" t="s">
        <v>256</v>
      </c>
      <c r="Q29" s="15">
        <v>4</v>
      </c>
      <c r="R29" s="461">
        <v>3.5</v>
      </c>
      <c r="S29" s="15" t="s">
        <v>126</v>
      </c>
      <c r="T29" s="15">
        <f t="shared" si="0"/>
        <v>84</v>
      </c>
      <c r="U29" s="460" t="s">
        <v>1893</v>
      </c>
      <c r="V29" s="460" t="s">
        <v>71</v>
      </c>
      <c r="W29" s="460" t="s">
        <v>53</v>
      </c>
      <c r="X29" s="551" t="s">
        <v>521</v>
      </c>
    </row>
    <row r="30" spans="1:24" s="555" customFormat="1" x14ac:dyDescent="0.2">
      <c r="A30" s="460">
        <v>16</v>
      </c>
      <c r="B30" s="462" t="s">
        <v>73</v>
      </c>
      <c r="C30" s="288" t="s">
        <v>79</v>
      </c>
      <c r="D30" s="462" t="s">
        <v>90</v>
      </c>
      <c r="E30" s="460" t="s">
        <v>1582</v>
      </c>
      <c r="F30" s="462" t="s">
        <v>519</v>
      </c>
      <c r="G30" s="462" t="s">
        <v>132</v>
      </c>
      <c r="H30" s="462" t="s">
        <v>134</v>
      </c>
      <c r="I30" s="460" t="s">
        <v>1458</v>
      </c>
      <c r="J30" s="462" t="s">
        <v>85</v>
      </c>
      <c r="K30" s="460">
        <v>10</v>
      </c>
      <c r="L30" s="460">
        <v>9.6999999999999993</v>
      </c>
      <c r="M30" s="460">
        <v>9.9</v>
      </c>
      <c r="N30" s="460" t="s">
        <v>52</v>
      </c>
      <c r="O30" s="460" t="s">
        <v>52</v>
      </c>
      <c r="P30" s="460" t="s">
        <v>256</v>
      </c>
      <c r="Q30" s="15">
        <v>4</v>
      </c>
      <c r="R30" s="289">
        <v>3</v>
      </c>
      <c r="S30" s="15" t="s">
        <v>126</v>
      </c>
      <c r="T30" s="15">
        <f t="shared" si="0"/>
        <v>72</v>
      </c>
      <c r="U30" s="460" t="s">
        <v>1893</v>
      </c>
      <c r="V30" s="460" t="s">
        <v>71</v>
      </c>
      <c r="W30" s="460" t="s">
        <v>53</v>
      </c>
      <c r="X30" s="551" t="s">
        <v>521</v>
      </c>
    </row>
    <row r="31" spans="1:24" s="553" customFormat="1" x14ac:dyDescent="0.2">
      <c r="A31" s="460">
        <v>17</v>
      </c>
      <c r="B31" s="460" t="s">
        <v>73</v>
      </c>
      <c r="C31" s="206" t="s">
        <v>78</v>
      </c>
      <c r="D31" s="462" t="s">
        <v>90</v>
      </c>
      <c r="E31" s="460" t="s">
        <v>1582</v>
      </c>
      <c r="F31" s="460" t="s">
        <v>519</v>
      </c>
      <c r="G31" s="460" t="s">
        <v>132</v>
      </c>
      <c r="H31" s="460" t="s">
        <v>134</v>
      </c>
      <c r="I31" s="460" t="s">
        <v>1458</v>
      </c>
      <c r="J31" s="460" t="s">
        <v>85</v>
      </c>
      <c r="K31" s="460">
        <v>10</v>
      </c>
      <c r="L31" s="460">
        <v>9.6999999999999993</v>
      </c>
      <c r="M31" s="460">
        <v>9.9</v>
      </c>
      <c r="N31" s="460" t="s">
        <v>52</v>
      </c>
      <c r="O31" s="460" t="s">
        <v>52</v>
      </c>
      <c r="P31" s="460" t="s">
        <v>256</v>
      </c>
      <c r="Q31" s="15">
        <v>4</v>
      </c>
      <c r="R31" s="461">
        <v>3</v>
      </c>
      <c r="S31" s="15" t="s">
        <v>126</v>
      </c>
      <c r="T31" s="15">
        <f t="shared" si="0"/>
        <v>72</v>
      </c>
      <c r="U31" s="460" t="s">
        <v>1893</v>
      </c>
      <c r="V31" s="460" t="s">
        <v>71</v>
      </c>
      <c r="W31" s="460" t="s">
        <v>53</v>
      </c>
      <c r="X31" s="551" t="s">
        <v>521</v>
      </c>
    </row>
    <row r="32" spans="1:24" s="242" customFormat="1" x14ac:dyDescent="0.2"/>
    <row r="33" spans="1:25" s="459" customFormat="1" ht="16" thickBot="1" x14ac:dyDescent="0.25">
      <c r="A33" s="17" t="s">
        <v>2142</v>
      </c>
      <c r="B33" s="17"/>
      <c r="C33" s="17" t="s">
        <v>68</v>
      </c>
    </row>
    <row r="34" spans="1:25" s="242" customFormat="1" x14ac:dyDescent="0.2"/>
    <row r="35" spans="1:25" s="512" customFormat="1" ht="15" customHeight="1" x14ac:dyDescent="0.2">
      <c r="A35" s="458" t="s">
        <v>5</v>
      </c>
      <c r="B35" s="458" t="s">
        <v>36</v>
      </c>
      <c r="C35" s="458" t="s">
        <v>6</v>
      </c>
      <c r="D35" s="458" t="s">
        <v>45</v>
      </c>
      <c r="E35" s="458" t="s">
        <v>9</v>
      </c>
      <c r="F35" s="458" t="s">
        <v>119</v>
      </c>
      <c r="G35" s="458" t="s">
        <v>56</v>
      </c>
      <c r="H35" s="458" t="s">
        <v>136</v>
      </c>
      <c r="I35" s="458" t="s">
        <v>137</v>
      </c>
      <c r="J35" s="458" t="s">
        <v>138</v>
      </c>
      <c r="K35" s="458" t="s">
        <v>139</v>
      </c>
      <c r="L35" s="458" t="s">
        <v>122</v>
      </c>
      <c r="M35" s="458" t="s">
        <v>140</v>
      </c>
      <c r="N35" s="458" t="s">
        <v>122</v>
      </c>
      <c r="O35" s="458" t="s">
        <v>42</v>
      </c>
      <c r="P35" s="458" t="s">
        <v>141</v>
      </c>
      <c r="Q35" s="458" t="s">
        <v>142</v>
      </c>
      <c r="R35" s="458" t="s">
        <v>10</v>
      </c>
      <c r="S35" s="458" t="s">
        <v>146</v>
      </c>
      <c r="T35" s="458" t="s">
        <v>145</v>
      </c>
      <c r="U35" s="458" t="s">
        <v>11</v>
      </c>
      <c r="V35" s="624" t="s">
        <v>16</v>
      </c>
    </row>
    <row r="36" spans="1:25" s="512" customFormat="1" ht="15" customHeight="1" x14ac:dyDescent="0.2">
      <c r="A36" s="450">
        <v>1</v>
      </c>
      <c r="B36" s="450" t="s">
        <v>73</v>
      </c>
      <c r="C36" s="27" t="s">
        <v>79</v>
      </c>
      <c r="D36" s="450" t="s">
        <v>1600</v>
      </c>
      <c r="E36" s="450" t="s">
        <v>512</v>
      </c>
      <c r="F36" s="451">
        <v>4</v>
      </c>
      <c r="G36" s="451" t="s">
        <v>238</v>
      </c>
      <c r="H36" s="76" t="s">
        <v>862</v>
      </c>
      <c r="I36" s="76" t="s">
        <v>52</v>
      </c>
      <c r="J36" s="76" t="s">
        <v>862</v>
      </c>
      <c r="K36" s="450" t="s">
        <v>1896</v>
      </c>
      <c r="L36" s="450" t="s">
        <v>407</v>
      </c>
      <c r="M36" s="450" t="s">
        <v>1897</v>
      </c>
      <c r="N36" s="450" t="s">
        <v>407</v>
      </c>
      <c r="O36" s="450" t="s">
        <v>71</v>
      </c>
      <c r="P36" s="450" t="s">
        <v>71</v>
      </c>
      <c r="Q36" s="450" t="s">
        <v>71</v>
      </c>
      <c r="R36" s="450" t="s">
        <v>71</v>
      </c>
      <c r="S36" s="450" t="s">
        <v>71</v>
      </c>
      <c r="T36" s="450" t="s">
        <v>71</v>
      </c>
      <c r="U36" s="450" t="s">
        <v>520</v>
      </c>
      <c r="V36" s="635" t="s">
        <v>1895</v>
      </c>
      <c r="X36" s="555"/>
    </row>
    <row r="37" spans="1:25" s="555" customFormat="1" ht="15" customHeight="1" x14ac:dyDescent="0.2">
      <c r="A37" s="450">
        <v>2</v>
      </c>
      <c r="B37" s="450" t="s">
        <v>73</v>
      </c>
      <c r="C37" s="27" t="s">
        <v>79</v>
      </c>
      <c r="D37" s="450" t="s">
        <v>1600</v>
      </c>
      <c r="E37" s="450" t="s">
        <v>512</v>
      </c>
      <c r="F37" s="451">
        <v>4</v>
      </c>
      <c r="G37" s="451" t="s">
        <v>238</v>
      </c>
      <c r="H37" s="76" t="s">
        <v>862</v>
      </c>
      <c r="I37" s="76" t="s">
        <v>52</v>
      </c>
      <c r="J37" s="76" t="s">
        <v>862</v>
      </c>
      <c r="K37" s="450" t="s">
        <v>1898</v>
      </c>
      <c r="L37" s="450" t="s">
        <v>407</v>
      </c>
      <c r="M37" s="450" t="s">
        <v>1899</v>
      </c>
      <c r="N37" s="450" t="s">
        <v>407</v>
      </c>
      <c r="O37" s="450" t="s">
        <v>71</v>
      </c>
      <c r="P37" s="450" t="s">
        <v>71</v>
      </c>
      <c r="Q37" s="450" t="s">
        <v>71</v>
      </c>
      <c r="R37" s="450" t="s">
        <v>71</v>
      </c>
      <c r="S37" s="450" t="s">
        <v>71</v>
      </c>
      <c r="T37" s="450" t="s">
        <v>71</v>
      </c>
      <c r="U37" s="450" t="s">
        <v>520</v>
      </c>
      <c r="V37" s="635" t="s">
        <v>1895</v>
      </c>
    </row>
    <row r="38" spans="1:25" s="512" customFormat="1" ht="15" customHeight="1" x14ac:dyDescent="0.2">
      <c r="A38" s="450">
        <v>3</v>
      </c>
      <c r="B38" s="450" t="s">
        <v>73</v>
      </c>
      <c r="C38" s="27" t="s">
        <v>79</v>
      </c>
      <c r="D38" s="450" t="s">
        <v>1600</v>
      </c>
      <c r="E38" s="450" t="s">
        <v>512</v>
      </c>
      <c r="F38" s="451">
        <v>4</v>
      </c>
      <c r="G38" s="451" t="s">
        <v>238</v>
      </c>
      <c r="H38" s="76" t="s">
        <v>862</v>
      </c>
      <c r="I38" s="76" t="s">
        <v>52</v>
      </c>
      <c r="J38" s="76" t="s">
        <v>862</v>
      </c>
      <c r="K38" s="450" t="s">
        <v>1898</v>
      </c>
      <c r="L38" s="450" t="s">
        <v>407</v>
      </c>
      <c r="M38" s="450" t="s">
        <v>1899</v>
      </c>
      <c r="N38" s="450" t="s">
        <v>407</v>
      </c>
      <c r="O38" s="450" t="s">
        <v>71</v>
      </c>
      <c r="P38" s="450" t="s">
        <v>71</v>
      </c>
      <c r="Q38" s="450" t="s">
        <v>71</v>
      </c>
      <c r="R38" s="450" t="s">
        <v>71</v>
      </c>
      <c r="S38" s="450" t="s">
        <v>71</v>
      </c>
      <c r="T38" s="450" t="s">
        <v>71</v>
      </c>
      <c r="U38" s="450" t="s">
        <v>520</v>
      </c>
      <c r="V38" s="635" t="s">
        <v>1895</v>
      </c>
      <c r="X38" s="555"/>
    </row>
    <row r="39" spans="1:25" s="512" customFormat="1" ht="15" customHeight="1" x14ac:dyDescent="0.2">
      <c r="A39" s="450">
        <v>4</v>
      </c>
      <c r="B39" s="453" t="s">
        <v>73</v>
      </c>
      <c r="C39" s="78" t="s">
        <v>78</v>
      </c>
      <c r="D39" s="450" t="s">
        <v>1600</v>
      </c>
      <c r="E39" s="453" t="s">
        <v>512</v>
      </c>
      <c r="F39" s="451">
        <v>4</v>
      </c>
      <c r="G39" s="451" t="s">
        <v>238</v>
      </c>
      <c r="H39" s="89" t="s">
        <v>862</v>
      </c>
      <c r="I39" s="76" t="s">
        <v>52</v>
      </c>
      <c r="J39" s="76" t="s">
        <v>862</v>
      </c>
      <c r="K39" s="450" t="s">
        <v>1898</v>
      </c>
      <c r="L39" s="450" t="s">
        <v>407</v>
      </c>
      <c r="M39" s="450" t="s">
        <v>1898</v>
      </c>
      <c r="N39" s="450" t="s">
        <v>407</v>
      </c>
      <c r="O39" s="450" t="s">
        <v>71</v>
      </c>
      <c r="P39" s="450" t="s">
        <v>71</v>
      </c>
      <c r="Q39" s="450" t="s">
        <v>71</v>
      </c>
      <c r="R39" s="450" t="s">
        <v>71</v>
      </c>
      <c r="S39" s="450" t="s">
        <v>71</v>
      </c>
      <c r="T39" s="450" t="s">
        <v>71</v>
      </c>
      <c r="U39" s="450" t="s">
        <v>520</v>
      </c>
      <c r="V39" s="635" t="s">
        <v>1895</v>
      </c>
      <c r="X39" s="555"/>
    </row>
    <row r="40" spans="1:25" s="555" customFormat="1" ht="15" customHeight="1" x14ac:dyDescent="0.2">
      <c r="A40" s="450">
        <v>5</v>
      </c>
      <c r="B40" s="450" t="s">
        <v>73</v>
      </c>
      <c r="C40" s="27" t="s">
        <v>78</v>
      </c>
      <c r="D40" s="450" t="s">
        <v>1600</v>
      </c>
      <c r="E40" s="450" t="s">
        <v>512</v>
      </c>
      <c r="F40" s="451">
        <v>4</v>
      </c>
      <c r="G40" s="451" t="s">
        <v>238</v>
      </c>
      <c r="H40" s="76" t="s">
        <v>862</v>
      </c>
      <c r="I40" s="76" t="s">
        <v>52</v>
      </c>
      <c r="J40" s="76" t="s">
        <v>862</v>
      </c>
      <c r="K40" s="450" t="s">
        <v>1900</v>
      </c>
      <c r="L40" s="450" t="s">
        <v>407</v>
      </c>
      <c r="M40" s="450" t="s">
        <v>1901</v>
      </c>
      <c r="N40" s="450" t="s">
        <v>407</v>
      </c>
      <c r="O40" s="450" t="s">
        <v>71</v>
      </c>
      <c r="P40" s="450" t="s">
        <v>71</v>
      </c>
      <c r="Q40" s="450" t="s">
        <v>71</v>
      </c>
      <c r="R40" s="450" t="s">
        <v>71</v>
      </c>
      <c r="S40" s="450" t="s">
        <v>71</v>
      </c>
      <c r="T40" s="450" t="s">
        <v>71</v>
      </c>
      <c r="U40" s="450" t="s">
        <v>520</v>
      </c>
      <c r="V40" s="635" t="s">
        <v>1895</v>
      </c>
    </row>
    <row r="41" spans="1:25" s="512" customFormat="1" ht="15" customHeight="1" x14ac:dyDescent="0.2">
      <c r="A41" s="450">
        <v>6</v>
      </c>
      <c r="B41" s="450" t="s">
        <v>73</v>
      </c>
      <c r="C41" s="27" t="s">
        <v>78</v>
      </c>
      <c r="D41" s="450" t="s">
        <v>1600</v>
      </c>
      <c r="E41" s="450" t="s">
        <v>512</v>
      </c>
      <c r="F41" s="451">
        <v>4</v>
      </c>
      <c r="G41" s="451" t="s">
        <v>238</v>
      </c>
      <c r="H41" s="76" t="s">
        <v>862</v>
      </c>
      <c r="I41" s="76" t="s">
        <v>52</v>
      </c>
      <c r="J41" s="76" t="s">
        <v>862</v>
      </c>
      <c r="K41" s="450" t="s">
        <v>1900</v>
      </c>
      <c r="L41" s="450" t="s">
        <v>407</v>
      </c>
      <c r="M41" s="450" t="s">
        <v>1901</v>
      </c>
      <c r="N41" s="450" t="s">
        <v>407</v>
      </c>
      <c r="O41" s="450" t="s">
        <v>71</v>
      </c>
      <c r="P41" s="450" t="s">
        <v>71</v>
      </c>
      <c r="Q41" s="450" t="s">
        <v>71</v>
      </c>
      <c r="R41" s="450" t="s">
        <v>71</v>
      </c>
      <c r="S41" s="450" t="s">
        <v>71</v>
      </c>
      <c r="T41" s="450" t="s">
        <v>71</v>
      </c>
      <c r="U41" s="450" t="s">
        <v>520</v>
      </c>
      <c r="V41" s="635" t="s">
        <v>1895</v>
      </c>
      <c r="W41" s="555"/>
      <c r="X41" s="555"/>
      <c r="Y41" s="555"/>
    </row>
    <row r="42" spans="1:25" s="555" customFormat="1" ht="15" customHeight="1" x14ac:dyDescent="0.2">
      <c r="A42" s="454">
        <v>7</v>
      </c>
      <c r="B42" s="454" t="s">
        <v>73</v>
      </c>
      <c r="C42" s="36" t="s">
        <v>79</v>
      </c>
      <c r="D42" s="454" t="s">
        <v>1600</v>
      </c>
      <c r="E42" s="454" t="s">
        <v>440</v>
      </c>
      <c r="F42" s="455">
        <v>6</v>
      </c>
      <c r="G42" s="455" t="s">
        <v>238</v>
      </c>
      <c r="H42" s="101">
        <v>6</v>
      </c>
      <c r="I42" s="101" t="s">
        <v>126</v>
      </c>
      <c r="J42" s="101">
        <f t="shared" ref="J42:J52" si="1">H42*24</f>
        <v>144</v>
      </c>
      <c r="K42" s="454">
        <v>0.1</v>
      </c>
      <c r="L42" s="454" t="s">
        <v>407</v>
      </c>
      <c r="M42" s="454" t="s">
        <v>1894</v>
      </c>
      <c r="N42" s="454" t="s">
        <v>407</v>
      </c>
      <c r="O42" s="454" t="s">
        <v>71</v>
      </c>
      <c r="P42" s="454" t="s">
        <v>71</v>
      </c>
      <c r="Q42" s="454" t="s">
        <v>71</v>
      </c>
      <c r="R42" s="454" t="s">
        <v>71</v>
      </c>
      <c r="S42" s="454" t="s">
        <v>71</v>
      </c>
      <c r="T42" s="454" t="s">
        <v>71</v>
      </c>
      <c r="U42" s="454" t="s">
        <v>520</v>
      </c>
      <c r="V42" s="636" t="s">
        <v>522</v>
      </c>
      <c r="W42" s="512"/>
      <c r="Y42" s="512"/>
    </row>
    <row r="43" spans="1:25" s="512" customFormat="1" ht="15" customHeight="1" x14ac:dyDescent="0.2">
      <c r="A43" s="454">
        <v>8</v>
      </c>
      <c r="B43" s="454" t="s">
        <v>73</v>
      </c>
      <c r="C43" s="36" t="s">
        <v>79</v>
      </c>
      <c r="D43" s="454" t="s">
        <v>1600</v>
      </c>
      <c r="E43" s="454" t="s">
        <v>440</v>
      </c>
      <c r="F43" s="454">
        <v>6</v>
      </c>
      <c r="G43" s="455" t="s">
        <v>238</v>
      </c>
      <c r="H43" s="101">
        <v>3.5</v>
      </c>
      <c r="I43" s="101" t="s">
        <v>126</v>
      </c>
      <c r="J43" s="101">
        <f t="shared" si="1"/>
        <v>84</v>
      </c>
      <c r="K43" s="454">
        <v>0.1</v>
      </c>
      <c r="L43" s="454" t="s">
        <v>407</v>
      </c>
      <c r="M43" s="454" t="s">
        <v>1894</v>
      </c>
      <c r="N43" s="454" t="s">
        <v>407</v>
      </c>
      <c r="O43" s="454" t="s">
        <v>71</v>
      </c>
      <c r="P43" s="454" t="s">
        <v>71</v>
      </c>
      <c r="Q43" s="454" t="s">
        <v>71</v>
      </c>
      <c r="R43" s="454" t="s">
        <v>71</v>
      </c>
      <c r="S43" s="454" t="s">
        <v>71</v>
      </c>
      <c r="T43" s="454" t="s">
        <v>71</v>
      </c>
      <c r="U43" s="454" t="s">
        <v>520</v>
      </c>
      <c r="V43" s="636" t="s">
        <v>522</v>
      </c>
      <c r="W43" s="555"/>
      <c r="X43" s="555"/>
      <c r="Y43" s="555"/>
    </row>
    <row r="44" spans="1:25" s="512" customFormat="1" ht="15" customHeight="1" x14ac:dyDescent="0.2">
      <c r="A44" s="454">
        <v>9</v>
      </c>
      <c r="B44" s="457" t="s">
        <v>73</v>
      </c>
      <c r="C44" s="421" t="s">
        <v>79</v>
      </c>
      <c r="D44" s="454" t="s">
        <v>1600</v>
      </c>
      <c r="E44" s="454" t="s">
        <v>440</v>
      </c>
      <c r="F44" s="455">
        <v>6</v>
      </c>
      <c r="G44" s="455" t="s">
        <v>238</v>
      </c>
      <c r="H44" s="101">
        <v>3</v>
      </c>
      <c r="I44" s="101" t="s">
        <v>126</v>
      </c>
      <c r="J44" s="101">
        <f t="shared" si="1"/>
        <v>72</v>
      </c>
      <c r="K44" s="454">
        <v>0.1</v>
      </c>
      <c r="L44" s="454" t="s">
        <v>407</v>
      </c>
      <c r="M44" s="454" t="s">
        <v>1894</v>
      </c>
      <c r="N44" s="454" t="s">
        <v>407</v>
      </c>
      <c r="O44" s="454" t="s">
        <v>71</v>
      </c>
      <c r="P44" s="454" t="s">
        <v>71</v>
      </c>
      <c r="Q44" s="454" t="s">
        <v>71</v>
      </c>
      <c r="R44" s="454" t="s">
        <v>71</v>
      </c>
      <c r="S44" s="454" t="s">
        <v>71</v>
      </c>
      <c r="T44" s="454" t="s">
        <v>71</v>
      </c>
      <c r="U44" s="454" t="s">
        <v>520</v>
      </c>
      <c r="V44" s="636" t="s">
        <v>522</v>
      </c>
      <c r="X44" s="555"/>
    </row>
    <row r="45" spans="1:25" s="555" customFormat="1" ht="15" customHeight="1" x14ac:dyDescent="0.2">
      <c r="A45" s="454">
        <v>10</v>
      </c>
      <c r="B45" s="454" t="s">
        <v>73</v>
      </c>
      <c r="C45" s="36" t="s">
        <v>78</v>
      </c>
      <c r="D45" s="454" t="s">
        <v>1600</v>
      </c>
      <c r="E45" s="454" t="s">
        <v>440</v>
      </c>
      <c r="F45" s="455">
        <v>6</v>
      </c>
      <c r="G45" s="455" t="s">
        <v>238</v>
      </c>
      <c r="H45" s="101">
        <v>6</v>
      </c>
      <c r="I45" s="101" t="s">
        <v>126</v>
      </c>
      <c r="J45" s="101">
        <f t="shared" si="1"/>
        <v>144</v>
      </c>
      <c r="K45" s="454">
        <v>0.1</v>
      </c>
      <c r="L45" s="454" t="s">
        <v>407</v>
      </c>
      <c r="M45" s="454" t="s">
        <v>1894</v>
      </c>
      <c r="N45" s="454" t="s">
        <v>407</v>
      </c>
      <c r="O45" s="454" t="s">
        <v>71</v>
      </c>
      <c r="P45" s="454" t="s">
        <v>71</v>
      </c>
      <c r="Q45" s="454" t="s">
        <v>71</v>
      </c>
      <c r="R45" s="454" t="s">
        <v>71</v>
      </c>
      <c r="S45" s="454" t="s">
        <v>71</v>
      </c>
      <c r="T45" s="454" t="s">
        <v>71</v>
      </c>
      <c r="U45" s="454" t="s">
        <v>520</v>
      </c>
      <c r="V45" s="636" t="s">
        <v>522</v>
      </c>
      <c r="W45" s="512"/>
      <c r="Y45" s="512"/>
    </row>
    <row r="46" spans="1:25" s="555" customFormat="1" ht="15" customHeight="1" x14ac:dyDescent="0.2">
      <c r="A46" s="454">
        <v>11</v>
      </c>
      <c r="B46" s="454" t="s">
        <v>73</v>
      </c>
      <c r="C46" s="36" t="s">
        <v>78</v>
      </c>
      <c r="D46" s="454" t="s">
        <v>1600</v>
      </c>
      <c r="E46" s="454" t="s">
        <v>440</v>
      </c>
      <c r="F46" s="454">
        <v>6</v>
      </c>
      <c r="G46" s="455" t="s">
        <v>238</v>
      </c>
      <c r="H46" s="455">
        <v>3</v>
      </c>
      <c r="I46" s="101" t="s">
        <v>126</v>
      </c>
      <c r="J46" s="101">
        <f t="shared" si="1"/>
        <v>72</v>
      </c>
      <c r="K46" s="454">
        <v>0.1</v>
      </c>
      <c r="L46" s="454" t="s">
        <v>407</v>
      </c>
      <c r="M46" s="454" t="s">
        <v>1894</v>
      </c>
      <c r="N46" s="454" t="s">
        <v>407</v>
      </c>
      <c r="O46" s="454" t="s">
        <v>71</v>
      </c>
      <c r="P46" s="454" t="s">
        <v>71</v>
      </c>
      <c r="Q46" s="454" t="s">
        <v>71</v>
      </c>
      <c r="R46" s="454" t="s">
        <v>71</v>
      </c>
      <c r="S46" s="454" t="s">
        <v>71</v>
      </c>
      <c r="T46" s="454" t="s">
        <v>71</v>
      </c>
      <c r="U46" s="454" t="s">
        <v>520</v>
      </c>
      <c r="V46" s="636" t="s">
        <v>522</v>
      </c>
    </row>
    <row r="47" spans="1:25" s="512" customFormat="1" ht="15" customHeight="1" x14ac:dyDescent="0.2">
      <c r="A47" s="450">
        <v>12</v>
      </c>
      <c r="B47" s="453" t="s">
        <v>73</v>
      </c>
      <c r="C47" s="27" t="s">
        <v>79</v>
      </c>
      <c r="D47" s="450" t="s">
        <v>90</v>
      </c>
      <c r="E47" s="453" t="s">
        <v>90</v>
      </c>
      <c r="F47" s="451">
        <v>6</v>
      </c>
      <c r="G47" s="451" t="s">
        <v>1893</v>
      </c>
      <c r="H47" s="89">
        <v>6</v>
      </c>
      <c r="I47" s="76" t="s">
        <v>126</v>
      </c>
      <c r="J47" s="76">
        <f t="shared" si="1"/>
        <v>144</v>
      </c>
      <c r="K47" s="450">
        <v>10</v>
      </c>
      <c r="L47" s="450" t="s">
        <v>407</v>
      </c>
      <c r="M47" s="450">
        <v>100</v>
      </c>
      <c r="N47" s="450" t="s">
        <v>407</v>
      </c>
      <c r="O47" s="450" t="s">
        <v>71</v>
      </c>
      <c r="P47" s="450" t="s">
        <v>71</v>
      </c>
      <c r="Q47" s="450" t="s">
        <v>71</v>
      </c>
      <c r="R47" s="450" t="s">
        <v>71</v>
      </c>
      <c r="S47" s="450" t="s">
        <v>71</v>
      </c>
      <c r="T47" s="450" t="s">
        <v>71</v>
      </c>
      <c r="U47" s="450" t="s">
        <v>520</v>
      </c>
      <c r="V47" s="635"/>
      <c r="X47" s="555"/>
    </row>
    <row r="48" spans="1:25" s="555" customFormat="1" ht="15" customHeight="1" x14ac:dyDescent="0.2">
      <c r="A48" s="450">
        <v>13</v>
      </c>
      <c r="B48" s="450" t="s">
        <v>73</v>
      </c>
      <c r="C48" s="27" t="s">
        <v>78</v>
      </c>
      <c r="D48" s="450" t="s">
        <v>90</v>
      </c>
      <c r="E48" s="450" t="s">
        <v>90</v>
      </c>
      <c r="F48" s="450">
        <v>6</v>
      </c>
      <c r="G48" s="451" t="s">
        <v>1893</v>
      </c>
      <c r="H48" s="451">
        <v>6</v>
      </c>
      <c r="I48" s="76" t="s">
        <v>126</v>
      </c>
      <c r="J48" s="76">
        <f t="shared" si="1"/>
        <v>144</v>
      </c>
      <c r="K48" s="450">
        <v>10</v>
      </c>
      <c r="L48" s="450" t="s">
        <v>407</v>
      </c>
      <c r="M48" s="450">
        <v>100</v>
      </c>
      <c r="N48" s="450" t="s">
        <v>407</v>
      </c>
      <c r="O48" s="450" t="s">
        <v>71</v>
      </c>
      <c r="P48" s="450" t="s">
        <v>71</v>
      </c>
      <c r="Q48" s="450" t="s">
        <v>71</v>
      </c>
      <c r="R48" s="450" t="s">
        <v>71</v>
      </c>
      <c r="S48" s="450" t="s">
        <v>71</v>
      </c>
      <c r="T48" s="450" t="s">
        <v>71</v>
      </c>
      <c r="U48" s="450" t="s">
        <v>520</v>
      </c>
      <c r="V48" s="635"/>
    </row>
    <row r="49" spans="1:24" s="512" customFormat="1" ht="15" customHeight="1" x14ac:dyDescent="0.2">
      <c r="A49" s="450">
        <v>14</v>
      </c>
      <c r="B49" s="453" t="s">
        <v>73</v>
      </c>
      <c r="C49" s="27" t="s">
        <v>79</v>
      </c>
      <c r="D49" s="450" t="s">
        <v>90</v>
      </c>
      <c r="E49" s="453" t="s">
        <v>90</v>
      </c>
      <c r="F49" s="451">
        <v>6</v>
      </c>
      <c r="G49" s="451" t="s">
        <v>1893</v>
      </c>
      <c r="H49" s="89">
        <v>3.5</v>
      </c>
      <c r="I49" s="76" t="s">
        <v>126</v>
      </c>
      <c r="J49" s="76">
        <f t="shared" si="1"/>
        <v>84</v>
      </c>
      <c r="K49" s="450">
        <v>100</v>
      </c>
      <c r="L49" s="450" t="s">
        <v>407</v>
      </c>
      <c r="M49" s="450" t="s">
        <v>1902</v>
      </c>
      <c r="N49" s="450" t="s">
        <v>407</v>
      </c>
      <c r="O49" s="450" t="s">
        <v>71</v>
      </c>
      <c r="P49" s="450" t="s">
        <v>71</v>
      </c>
      <c r="Q49" s="450" t="s">
        <v>71</v>
      </c>
      <c r="R49" s="450" t="s">
        <v>71</v>
      </c>
      <c r="S49" s="450" t="s">
        <v>71</v>
      </c>
      <c r="T49" s="450" t="s">
        <v>71</v>
      </c>
      <c r="U49" s="450" t="s">
        <v>520</v>
      </c>
      <c r="V49" s="635"/>
      <c r="X49" s="555"/>
    </row>
    <row r="50" spans="1:24" s="555" customFormat="1" ht="15" customHeight="1" x14ac:dyDescent="0.2">
      <c r="A50" s="450">
        <v>15</v>
      </c>
      <c r="B50" s="450" t="s">
        <v>73</v>
      </c>
      <c r="C50" s="27" t="s">
        <v>78</v>
      </c>
      <c r="D50" s="450" t="s">
        <v>90</v>
      </c>
      <c r="E50" s="450" t="s">
        <v>90</v>
      </c>
      <c r="F50" s="450">
        <v>6</v>
      </c>
      <c r="G50" s="451" t="s">
        <v>1893</v>
      </c>
      <c r="H50" s="451">
        <v>3.5</v>
      </c>
      <c r="I50" s="76" t="s">
        <v>126</v>
      </c>
      <c r="J50" s="76">
        <f t="shared" si="1"/>
        <v>84</v>
      </c>
      <c r="K50" s="450">
        <v>10</v>
      </c>
      <c r="L50" s="450" t="s">
        <v>407</v>
      </c>
      <c r="M50" s="450">
        <v>100</v>
      </c>
      <c r="N50" s="450" t="s">
        <v>407</v>
      </c>
      <c r="O50" s="450" t="s">
        <v>71</v>
      </c>
      <c r="P50" s="450" t="s">
        <v>71</v>
      </c>
      <c r="Q50" s="450" t="s">
        <v>71</v>
      </c>
      <c r="R50" s="450" t="s">
        <v>71</v>
      </c>
      <c r="S50" s="450" t="s">
        <v>71</v>
      </c>
      <c r="T50" s="450" t="s">
        <v>71</v>
      </c>
      <c r="U50" s="450" t="s">
        <v>520</v>
      </c>
      <c r="V50" s="635"/>
    </row>
    <row r="51" spans="1:24" s="512" customFormat="1" ht="15" customHeight="1" x14ac:dyDescent="0.2">
      <c r="A51" s="450">
        <v>16</v>
      </c>
      <c r="B51" s="453" t="s">
        <v>73</v>
      </c>
      <c r="C51" s="27" t="s">
        <v>79</v>
      </c>
      <c r="D51" s="450" t="s">
        <v>90</v>
      </c>
      <c r="E51" s="453" t="s">
        <v>90</v>
      </c>
      <c r="F51" s="451">
        <v>6</v>
      </c>
      <c r="G51" s="451" t="s">
        <v>1893</v>
      </c>
      <c r="H51" s="89">
        <v>3</v>
      </c>
      <c r="I51" s="76" t="s">
        <v>126</v>
      </c>
      <c r="J51" s="76">
        <f t="shared" si="1"/>
        <v>72</v>
      </c>
      <c r="K51" s="450">
        <v>100</v>
      </c>
      <c r="L51" s="450" t="s">
        <v>407</v>
      </c>
      <c r="M51" s="450" t="s">
        <v>1902</v>
      </c>
      <c r="N51" s="450" t="s">
        <v>407</v>
      </c>
      <c r="O51" s="450" t="s">
        <v>71</v>
      </c>
      <c r="P51" s="450" t="s">
        <v>71</v>
      </c>
      <c r="Q51" s="450" t="s">
        <v>71</v>
      </c>
      <c r="R51" s="450" t="s">
        <v>71</v>
      </c>
      <c r="S51" s="450" t="s">
        <v>71</v>
      </c>
      <c r="T51" s="450" t="s">
        <v>71</v>
      </c>
      <c r="U51" s="450" t="s">
        <v>520</v>
      </c>
      <c r="V51" s="635"/>
      <c r="X51" s="555"/>
    </row>
    <row r="52" spans="1:24" s="555" customFormat="1" ht="15" customHeight="1" x14ac:dyDescent="0.2">
      <c r="A52" s="450">
        <v>17</v>
      </c>
      <c r="B52" s="450" t="s">
        <v>73</v>
      </c>
      <c r="C52" s="27" t="s">
        <v>78</v>
      </c>
      <c r="D52" s="450" t="s">
        <v>90</v>
      </c>
      <c r="E52" s="450" t="s">
        <v>90</v>
      </c>
      <c r="F52" s="450">
        <v>6</v>
      </c>
      <c r="G52" s="451" t="s">
        <v>1893</v>
      </c>
      <c r="H52" s="451">
        <v>3</v>
      </c>
      <c r="I52" s="76" t="s">
        <v>126</v>
      </c>
      <c r="J52" s="76">
        <f t="shared" si="1"/>
        <v>72</v>
      </c>
      <c r="K52" s="450">
        <v>10</v>
      </c>
      <c r="L52" s="450" t="s">
        <v>407</v>
      </c>
      <c r="M52" s="450">
        <v>100</v>
      </c>
      <c r="N52" s="450" t="s">
        <v>407</v>
      </c>
      <c r="O52" s="450" t="s">
        <v>71</v>
      </c>
      <c r="P52" s="450" t="s">
        <v>71</v>
      </c>
      <c r="Q52" s="450" t="s">
        <v>71</v>
      </c>
      <c r="R52" s="450" t="s">
        <v>71</v>
      </c>
      <c r="S52" s="450" t="s">
        <v>71</v>
      </c>
      <c r="T52" s="450" t="s">
        <v>71</v>
      </c>
      <c r="U52" s="450" t="s">
        <v>520</v>
      </c>
      <c r="V52" s="635"/>
    </row>
    <row r="54" spans="1:24" s="426" customFormat="1" ht="16" thickBot="1" x14ac:dyDescent="0.25">
      <c r="A54" s="1" t="s">
        <v>2142</v>
      </c>
      <c r="B54" s="1"/>
      <c r="C54" s="1" t="s">
        <v>69</v>
      </c>
      <c r="D54" s="16"/>
      <c r="E54" s="16" t="s">
        <v>105</v>
      </c>
    </row>
    <row r="56" spans="1:24" s="19" customFormat="1" x14ac:dyDescent="0.2">
      <c r="A56" s="263" t="s">
        <v>5</v>
      </c>
      <c r="B56" s="54" t="s">
        <v>9</v>
      </c>
      <c r="C56" s="55" t="s">
        <v>56</v>
      </c>
      <c r="D56" s="56" t="s">
        <v>488</v>
      </c>
      <c r="E56" s="56" t="s">
        <v>489</v>
      </c>
      <c r="F56" s="56" t="s">
        <v>490</v>
      </c>
      <c r="G56" s="56" t="s">
        <v>491</v>
      </c>
      <c r="H56" s="56" t="s">
        <v>492</v>
      </c>
      <c r="I56" s="56" t="s">
        <v>493</v>
      </c>
      <c r="J56" s="55" t="s">
        <v>2139</v>
      </c>
      <c r="K56" s="55" t="s">
        <v>122</v>
      </c>
      <c r="L56" s="55" t="s">
        <v>2140</v>
      </c>
      <c r="M56" s="55" t="s">
        <v>122</v>
      </c>
      <c r="N56" s="530" t="s">
        <v>42</v>
      </c>
      <c r="O56" s="55" t="s">
        <v>2141</v>
      </c>
      <c r="P56" s="55" t="s">
        <v>122</v>
      </c>
      <c r="Q56" s="530" t="s">
        <v>10</v>
      </c>
      <c r="R56" s="55" t="s">
        <v>2566</v>
      </c>
      <c r="S56" s="55" t="s">
        <v>11</v>
      </c>
      <c r="T56" s="55" t="s">
        <v>16</v>
      </c>
    </row>
    <row r="57" spans="1:24" s="242" customFormat="1" x14ac:dyDescent="0.2">
      <c r="A57" s="445"/>
      <c r="B57" s="445"/>
      <c r="C57" s="445"/>
      <c r="D57" s="424"/>
      <c r="E57" s="444"/>
      <c r="F57" s="444"/>
      <c r="G57" s="444"/>
      <c r="H57" s="444"/>
      <c r="I57" s="444"/>
      <c r="J57" s="444"/>
      <c r="K57" s="424"/>
      <c r="L57" s="424"/>
      <c r="M57" s="424"/>
      <c r="N57" s="424"/>
      <c r="O57" s="424"/>
      <c r="P57" s="424"/>
      <c r="Q57" s="424"/>
      <c r="R57" s="424"/>
      <c r="S57" s="424"/>
      <c r="T57" s="445"/>
      <c r="U57" s="557"/>
      <c r="V57" s="556"/>
    </row>
    <row r="59" spans="1:24" s="426" customFormat="1" ht="16" thickBot="1" x14ac:dyDescent="0.25">
      <c r="A59" s="1" t="s">
        <v>12</v>
      </c>
      <c r="B59" s="1"/>
    </row>
    <row r="60" spans="1:24" s="429" customFormat="1" x14ac:dyDescent="0.2">
      <c r="A60" s="3" t="s">
        <v>13</v>
      </c>
      <c r="B60" s="3"/>
      <c r="E60" s="439" t="s">
        <v>1529</v>
      </c>
      <c r="F60" s="439" t="s">
        <v>1500</v>
      </c>
      <c r="G60" s="30" t="s">
        <v>54</v>
      </c>
      <c r="I60" s="411" t="s">
        <v>16</v>
      </c>
    </row>
    <row r="61" spans="1:24" s="440" customFormat="1" x14ac:dyDescent="0.2">
      <c r="A61" s="442">
        <v>1</v>
      </c>
      <c r="B61" s="442"/>
      <c r="C61" s="440" t="s">
        <v>37</v>
      </c>
      <c r="E61" s="436">
        <v>0</v>
      </c>
      <c r="F61" s="436">
        <v>0</v>
      </c>
      <c r="G61" s="440" t="s">
        <v>60</v>
      </c>
      <c r="I61" s="441" t="s">
        <v>1887</v>
      </c>
    </row>
    <row r="62" spans="1:24" x14ac:dyDescent="0.2">
      <c r="A62" s="4">
        <v>2</v>
      </c>
      <c r="B62" s="4"/>
      <c r="C62" s="5" t="s">
        <v>17</v>
      </c>
      <c r="E62" s="6">
        <v>1</v>
      </c>
      <c r="F62" s="6">
        <v>1</v>
      </c>
      <c r="G62" t="s">
        <v>61</v>
      </c>
      <c r="I62" s="435" t="s">
        <v>1890</v>
      </c>
    </row>
    <row r="63" spans="1:24" s="8" customFormat="1" x14ac:dyDescent="0.2">
      <c r="A63" s="7">
        <v>3</v>
      </c>
      <c r="B63" s="7"/>
      <c r="C63" s="8" t="s">
        <v>18</v>
      </c>
      <c r="E63" s="10">
        <v>0</v>
      </c>
      <c r="F63" s="10">
        <v>0</v>
      </c>
      <c r="G63" s="8" t="s">
        <v>19</v>
      </c>
      <c r="I63" s="435" t="s">
        <v>1889</v>
      </c>
      <c r="J63"/>
    </row>
    <row r="64" spans="1:24" s="8" customFormat="1" x14ac:dyDescent="0.2">
      <c r="A64" s="7">
        <v>4</v>
      </c>
      <c r="B64" s="7"/>
      <c r="C64" s="8" t="s">
        <v>20</v>
      </c>
      <c r="E64" s="10">
        <v>0</v>
      </c>
      <c r="F64" s="10">
        <v>0</v>
      </c>
      <c r="G64" s="8" t="s">
        <v>21</v>
      </c>
      <c r="I64" s="435" t="s">
        <v>517</v>
      </c>
      <c r="J64"/>
    </row>
    <row r="65" spans="1:10" x14ac:dyDescent="0.2">
      <c r="A65" s="4">
        <v>5</v>
      </c>
      <c r="B65" s="4"/>
      <c r="C65" s="5" t="s">
        <v>22</v>
      </c>
      <c r="E65" s="6">
        <v>1</v>
      </c>
      <c r="F65" s="6">
        <v>1</v>
      </c>
      <c r="G65" t="s">
        <v>23</v>
      </c>
      <c r="I65" s="435" t="s">
        <v>511</v>
      </c>
    </row>
    <row r="66" spans="1:10" x14ac:dyDescent="0.2">
      <c r="A66" s="7">
        <v>6</v>
      </c>
      <c r="B66" s="7"/>
      <c r="C66" s="8" t="s">
        <v>24</v>
      </c>
      <c r="E66" s="10">
        <v>1</v>
      </c>
      <c r="F66" s="10">
        <v>1</v>
      </c>
      <c r="G66" t="s">
        <v>128</v>
      </c>
      <c r="I66" s="435" t="s">
        <v>1306</v>
      </c>
    </row>
    <row r="67" spans="1:10" x14ac:dyDescent="0.2">
      <c r="E67" s="433"/>
      <c r="F67" s="433"/>
      <c r="I67" s="435"/>
    </row>
    <row r="68" spans="1:10" s="429" customFormat="1" x14ac:dyDescent="0.2">
      <c r="A68" s="3" t="s">
        <v>25</v>
      </c>
      <c r="B68" s="3"/>
      <c r="E68" s="439" t="s">
        <v>14</v>
      </c>
      <c r="F68" s="439" t="s">
        <v>14</v>
      </c>
      <c r="G68" s="30" t="s">
        <v>15</v>
      </c>
      <c r="I68" s="40" t="s">
        <v>16</v>
      </c>
    </row>
    <row r="69" spans="1:10" x14ac:dyDescent="0.2">
      <c r="A69">
        <v>7</v>
      </c>
      <c r="C69" t="s">
        <v>26</v>
      </c>
      <c r="E69" s="436">
        <v>1</v>
      </c>
      <c r="F69" s="436">
        <v>1</v>
      </c>
      <c r="G69" t="s">
        <v>27</v>
      </c>
      <c r="I69" s="435" t="s">
        <v>1903</v>
      </c>
    </row>
    <row r="70" spans="1:10" x14ac:dyDescent="0.2">
      <c r="A70">
        <v>8</v>
      </c>
      <c r="C70" t="s">
        <v>58</v>
      </c>
      <c r="E70" s="436">
        <v>1</v>
      </c>
      <c r="F70" s="436">
        <v>1</v>
      </c>
      <c r="G70" t="s">
        <v>62</v>
      </c>
      <c r="I70" s="435" t="s">
        <v>516</v>
      </c>
    </row>
    <row r="71" spans="1:10" x14ac:dyDescent="0.2">
      <c r="A71">
        <v>9</v>
      </c>
      <c r="C71" t="s">
        <v>40</v>
      </c>
      <c r="E71" s="436">
        <v>0</v>
      </c>
      <c r="F71" s="436">
        <v>0</v>
      </c>
      <c r="G71" t="s">
        <v>63</v>
      </c>
      <c r="I71" s="435" t="s">
        <v>636</v>
      </c>
    </row>
    <row r="72" spans="1:10" x14ac:dyDescent="0.2">
      <c r="A72">
        <v>10</v>
      </c>
      <c r="C72" t="s">
        <v>39</v>
      </c>
      <c r="E72" s="436">
        <v>0</v>
      </c>
      <c r="F72" s="436">
        <v>0</v>
      </c>
      <c r="G72" t="s">
        <v>115</v>
      </c>
      <c r="I72" s="39" t="s">
        <v>1891</v>
      </c>
    </row>
    <row r="73" spans="1:10" x14ac:dyDescent="0.2">
      <c r="E73" s="433"/>
      <c r="F73" s="433"/>
      <c r="I73" s="435"/>
    </row>
    <row r="74" spans="1:10" s="429" customFormat="1" x14ac:dyDescent="0.2">
      <c r="A74" s="3" t="s">
        <v>57</v>
      </c>
      <c r="B74" s="3"/>
      <c r="E74" s="438" t="s">
        <v>14</v>
      </c>
      <c r="F74" s="438" t="s">
        <v>14</v>
      </c>
      <c r="G74" s="30" t="s">
        <v>15</v>
      </c>
      <c r="I74" s="40" t="s">
        <v>16</v>
      </c>
    </row>
    <row r="75" spans="1:10" s="5" customFormat="1" x14ac:dyDescent="0.2">
      <c r="A75" s="5">
        <v>11</v>
      </c>
      <c r="C75" s="5" t="s">
        <v>28</v>
      </c>
      <c r="E75" s="6">
        <v>1</v>
      </c>
      <c r="F75" s="6">
        <v>1</v>
      </c>
      <c r="G75" t="s">
        <v>49</v>
      </c>
      <c r="I75" s="435" t="s">
        <v>515</v>
      </c>
      <c r="J75"/>
    </row>
    <row r="76" spans="1:10" s="5" customFormat="1" x14ac:dyDescent="0.2">
      <c r="A76" s="11">
        <v>12</v>
      </c>
      <c r="B76" s="11"/>
      <c r="C76" s="5" t="s">
        <v>47</v>
      </c>
      <c r="E76" s="6">
        <v>1</v>
      </c>
      <c r="F76" s="6">
        <v>1</v>
      </c>
      <c r="G76" t="s">
        <v>109</v>
      </c>
      <c r="I76" s="435" t="s">
        <v>1892</v>
      </c>
      <c r="J76"/>
    </row>
    <row r="77" spans="1:10" x14ac:dyDescent="0.2">
      <c r="A77" s="437">
        <v>13</v>
      </c>
      <c r="B77" s="437"/>
      <c r="C77" t="s">
        <v>29</v>
      </c>
      <c r="E77" s="436">
        <v>0</v>
      </c>
      <c r="F77" s="436">
        <v>0</v>
      </c>
      <c r="G77" t="s">
        <v>30</v>
      </c>
      <c r="I77" s="435" t="s">
        <v>1888</v>
      </c>
    </row>
    <row r="78" spans="1:10" x14ac:dyDescent="0.2">
      <c r="A78" s="437">
        <v>14</v>
      </c>
      <c r="B78" s="437"/>
      <c r="C78" t="s">
        <v>31</v>
      </c>
      <c r="E78" s="436">
        <v>1</v>
      </c>
      <c r="F78" s="436">
        <v>1</v>
      </c>
      <c r="G78" t="s">
        <v>1400</v>
      </c>
      <c r="I78" s="435" t="s">
        <v>1904</v>
      </c>
    </row>
    <row r="79" spans="1:10" x14ac:dyDescent="0.2">
      <c r="A79" s="437">
        <v>15</v>
      </c>
      <c r="B79" s="437"/>
      <c r="C79" t="s">
        <v>38</v>
      </c>
      <c r="E79" s="436">
        <v>1</v>
      </c>
      <c r="F79" s="436">
        <v>1</v>
      </c>
      <c r="G79" t="s">
        <v>64</v>
      </c>
      <c r="I79" s="435" t="s">
        <v>1619</v>
      </c>
    </row>
    <row r="80" spans="1:10" x14ac:dyDescent="0.2">
      <c r="E80" s="433"/>
      <c r="F80" s="433"/>
    </row>
    <row r="81" spans="1:13" ht="16" thickBot="1" x14ac:dyDescent="0.25">
      <c r="A81" s="426"/>
      <c r="B81" s="426"/>
      <c r="C81" s="426"/>
      <c r="D81" s="426"/>
      <c r="E81" s="434"/>
      <c r="F81" s="434"/>
      <c r="G81" s="426"/>
      <c r="H81" s="426"/>
      <c r="I81" s="545"/>
      <c r="J81" s="545"/>
      <c r="K81" s="545"/>
      <c r="L81" s="545"/>
      <c r="M81" s="545"/>
    </row>
    <row r="82" spans="1:13" x14ac:dyDescent="0.2">
      <c r="E82" s="433"/>
      <c r="F82" s="433"/>
      <c r="I82" s="545"/>
      <c r="J82" s="545"/>
      <c r="K82" s="545"/>
      <c r="L82" s="545"/>
      <c r="M82" s="545"/>
    </row>
    <row r="83" spans="1:13" ht="16" thickBot="1" x14ac:dyDescent="0.25">
      <c r="A83" s="2" t="s">
        <v>32</v>
      </c>
      <c r="B83" s="2"/>
      <c r="E83" s="432">
        <f>SUM(E61:E66,E69:E72,E75:E79)</f>
        <v>9</v>
      </c>
      <c r="F83" s="432">
        <f>SUM(F61:F66,F69:F72,F75:F79)</f>
        <v>9</v>
      </c>
      <c r="G83" s="431" t="s">
        <v>48</v>
      </c>
      <c r="I83" s="545"/>
      <c r="J83" s="545"/>
      <c r="K83" s="545"/>
      <c r="L83" s="545"/>
      <c r="M83" s="545"/>
    </row>
    <row r="84" spans="1:13" ht="16" thickTop="1" x14ac:dyDescent="0.2">
      <c r="A84" s="201" t="s">
        <v>1367</v>
      </c>
      <c r="B84" s="201"/>
      <c r="C84" s="8"/>
      <c r="D84" s="193"/>
      <c r="E84" s="197" t="s">
        <v>1373</v>
      </c>
      <c r="F84" s="197" t="s">
        <v>1373</v>
      </c>
      <c r="I84" s="545"/>
      <c r="J84" s="545"/>
      <c r="K84" s="545"/>
      <c r="L84" s="545"/>
      <c r="M84" s="545"/>
    </row>
    <row r="85" spans="1:13" x14ac:dyDescent="0.2">
      <c r="A85" s="427" t="s">
        <v>118</v>
      </c>
      <c r="B85" s="2"/>
      <c r="E85" s="194">
        <f>0.5^E84</f>
        <v>1</v>
      </c>
      <c r="F85" s="194">
        <f>0.5^F84</f>
        <v>1</v>
      </c>
      <c r="I85" s="545"/>
      <c r="J85" s="545"/>
      <c r="K85" s="545"/>
      <c r="L85" s="545"/>
      <c r="M85" s="545"/>
    </row>
    <row r="86" spans="1:13" ht="16" thickBot="1" x14ac:dyDescent="0.25">
      <c r="A86" s="1"/>
      <c r="B86" s="1"/>
      <c r="C86" s="426"/>
      <c r="D86" s="426"/>
      <c r="E86" s="87"/>
      <c r="F86" s="87"/>
      <c r="G86" s="426"/>
      <c r="H86" s="426"/>
      <c r="I86" s="545"/>
      <c r="J86" s="545"/>
      <c r="K86" s="545"/>
      <c r="L86" s="545"/>
      <c r="M86" s="545"/>
    </row>
    <row r="87" spans="1:13" x14ac:dyDescent="0.2">
      <c r="A87" s="3" t="s">
        <v>33</v>
      </c>
      <c r="B87" s="3"/>
      <c r="C87" s="429"/>
      <c r="D87" s="429"/>
      <c r="E87" s="430" t="s">
        <v>34</v>
      </c>
      <c r="F87" s="430" t="s">
        <v>34</v>
      </c>
      <c r="G87" s="429" t="s">
        <v>15</v>
      </c>
      <c r="H87" s="429"/>
      <c r="I87" s="545"/>
      <c r="J87" s="545"/>
      <c r="K87" s="545"/>
      <c r="L87" s="545"/>
      <c r="M87" s="545"/>
    </row>
    <row r="88" spans="1:13" x14ac:dyDescent="0.2">
      <c r="A88" s="198" t="s">
        <v>1368</v>
      </c>
      <c r="B88" s="24" t="s">
        <v>1370</v>
      </c>
      <c r="E88" s="200">
        <v>1</v>
      </c>
      <c r="F88" s="200">
        <v>1</v>
      </c>
      <c r="G88" s="24" t="s">
        <v>1372</v>
      </c>
      <c r="I88" s="545"/>
      <c r="J88" s="545"/>
      <c r="K88" s="545"/>
      <c r="L88" s="545"/>
      <c r="M88" s="545"/>
    </row>
    <row r="89" spans="1:13" x14ac:dyDescent="0.2">
      <c r="A89" s="198" t="s">
        <v>1369</v>
      </c>
      <c r="B89" s="193" t="s">
        <v>1371</v>
      </c>
      <c r="C89" s="24"/>
      <c r="E89" s="200">
        <v>1</v>
      </c>
      <c r="F89" s="200">
        <v>1</v>
      </c>
      <c r="G89" s="24" t="s">
        <v>1372</v>
      </c>
      <c r="I89" s="545"/>
      <c r="J89" s="545"/>
      <c r="K89" s="545"/>
      <c r="L89" s="545"/>
      <c r="M89" s="545"/>
    </row>
    <row r="90" spans="1:13" x14ac:dyDescent="0.2">
      <c r="A90" s="5"/>
      <c r="B90" s="5"/>
      <c r="C90" s="24"/>
      <c r="E90" s="23"/>
      <c r="F90" s="23"/>
      <c r="I90" s="545"/>
      <c r="J90" s="545"/>
      <c r="K90" s="545"/>
      <c r="L90" s="545"/>
      <c r="M90" s="545"/>
    </row>
    <row r="91" spans="1:13" ht="16" thickBot="1" x14ac:dyDescent="0.25">
      <c r="A91" s="5"/>
      <c r="B91" s="5"/>
      <c r="C91" s="22"/>
      <c r="I91" s="545"/>
      <c r="J91" s="545"/>
      <c r="K91" s="545"/>
      <c r="L91" s="545"/>
      <c r="M91" s="545"/>
    </row>
    <row r="92" spans="1:13" x14ac:dyDescent="0.2">
      <c r="A92" s="21"/>
      <c r="B92" s="21"/>
      <c r="C92" s="20"/>
      <c r="D92" s="428"/>
      <c r="E92" s="428"/>
      <c r="F92" s="428"/>
      <c r="G92" s="428"/>
      <c r="H92" s="428"/>
      <c r="I92" s="545"/>
      <c r="J92" s="545"/>
      <c r="K92" s="545"/>
      <c r="L92" s="545"/>
      <c r="M92" s="545"/>
    </row>
    <row r="93" spans="1:13" ht="16" thickBot="1" x14ac:dyDescent="0.25">
      <c r="A93" s="2" t="s">
        <v>35</v>
      </c>
      <c r="B93" s="2"/>
      <c r="E93" s="211">
        <f>E83*E85*E88*E89</f>
        <v>9</v>
      </c>
      <c r="F93" s="211">
        <f>F83*F85*F88*F89</f>
        <v>9</v>
      </c>
      <c r="G93" s="212" t="s">
        <v>48</v>
      </c>
      <c r="I93" s="545"/>
      <c r="J93" s="545"/>
      <c r="K93" s="545"/>
      <c r="L93" s="545"/>
      <c r="M93" s="545"/>
    </row>
    <row r="94" spans="1:13" ht="16" thickTop="1" x14ac:dyDescent="0.2">
      <c r="C94" s="427"/>
      <c r="I94" s="545"/>
      <c r="J94" s="545"/>
      <c r="K94" s="545"/>
      <c r="L94" s="545"/>
      <c r="M94" s="545"/>
    </row>
    <row r="95" spans="1:13" ht="16" thickBot="1" x14ac:dyDescent="0.25">
      <c r="A95" s="426"/>
      <c r="B95" s="426"/>
      <c r="C95" s="426"/>
      <c r="D95" s="426"/>
      <c r="E95" s="426"/>
      <c r="F95" s="426"/>
      <c r="G95" s="426"/>
      <c r="H95" s="426"/>
      <c r="I95" s="545"/>
      <c r="J95" s="545"/>
      <c r="K95" s="545"/>
      <c r="L95" s="545"/>
      <c r="M95" s="545"/>
    </row>
    <row r="96" spans="1:13" x14ac:dyDescent="0.2">
      <c r="I96" s="545"/>
      <c r="J96" s="545"/>
      <c r="K96" s="545"/>
      <c r="L96" s="545"/>
      <c r="M96" s="545"/>
    </row>
    <row r="97" spans="1:13" x14ac:dyDescent="0.2">
      <c r="A97" s="2" t="s">
        <v>1394</v>
      </c>
      <c r="I97" s="545"/>
      <c r="J97" s="545"/>
      <c r="K97" s="545"/>
      <c r="L97" s="545"/>
      <c r="M97" s="545"/>
    </row>
    <row r="98" spans="1:13" x14ac:dyDescent="0.2">
      <c r="A98" s="425">
        <v>44098</v>
      </c>
      <c r="B98" t="s">
        <v>1395</v>
      </c>
      <c r="I98" s="545"/>
      <c r="J98" s="545"/>
      <c r="K98" s="545"/>
      <c r="L98" s="545"/>
      <c r="M98" s="545"/>
    </row>
    <row r="99" spans="1:13" x14ac:dyDescent="0.2">
      <c r="I99" s="545"/>
      <c r="J99" s="545"/>
      <c r="K99" s="545"/>
      <c r="L99" s="545"/>
      <c r="M99" s="545"/>
    </row>
    <row r="100" spans="1:13" x14ac:dyDescent="0.2">
      <c r="I100" s="545"/>
      <c r="J100" s="545"/>
      <c r="K100" s="545"/>
      <c r="L100" s="545"/>
      <c r="M100" s="545"/>
    </row>
    <row r="101" spans="1:13" x14ac:dyDescent="0.2">
      <c r="I101" s="545"/>
      <c r="J101" s="545"/>
      <c r="K101" s="545"/>
      <c r="L101" s="545"/>
      <c r="M101" s="545"/>
    </row>
    <row r="102" spans="1:13" x14ac:dyDescent="0.2">
      <c r="I102" s="545"/>
      <c r="J102" s="545"/>
      <c r="K102" s="545"/>
      <c r="L102" s="545"/>
      <c r="M102" s="545"/>
    </row>
    <row r="1048530" spans="16:16" x14ac:dyDescent="0.2">
      <c r="P1048530" s="424"/>
    </row>
  </sheetData>
  <conditionalFormatting sqref="E93:F93">
    <cfRule type="cellIs" dxfId="81" priority="1" operator="lessThan">
      <formula>7.5</formula>
    </cfRule>
    <cfRule type="cellIs" dxfId="80" priority="2" operator="greaterThan">
      <formula>7.5</formula>
    </cfRule>
  </conditionalFormatting>
  <dataValidations count="4">
    <dataValidation type="list" allowBlank="1" showInputMessage="1" showErrorMessage="1" sqref="E10" xr:uid="{00000000-0002-0000-1C00-000000000000}">
      <formula1>#REF!</formula1>
    </dataValidation>
    <dataValidation type="list" showInputMessage="1" showErrorMessage="1" sqref="E12" xr:uid="{00000000-0002-0000-1C00-000001000000}">
      <formula1>#REF!</formula1>
    </dataValidation>
    <dataValidation type="list" allowBlank="1" showInputMessage="1" showErrorMessage="1" sqref="E11" xr:uid="{00000000-0002-0000-1C00-000002000000}">
      <formula1>#REF!</formula1>
    </dataValidation>
    <dataValidation type="list" allowBlank="1" showInputMessage="1" showErrorMessage="1" sqref="D12" xr:uid="{00000000-0002-0000-1C00-000003000000}">
      <formula1>"Yes,No"</formula1>
    </dataValidation>
  </dataValidation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A1:X1048510"/>
  <sheetViews>
    <sheetView topLeftCell="C1"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70.1640625" style="19" customWidth="1"/>
    <col min="3" max="3" width="30.33203125" style="19" customWidth="1"/>
    <col min="4" max="4" width="25.83203125" style="19" customWidth="1"/>
    <col min="5" max="5" width="3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961</v>
      </c>
      <c r="G2" s="19" t="s">
        <v>72</v>
      </c>
      <c r="H2" s="44" t="s">
        <v>1705</v>
      </c>
    </row>
    <row r="3" spans="1:24" x14ac:dyDescent="0.2">
      <c r="C3" s="19" t="s">
        <v>2</v>
      </c>
      <c r="D3" s="209">
        <v>2009</v>
      </c>
    </row>
    <row r="4" spans="1:24" x14ac:dyDescent="0.2">
      <c r="C4" s="8" t="s">
        <v>44</v>
      </c>
      <c r="D4" s="44" t="s">
        <v>1541</v>
      </c>
    </row>
    <row r="5" spans="1:24" x14ac:dyDescent="0.2">
      <c r="C5" s="19" t="s">
        <v>3</v>
      </c>
      <c r="D5" s="44" t="s">
        <v>2160</v>
      </c>
    </row>
    <row r="6" spans="1:24" x14ac:dyDescent="0.2">
      <c r="D6" s="18"/>
    </row>
    <row r="7" spans="1:24" s="43" customFormat="1" ht="16" thickBot="1" x14ac:dyDescent="0.25">
      <c r="A7" s="1" t="s">
        <v>59</v>
      </c>
      <c r="B7" s="1"/>
      <c r="D7" s="248" t="s">
        <v>1701</v>
      </c>
    </row>
    <row r="9" spans="1:24" s="43" customFormat="1" ht="16" thickBot="1" x14ac:dyDescent="0.25">
      <c r="A9" s="1" t="s">
        <v>4</v>
      </c>
      <c r="B9" s="1"/>
    </row>
    <row r="10" spans="1:24" x14ac:dyDescent="0.2">
      <c r="C10" s="19" t="s">
        <v>74</v>
      </c>
      <c r="D10" s="45" t="s">
        <v>152</v>
      </c>
      <c r="E10" s="46"/>
    </row>
    <row r="11" spans="1:24" x14ac:dyDescent="0.2">
      <c r="C11" s="19" t="s">
        <v>46</v>
      </c>
      <c r="D11" s="45" t="s">
        <v>618</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1704</v>
      </c>
      <c r="C15" s="206" t="s">
        <v>78</v>
      </c>
      <c r="D15" s="225" t="s">
        <v>956</v>
      </c>
      <c r="E15" s="225" t="s">
        <v>1582</v>
      </c>
      <c r="F15" s="225" t="s">
        <v>955</v>
      </c>
      <c r="G15" s="225" t="s">
        <v>132</v>
      </c>
      <c r="H15" s="225" t="s">
        <v>71</v>
      </c>
      <c r="I15" s="225" t="s">
        <v>1468</v>
      </c>
      <c r="J15" s="225" t="s">
        <v>888</v>
      </c>
      <c r="K15" s="225" t="s">
        <v>71</v>
      </c>
      <c r="L15" s="225" t="s">
        <v>71</v>
      </c>
      <c r="M15" s="225" t="s">
        <v>71</v>
      </c>
      <c r="N15" s="225" t="s">
        <v>71</v>
      </c>
      <c r="O15" s="225" t="s">
        <v>71</v>
      </c>
      <c r="P15" s="225" t="s">
        <v>71</v>
      </c>
      <c r="Q15" s="225">
        <v>5</v>
      </c>
      <c r="R15" s="15">
        <v>96</v>
      </c>
      <c r="S15" s="15" t="s">
        <v>125</v>
      </c>
      <c r="T15" s="15">
        <v>96</v>
      </c>
      <c r="U15" s="225" t="s">
        <v>51</v>
      </c>
      <c r="V15" s="225" t="s">
        <v>248</v>
      </c>
      <c r="W15" s="225" t="s">
        <v>53</v>
      </c>
      <c r="X15" s="225"/>
    </row>
    <row r="16" spans="1:24" s="550" customFormat="1" x14ac:dyDescent="0.2">
      <c r="A16" s="225">
        <v>2</v>
      </c>
      <c r="B16" s="225" t="s">
        <v>1703</v>
      </c>
      <c r="C16" s="206" t="s">
        <v>78</v>
      </c>
      <c r="D16" s="225" t="s">
        <v>956</v>
      </c>
      <c r="E16" s="225" t="s">
        <v>1582</v>
      </c>
      <c r="F16" s="225" t="s">
        <v>955</v>
      </c>
      <c r="G16" s="225" t="s">
        <v>132</v>
      </c>
      <c r="H16" s="225" t="s">
        <v>71</v>
      </c>
      <c r="I16" s="225" t="s">
        <v>1468</v>
      </c>
      <c r="J16" s="225" t="s">
        <v>888</v>
      </c>
      <c r="K16" s="225" t="s">
        <v>71</v>
      </c>
      <c r="L16" s="225" t="s">
        <v>71</v>
      </c>
      <c r="M16" s="225" t="s">
        <v>71</v>
      </c>
      <c r="N16" s="225" t="s">
        <v>71</v>
      </c>
      <c r="O16" s="225" t="s">
        <v>71</v>
      </c>
      <c r="P16" s="225" t="s">
        <v>71</v>
      </c>
      <c r="Q16" s="225">
        <v>5</v>
      </c>
      <c r="R16" s="15">
        <v>96</v>
      </c>
      <c r="S16" s="15" t="s">
        <v>125</v>
      </c>
      <c r="T16" s="15">
        <v>96</v>
      </c>
      <c r="U16" s="225" t="s">
        <v>51</v>
      </c>
      <c r="V16" s="225" t="s">
        <v>248</v>
      </c>
      <c r="W16" s="225" t="s">
        <v>53</v>
      </c>
      <c r="X16" s="225"/>
    </row>
    <row r="17" spans="1:24" s="49" customFormat="1" x14ac:dyDescent="0.2"/>
    <row r="18" spans="1:24" s="50" customFormat="1" ht="16" thickBot="1" x14ac:dyDescent="0.25">
      <c r="A18" s="17" t="s">
        <v>2142</v>
      </c>
      <c r="B18" s="17"/>
      <c r="C18" s="17" t="s">
        <v>68</v>
      </c>
    </row>
    <row r="19" spans="1:24" s="49" customFormat="1" x14ac:dyDescent="0.2"/>
    <row r="20" spans="1:24" s="99" customFormat="1" x14ac:dyDescent="0.2">
      <c r="A20" s="51" t="s">
        <v>5</v>
      </c>
      <c r="B20" s="51" t="s">
        <v>36</v>
      </c>
      <c r="C20" s="51" t="s">
        <v>6</v>
      </c>
      <c r="D20" s="51" t="s">
        <v>45</v>
      </c>
      <c r="E20" s="51" t="s">
        <v>9</v>
      </c>
      <c r="F20" s="51" t="s">
        <v>119</v>
      </c>
      <c r="G20" s="51" t="s">
        <v>56</v>
      </c>
      <c r="H20" s="51" t="s">
        <v>136</v>
      </c>
      <c r="I20" s="51" t="s">
        <v>137</v>
      </c>
      <c r="J20" s="51" t="s">
        <v>138</v>
      </c>
      <c r="K20" s="51" t="s">
        <v>139</v>
      </c>
      <c r="L20" s="51" t="s">
        <v>122</v>
      </c>
      <c r="M20" s="51" t="s">
        <v>140</v>
      </c>
      <c r="N20" s="51" t="s">
        <v>122</v>
      </c>
      <c r="O20" s="51" t="s">
        <v>42</v>
      </c>
      <c r="P20" s="51" t="s">
        <v>141</v>
      </c>
      <c r="Q20" s="51" t="s">
        <v>142</v>
      </c>
      <c r="R20" s="51" t="s">
        <v>10</v>
      </c>
      <c r="S20" s="51" t="s">
        <v>146</v>
      </c>
      <c r="T20" s="51" t="s">
        <v>145</v>
      </c>
      <c r="U20" s="51" t="s">
        <v>11</v>
      </c>
      <c r="V20" s="85" t="s">
        <v>16</v>
      </c>
    </row>
    <row r="21" spans="1:24" s="99" customFormat="1" x14ac:dyDescent="0.2">
      <c r="A21" s="90">
        <v>1</v>
      </c>
      <c r="B21" s="90" t="s">
        <v>1704</v>
      </c>
      <c r="C21" s="207" t="s">
        <v>78</v>
      </c>
      <c r="D21" s="90" t="s">
        <v>1598</v>
      </c>
      <c r="E21" s="90" t="s">
        <v>958</v>
      </c>
      <c r="F21" s="52">
        <v>1</v>
      </c>
      <c r="G21" s="52" t="s">
        <v>1909</v>
      </c>
      <c r="H21" s="247">
        <v>96</v>
      </c>
      <c r="I21" s="247" t="s">
        <v>125</v>
      </c>
      <c r="J21" s="247">
        <v>96</v>
      </c>
      <c r="K21" s="52">
        <v>2.9</v>
      </c>
      <c r="L21" s="90" t="s">
        <v>1386</v>
      </c>
      <c r="M21" s="90">
        <v>5.4</v>
      </c>
      <c r="N21" s="90" t="s">
        <v>1386</v>
      </c>
      <c r="O21" s="90" t="s">
        <v>71</v>
      </c>
      <c r="P21" s="90" t="s">
        <v>71</v>
      </c>
      <c r="Q21" s="90" t="s">
        <v>71</v>
      </c>
      <c r="R21" s="90" t="s">
        <v>71</v>
      </c>
      <c r="S21" s="90" t="s">
        <v>71</v>
      </c>
      <c r="T21" s="90" t="s">
        <v>71</v>
      </c>
      <c r="U21" s="90" t="s">
        <v>592</v>
      </c>
      <c r="V21" s="243" t="s">
        <v>1911</v>
      </c>
      <c r="X21" s="100"/>
    </row>
    <row r="22" spans="1:24" s="99" customFormat="1" x14ac:dyDescent="0.2">
      <c r="A22" s="90">
        <v>1</v>
      </c>
      <c r="B22" s="90" t="s">
        <v>1704</v>
      </c>
      <c r="C22" s="207" t="s">
        <v>78</v>
      </c>
      <c r="D22" s="90" t="s">
        <v>1598</v>
      </c>
      <c r="E22" s="90" t="s">
        <v>958</v>
      </c>
      <c r="F22" s="52">
        <v>1</v>
      </c>
      <c r="G22" s="52" t="s">
        <v>1910</v>
      </c>
      <c r="H22" s="247">
        <v>96</v>
      </c>
      <c r="I22" s="247" t="s">
        <v>125</v>
      </c>
      <c r="J22" s="247">
        <v>96</v>
      </c>
      <c r="K22" s="52">
        <v>2.9</v>
      </c>
      <c r="L22" s="90" t="s">
        <v>1386</v>
      </c>
      <c r="M22" s="90">
        <v>5.4</v>
      </c>
      <c r="N22" s="90" t="s">
        <v>1386</v>
      </c>
      <c r="O22" s="90" t="s">
        <v>71</v>
      </c>
      <c r="P22" s="90" t="s">
        <v>71</v>
      </c>
      <c r="Q22" s="90" t="s">
        <v>71</v>
      </c>
      <c r="R22" s="90" t="s">
        <v>71</v>
      </c>
      <c r="S22" s="90" t="s">
        <v>71</v>
      </c>
      <c r="T22" s="90" t="s">
        <v>71</v>
      </c>
      <c r="U22" s="90" t="s">
        <v>592</v>
      </c>
      <c r="V22" s="243" t="s">
        <v>1911</v>
      </c>
      <c r="X22" s="100"/>
    </row>
    <row r="23" spans="1:24" s="99" customFormat="1" x14ac:dyDescent="0.2">
      <c r="A23" s="90">
        <v>2</v>
      </c>
      <c r="B23" s="90" t="s">
        <v>1703</v>
      </c>
      <c r="C23" s="207" t="s">
        <v>78</v>
      </c>
      <c r="D23" s="90" t="s">
        <v>1598</v>
      </c>
      <c r="E23" s="90" t="s">
        <v>958</v>
      </c>
      <c r="F23" s="52">
        <v>1</v>
      </c>
      <c r="G23" s="52" t="s">
        <v>1909</v>
      </c>
      <c r="H23" s="247">
        <v>96</v>
      </c>
      <c r="I23" s="247" t="s">
        <v>125</v>
      </c>
      <c r="J23" s="247">
        <v>96</v>
      </c>
      <c r="K23" s="52">
        <v>15.3</v>
      </c>
      <c r="L23" s="90" t="s">
        <v>1386</v>
      </c>
      <c r="M23" s="90">
        <v>32</v>
      </c>
      <c r="N23" s="90" t="s">
        <v>1386</v>
      </c>
      <c r="O23" s="90" t="s">
        <v>71</v>
      </c>
      <c r="P23" s="90" t="s">
        <v>71</v>
      </c>
      <c r="Q23" s="90" t="s">
        <v>71</v>
      </c>
      <c r="R23" s="90" t="s">
        <v>71</v>
      </c>
      <c r="S23" s="90" t="s">
        <v>71</v>
      </c>
      <c r="T23" s="90" t="s">
        <v>71</v>
      </c>
      <c r="U23" s="90" t="s">
        <v>592</v>
      </c>
      <c r="V23" s="243" t="s">
        <v>1911</v>
      </c>
      <c r="X23" s="100"/>
    </row>
    <row r="24" spans="1:24" s="99" customFormat="1" x14ac:dyDescent="0.2">
      <c r="A24" s="90">
        <v>2</v>
      </c>
      <c r="B24" s="90" t="s">
        <v>1703</v>
      </c>
      <c r="C24" s="207" t="s">
        <v>78</v>
      </c>
      <c r="D24" s="90" t="s">
        <v>1598</v>
      </c>
      <c r="E24" s="90" t="s">
        <v>958</v>
      </c>
      <c r="F24" s="52">
        <v>1</v>
      </c>
      <c r="G24" s="52" t="s">
        <v>1910</v>
      </c>
      <c r="H24" s="247">
        <v>96</v>
      </c>
      <c r="I24" s="247" t="s">
        <v>125</v>
      </c>
      <c r="J24" s="247">
        <v>96</v>
      </c>
      <c r="K24" s="52">
        <v>32</v>
      </c>
      <c r="L24" s="90" t="s">
        <v>1386</v>
      </c>
      <c r="M24" s="90">
        <v>58.3</v>
      </c>
      <c r="N24" s="90" t="s">
        <v>1386</v>
      </c>
      <c r="O24" s="90" t="s">
        <v>71</v>
      </c>
      <c r="P24" s="90" t="s">
        <v>71</v>
      </c>
      <c r="Q24" s="90" t="s">
        <v>71</v>
      </c>
      <c r="R24" s="90" t="s">
        <v>71</v>
      </c>
      <c r="S24" s="90" t="s">
        <v>71</v>
      </c>
      <c r="T24" s="90" t="s">
        <v>71</v>
      </c>
      <c r="U24" s="90" t="s">
        <v>592</v>
      </c>
      <c r="V24" s="243" t="s">
        <v>1911</v>
      </c>
      <c r="X24" s="100"/>
    </row>
    <row r="25" spans="1:24" s="99" customFormat="1" x14ac:dyDescent="0.2">
      <c r="A25" s="90">
        <v>1</v>
      </c>
      <c r="B25" s="90" t="s">
        <v>1704</v>
      </c>
      <c r="C25" s="207" t="s">
        <v>78</v>
      </c>
      <c r="D25" s="90" t="s">
        <v>1598</v>
      </c>
      <c r="E25" s="90" t="s">
        <v>959</v>
      </c>
      <c r="F25" s="52">
        <v>1</v>
      </c>
      <c r="G25" s="52" t="s">
        <v>1909</v>
      </c>
      <c r="H25" s="247">
        <v>96</v>
      </c>
      <c r="I25" s="247" t="s">
        <v>125</v>
      </c>
      <c r="J25" s="247">
        <v>96</v>
      </c>
      <c r="K25" s="52">
        <v>0</v>
      </c>
      <c r="L25" s="90" t="s">
        <v>1386</v>
      </c>
      <c r="M25" s="90">
        <v>2.9</v>
      </c>
      <c r="N25" s="90" t="s">
        <v>1386</v>
      </c>
      <c r="O25" s="90" t="s">
        <v>71</v>
      </c>
      <c r="P25" s="90" t="s">
        <v>71</v>
      </c>
      <c r="Q25" s="90" t="s">
        <v>71</v>
      </c>
      <c r="R25" s="90" t="s">
        <v>71</v>
      </c>
      <c r="S25" s="90" t="s">
        <v>71</v>
      </c>
      <c r="T25" s="90" t="s">
        <v>71</v>
      </c>
      <c r="U25" s="90" t="s">
        <v>592</v>
      </c>
      <c r="V25" s="243" t="s">
        <v>1911</v>
      </c>
      <c r="X25" s="100"/>
    </row>
    <row r="26" spans="1:24" s="99" customFormat="1" x14ac:dyDescent="0.2">
      <c r="A26" s="90">
        <v>1</v>
      </c>
      <c r="B26" s="90" t="s">
        <v>1704</v>
      </c>
      <c r="C26" s="207" t="s">
        <v>78</v>
      </c>
      <c r="D26" s="90" t="s">
        <v>1598</v>
      </c>
      <c r="E26" s="90" t="s">
        <v>959</v>
      </c>
      <c r="F26" s="52">
        <v>1</v>
      </c>
      <c r="G26" s="52" t="s">
        <v>1910</v>
      </c>
      <c r="H26" s="247">
        <v>96</v>
      </c>
      <c r="I26" s="247" t="s">
        <v>125</v>
      </c>
      <c r="J26" s="247">
        <v>96</v>
      </c>
      <c r="K26" s="52">
        <v>0</v>
      </c>
      <c r="L26" s="90" t="s">
        <v>1386</v>
      </c>
      <c r="M26" s="90">
        <v>2.9</v>
      </c>
      <c r="N26" s="90" t="s">
        <v>1386</v>
      </c>
      <c r="O26" s="90" t="s">
        <v>71</v>
      </c>
      <c r="P26" s="90" t="s">
        <v>71</v>
      </c>
      <c r="Q26" s="90" t="s">
        <v>71</v>
      </c>
      <c r="R26" s="90" t="s">
        <v>71</v>
      </c>
      <c r="S26" s="90" t="s">
        <v>71</v>
      </c>
      <c r="T26" s="90" t="s">
        <v>71</v>
      </c>
      <c r="U26" s="90" t="s">
        <v>592</v>
      </c>
      <c r="V26" s="243" t="s">
        <v>1911</v>
      </c>
      <c r="X26" s="100"/>
    </row>
    <row r="27" spans="1:24" s="99" customFormat="1" x14ac:dyDescent="0.2">
      <c r="A27" s="90">
        <v>2</v>
      </c>
      <c r="B27" s="90" t="s">
        <v>1703</v>
      </c>
      <c r="C27" s="207" t="s">
        <v>78</v>
      </c>
      <c r="D27" s="90" t="s">
        <v>1598</v>
      </c>
      <c r="E27" s="90" t="s">
        <v>959</v>
      </c>
      <c r="F27" s="52">
        <v>1</v>
      </c>
      <c r="G27" s="52" t="s">
        <v>1909</v>
      </c>
      <c r="H27" s="247">
        <v>96</v>
      </c>
      <c r="I27" s="247" t="s">
        <v>125</v>
      </c>
      <c r="J27" s="247">
        <v>96</v>
      </c>
      <c r="K27" s="52">
        <v>0</v>
      </c>
      <c r="L27" s="90" t="s">
        <v>1386</v>
      </c>
      <c r="M27" s="90">
        <v>6.1</v>
      </c>
      <c r="N27" s="90" t="s">
        <v>1386</v>
      </c>
      <c r="O27" s="90" t="s">
        <v>71</v>
      </c>
      <c r="P27" s="90" t="s">
        <v>71</v>
      </c>
      <c r="Q27" s="90" t="s">
        <v>71</v>
      </c>
      <c r="R27" s="90" t="s">
        <v>71</v>
      </c>
      <c r="S27" s="90" t="s">
        <v>71</v>
      </c>
      <c r="T27" s="90" t="s">
        <v>71</v>
      </c>
      <c r="U27" s="90" t="s">
        <v>592</v>
      </c>
      <c r="V27" s="243" t="s">
        <v>1911</v>
      </c>
      <c r="X27" s="100"/>
    </row>
    <row r="28" spans="1:24" s="99" customFormat="1" x14ac:dyDescent="0.2">
      <c r="A28" s="90">
        <v>2</v>
      </c>
      <c r="B28" s="90" t="s">
        <v>1703</v>
      </c>
      <c r="C28" s="207" t="s">
        <v>78</v>
      </c>
      <c r="D28" s="90" t="s">
        <v>1598</v>
      </c>
      <c r="E28" s="90" t="s">
        <v>959</v>
      </c>
      <c r="F28" s="52">
        <v>1</v>
      </c>
      <c r="G28" s="52" t="s">
        <v>1910</v>
      </c>
      <c r="H28" s="247">
        <v>96</v>
      </c>
      <c r="I28" s="247" t="s">
        <v>125</v>
      </c>
      <c r="J28" s="247">
        <v>96</v>
      </c>
      <c r="K28" s="52">
        <v>0</v>
      </c>
      <c r="L28" s="90" t="s">
        <v>1386</v>
      </c>
      <c r="M28" s="90">
        <v>6.1</v>
      </c>
      <c r="N28" s="90" t="s">
        <v>1386</v>
      </c>
      <c r="O28" s="90" t="s">
        <v>71</v>
      </c>
      <c r="P28" s="90" t="s">
        <v>71</v>
      </c>
      <c r="Q28" s="90" t="s">
        <v>71</v>
      </c>
      <c r="R28" s="90" t="s">
        <v>71</v>
      </c>
      <c r="S28" s="90" t="s">
        <v>71</v>
      </c>
      <c r="T28" s="90" t="s">
        <v>71</v>
      </c>
      <c r="U28" s="90" t="s">
        <v>592</v>
      </c>
      <c r="V28" s="243" t="s">
        <v>1911</v>
      </c>
      <c r="X28" s="100"/>
    </row>
    <row r="29" spans="1:24" s="99" customFormat="1" x14ac:dyDescent="0.2">
      <c r="A29" s="90">
        <v>1</v>
      </c>
      <c r="B29" s="90" t="s">
        <v>1704</v>
      </c>
      <c r="C29" s="207" t="s">
        <v>78</v>
      </c>
      <c r="D29" s="90" t="s">
        <v>90</v>
      </c>
      <c r="E29" s="90" t="s">
        <v>90</v>
      </c>
      <c r="F29" s="52">
        <v>6</v>
      </c>
      <c r="G29" s="52" t="s">
        <v>1909</v>
      </c>
      <c r="H29" s="247">
        <v>96</v>
      </c>
      <c r="I29" s="247" t="s">
        <v>125</v>
      </c>
      <c r="J29" s="247">
        <v>96</v>
      </c>
      <c r="K29" s="52" t="s">
        <v>71</v>
      </c>
      <c r="L29" s="52" t="s">
        <v>71</v>
      </c>
      <c r="M29" s="52" t="s">
        <v>71</v>
      </c>
      <c r="N29" s="52" t="s">
        <v>71</v>
      </c>
      <c r="O29" s="90" t="s">
        <v>102</v>
      </c>
      <c r="P29" s="90" t="s">
        <v>1912</v>
      </c>
      <c r="Q29" s="90" t="s">
        <v>1386</v>
      </c>
      <c r="R29" s="90" t="s">
        <v>71</v>
      </c>
      <c r="S29" s="90" t="s">
        <v>71</v>
      </c>
      <c r="T29" s="90" t="s">
        <v>71</v>
      </c>
      <c r="U29" s="90" t="s">
        <v>592</v>
      </c>
      <c r="V29" s="243" t="s">
        <v>1911</v>
      </c>
      <c r="X29" s="100"/>
    </row>
    <row r="30" spans="1:24" s="99" customFormat="1" x14ac:dyDescent="0.2">
      <c r="A30" s="90">
        <v>1</v>
      </c>
      <c r="B30" s="90" t="s">
        <v>1704</v>
      </c>
      <c r="C30" s="207" t="s">
        <v>78</v>
      </c>
      <c r="D30" s="90" t="s">
        <v>90</v>
      </c>
      <c r="E30" s="90" t="s">
        <v>90</v>
      </c>
      <c r="F30" s="52">
        <v>6</v>
      </c>
      <c r="G30" s="52" t="s">
        <v>1910</v>
      </c>
      <c r="H30" s="247">
        <v>96</v>
      </c>
      <c r="I30" s="247" t="s">
        <v>125</v>
      </c>
      <c r="J30" s="247">
        <v>96</v>
      </c>
      <c r="K30" s="52" t="s">
        <v>71</v>
      </c>
      <c r="L30" s="52" t="s">
        <v>71</v>
      </c>
      <c r="M30" s="52" t="s">
        <v>71</v>
      </c>
      <c r="N30" s="52" t="s">
        <v>71</v>
      </c>
      <c r="O30" s="90" t="s">
        <v>102</v>
      </c>
      <c r="P30" s="90" t="s">
        <v>1912</v>
      </c>
      <c r="Q30" s="90" t="s">
        <v>1386</v>
      </c>
      <c r="R30" s="90" t="s">
        <v>71</v>
      </c>
      <c r="S30" s="90" t="s">
        <v>71</v>
      </c>
      <c r="T30" s="90" t="s">
        <v>71</v>
      </c>
      <c r="U30" s="90" t="s">
        <v>592</v>
      </c>
      <c r="V30" s="243" t="s">
        <v>1911</v>
      </c>
      <c r="X30" s="100"/>
    </row>
    <row r="31" spans="1:24" s="99" customFormat="1" x14ac:dyDescent="0.2">
      <c r="A31" s="90">
        <v>2</v>
      </c>
      <c r="B31" s="90" t="s">
        <v>1703</v>
      </c>
      <c r="C31" s="207" t="s">
        <v>78</v>
      </c>
      <c r="D31" s="90" t="s">
        <v>90</v>
      </c>
      <c r="E31" s="90" t="s">
        <v>90</v>
      </c>
      <c r="F31" s="52">
        <v>6</v>
      </c>
      <c r="G31" s="52" t="s">
        <v>1909</v>
      </c>
      <c r="H31" s="247">
        <v>96</v>
      </c>
      <c r="I31" s="247" t="s">
        <v>125</v>
      </c>
      <c r="J31" s="247">
        <v>96</v>
      </c>
      <c r="K31" s="52" t="s">
        <v>71</v>
      </c>
      <c r="L31" s="52" t="s">
        <v>71</v>
      </c>
      <c r="M31" s="52" t="s">
        <v>71</v>
      </c>
      <c r="N31" s="52" t="s">
        <v>71</v>
      </c>
      <c r="O31" s="90" t="s">
        <v>102</v>
      </c>
      <c r="P31" s="90" t="s">
        <v>1913</v>
      </c>
      <c r="Q31" s="90" t="s">
        <v>1386</v>
      </c>
      <c r="R31" s="90" t="s">
        <v>71</v>
      </c>
      <c r="S31" s="90" t="s">
        <v>71</v>
      </c>
      <c r="T31" s="90" t="s">
        <v>71</v>
      </c>
      <c r="U31" s="90" t="s">
        <v>592</v>
      </c>
      <c r="V31" s="243" t="s">
        <v>1911</v>
      </c>
      <c r="X31" s="100"/>
    </row>
    <row r="32" spans="1:24" s="99" customFormat="1" x14ac:dyDescent="0.2">
      <c r="A32" s="90">
        <v>2</v>
      </c>
      <c r="B32" s="90" t="s">
        <v>1703</v>
      </c>
      <c r="C32" s="207" t="s">
        <v>78</v>
      </c>
      <c r="D32" s="90" t="s">
        <v>90</v>
      </c>
      <c r="E32" s="90" t="s">
        <v>90</v>
      </c>
      <c r="F32" s="52">
        <v>6</v>
      </c>
      <c r="G32" s="52" t="s">
        <v>1910</v>
      </c>
      <c r="H32" s="247">
        <v>96</v>
      </c>
      <c r="I32" s="247" t="s">
        <v>125</v>
      </c>
      <c r="J32" s="247">
        <v>96</v>
      </c>
      <c r="K32" s="52" t="s">
        <v>71</v>
      </c>
      <c r="L32" s="52" t="s">
        <v>71</v>
      </c>
      <c r="M32" s="52" t="s">
        <v>71</v>
      </c>
      <c r="N32" s="52" t="s">
        <v>71</v>
      </c>
      <c r="O32" s="90" t="s">
        <v>102</v>
      </c>
      <c r="P32" s="90" t="s">
        <v>1913</v>
      </c>
      <c r="Q32" s="90" t="s">
        <v>1386</v>
      </c>
      <c r="R32" s="90" t="s">
        <v>71</v>
      </c>
      <c r="S32" s="90" t="s">
        <v>71</v>
      </c>
      <c r="T32" s="90" t="s">
        <v>71</v>
      </c>
      <c r="U32" s="90" t="s">
        <v>592</v>
      </c>
      <c r="V32" s="243" t="s">
        <v>1911</v>
      </c>
      <c r="X32" s="100"/>
    </row>
    <row r="34" spans="1:23" s="43" customFormat="1" ht="16" thickBot="1" x14ac:dyDescent="0.25">
      <c r="A34" s="1" t="s">
        <v>2142</v>
      </c>
      <c r="B34" s="1"/>
      <c r="C34" s="1" t="s">
        <v>69</v>
      </c>
      <c r="D34" s="16"/>
      <c r="E34" s="16" t="s">
        <v>105</v>
      </c>
    </row>
    <row r="36" spans="1:23" x14ac:dyDescent="0.2">
      <c r="A36" s="263" t="s">
        <v>5</v>
      </c>
      <c r="B36" s="54" t="s">
        <v>9</v>
      </c>
      <c r="C36" s="55" t="s">
        <v>56</v>
      </c>
      <c r="D36" s="56" t="s">
        <v>488</v>
      </c>
      <c r="E36" s="56" t="s">
        <v>489</v>
      </c>
      <c r="F36" s="56" t="s">
        <v>490</v>
      </c>
      <c r="G36" s="56" t="s">
        <v>491</v>
      </c>
      <c r="H36" s="56" t="s">
        <v>492</v>
      </c>
      <c r="I36" s="56" t="s">
        <v>493</v>
      </c>
      <c r="J36" s="55" t="s">
        <v>2139</v>
      </c>
      <c r="K36" s="55" t="s">
        <v>122</v>
      </c>
      <c r="L36" s="55" t="s">
        <v>2140</v>
      </c>
      <c r="M36" s="55" t="s">
        <v>122</v>
      </c>
      <c r="N36" s="530" t="s">
        <v>42</v>
      </c>
      <c r="O36" s="55" t="s">
        <v>2141</v>
      </c>
      <c r="P36" s="55" t="s">
        <v>122</v>
      </c>
      <c r="Q36" s="530" t="s">
        <v>10</v>
      </c>
      <c r="R36" s="55" t="s">
        <v>2566</v>
      </c>
      <c r="S36" s="55" t="s">
        <v>11</v>
      </c>
      <c r="T36" s="55" t="s">
        <v>16</v>
      </c>
    </row>
    <row r="37" spans="1:23" s="49" customFormat="1" x14ac:dyDescent="0.2">
      <c r="A37" s="83"/>
      <c r="B37" s="83"/>
      <c r="C37" s="85"/>
      <c r="D37" s="57"/>
      <c r="E37" s="84"/>
      <c r="F37" s="84"/>
      <c r="G37" s="84"/>
      <c r="H37" s="84"/>
      <c r="I37" s="84"/>
      <c r="J37" s="84"/>
      <c r="K37" s="57"/>
      <c r="L37" s="57"/>
      <c r="M37" s="57"/>
      <c r="N37" s="57"/>
      <c r="O37" s="57"/>
      <c r="P37" s="57"/>
      <c r="Q37" s="57"/>
      <c r="R37" s="57"/>
      <c r="S37" s="57"/>
      <c r="T37" s="83"/>
      <c r="U37" s="100"/>
      <c r="V37" s="98"/>
      <c r="W37" s="98"/>
    </row>
    <row r="39" spans="1:23" s="43" customFormat="1" ht="16" thickBot="1" x14ac:dyDescent="0.25">
      <c r="A39" s="1" t="s">
        <v>12</v>
      </c>
      <c r="B39" s="1"/>
    </row>
    <row r="40" spans="1:23" s="31" customFormat="1" x14ac:dyDescent="0.2">
      <c r="A40" s="3" t="s">
        <v>13</v>
      </c>
      <c r="B40" s="3"/>
      <c r="E40" s="58" t="s">
        <v>1500</v>
      </c>
      <c r="F40" s="30" t="s">
        <v>54</v>
      </c>
      <c r="H40" s="411" t="s">
        <v>16</v>
      </c>
    </row>
    <row r="41" spans="1:23" s="60" customFormat="1" x14ac:dyDescent="0.2">
      <c r="A41" s="59">
        <v>1</v>
      </c>
      <c r="B41" s="59"/>
      <c r="C41" s="60" t="s">
        <v>37</v>
      </c>
      <c r="E41" s="61">
        <v>1</v>
      </c>
      <c r="F41" s="60" t="s">
        <v>60</v>
      </c>
      <c r="H41" s="412" t="s">
        <v>1702</v>
      </c>
    </row>
    <row r="42" spans="1:23" x14ac:dyDescent="0.2">
      <c r="A42" s="4">
        <v>2</v>
      </c>
      <c r="B42" s="4"/>
      <c r="C42" s="5" t="s">
        <v>17</v>
      </c>
      <c r="E42" s="6">
        <v>1</v>
      </c>
      <c r="F42" s="19" t="s">
        <v>61</v>
      </c>
      <c r="H42" s="41" t="s">
        <v>957</v>
      </c>
    </row>
    <row r="43" spans="1:23" s="8" customFormat="1" x14ac:dyDescent="0.2">
      <c r="A43" s="7">
        <v>3</v>
      </c>
      <c r="B43" s="7"/>
      <c r="C43" s="8" t="s">
        <v>18</v>
      </c>
      <c r="E43" s="10">
        <v>1</v>
      </c>
      <c r="F43" s="8" t="s">
        <v>19</v>
      </c>
      <c r="H43" s="41" t="s">
        <v>338</v>
      </c>
      <c r="I43" s="19"/>
    </row>
    <row r="44" spans="1:23" s="8" customFormat="1" x14ac:dyDescent="0.2">
      <c r="A44" s="7">
        <v>4</v>
      </c>
      <c r="B44" s="7"/>
      <c r="C44" s="8" t="s">
        <v>20</v>
      </c>
      <c r="E44" s="10">
        <v>0</v>
      </c>
      <c r="F44" s="8" t="s">
        <v>21</v>
      </c>
      <c r="H44" s="41" t="s">
        <v>1906</v>
      </c>
      <c r="I44" s="19"/>
    </row>
    <row r="45" spans="1:23" x14ac:dyDescent="0.2">
      <c r="A45" s="4">
        <v>5</v>
      </c>
      <c r="B45" s="4"/>
      <c r="C45" s="5" t="s">
        <v>22</v>
      </c>
      <c r="E45" s="6">
        <v>1</v>
      </c>
      <c r="F45" s="19" t="s">
        <v>23</v>
      </c>
      <c r="H45" s="41" t="s">
        <v>536</v>
      </c>
    </row>
    <row r="46" spans="1:23" x14ac:dyDescent="0.2">
      <c r="A46" s="7">
        <v>6</v>
      </c>
      <c r="B46" s="7"/>
      <c r="C46" s="8" t="s">
        <v>24</v>
      </c>
      <c r="E46" s="10">
        <v>1</v>
      </c>
      <c r="F46" s="19" t="s">
        <v>128</v>
      </c>
      <c r="H46" s="41" t="s">
        <v>1322</v>
      </c>
    </row>
    <row r="47" spans="1:23" x14ac:dyDescent="0.2">
      <c r="E47" s="62"/>
      <c r="H47" s="41"/>
    </row>
    <row r="48" spans="1:23" s="31" customFormat="1" x14ac:dyDescent="0.2">
      <c r="A48" s="3" t="s">
        <v>25</v>
      </c>
      <c r="B48" s="3"/>
      <c r="E48" s="58" t="s">
        <v>14</v>
      </c>
      <c r="F48" s="30" t="s">
        <v>15</v>
      </c>
      <c r="H48" s="40" t="s">
        <v>16</v>
      </c>
    </row>
    <row r="49" spans="1:12" x14ac:dyDescent="0.2">
      <c r="A49" s="19">
        <v>7</v>
      </c>
      <c r="C49" s="19" t="s">
        <v>26</v>
      </c>
      <c r="E49" s="61">
        <v>1</v>
      </c>
      <c r="F49" s="19" t="s">
        <v>27</v>
      </c>
      <c r="H49" s="42" t="s">
        <v>954</v>
      </c>
    </row>
    <row r="50" spans="1:12" x14ac:dyDescent="0.2">
      <c r="A50" s="19">
        <v>8</v>
      </c>
      <c r="C50" s="19" t="s">
        <v>58</v>
      </c>
      <c r="E50" s="61">
        <v>1</v>
      </c>
      <c r="F50" s="19" t="s">
        <v>62</v>
      </c>
      <c r="H50" s="42" t="s">
        <v>1905</v>
      </c>
    </row>
    <row r="51" spans="1:12" x14ac:dyDescent="0.2">
      <c r="A51" s="19">
        <v>9</v>
      </c>
      <c r="C51" s="19" t="s">
        <v>40</v>
      </c>
      <c r="E51" s="61">
        <v>0</v>
      </c>
      <c r="F51" s="19" t="s">
        <v>63</v>
      </c>
      <c r="H51" s="42" t="s">
        <v>636</v>
      </c>
    </row>
    <row r="52" spans="1:12" x14ac:dyDescent="0.2">
      <c r="A52" s="19">
        <v>10</v>
      </c>
      <c r="C52" s="19" t="s">
        <v>39</v>
      </c>
      <c r="E52" s="61">
        <v>0</v>
      </c>
      <c r="F52" s="19" t="s">
        <v>115</v>
      </c>
      <c r="H52" s="413" t="s">
        <v>1907</v>
      </c>
    </row>
    <row r="53" spans="1:12" x14ac:dyDescent="0.2">
      <c r="E53" s="63"/>
      <c r="H53" s="41"/>
    </row>
    <row r="54" spans="1:12" s="31" customFormat="1" x14ac:dyDescent="0.2">
      <c r="A54" s="3" t="s">
        <v>57</v>
      </c>
      <c r="B54" s="3"/>
      <c r="E54" s="64" t="s">
        <v>14</v>
      </c>
      <c r="F54" s="30" t="s">
        <v>15</v>
      </c>
      <c r="H54" s="40" t="s">
        <v>16</v>
      </c>
    </row>
    <row r="55" spans="1:12" s="5" customFormat="1" x14ac:dyDescent="0.2">
      <c r="A55" s="5">
        <v>11</v>
      </c>
      <c r="C55" s="5" t="s">
        <v>28</v>
      </c>
      <c r="E55" s="6">
        <v>0</v>
      </c>
      <c r="F55" s="19" t="s">
        <v>49</v>
      </c>
      <c r="H55" s="42" t="s">
        <v>960</v>
      </c>
      <c r="I55" s="19"/>
    </row>
    <row r="56" spans="1:12" s="5" customFormat="1" x14ac:dyDescent="0.2">
      <c r="A56" s="11">
        <v>12</v>
      </c>
      <c r="B56" s="11"/>
      <c r="C56" s="5" t="s">
        <v>47</v>
      </c>
      <c r="E56" s="6">
        <v>1</v>
      </c>
      <c r="F56" s="19" t="s">
        <v>109</v>
      </c>
      <c r="H56" s="41" t="s">
        <v>592</v>
      </c>
      <c r="I56" s="19"/>
    </row>
    <row r="57" spans="1:12" x14ac:dyDescent="0.2">
      <c r="A57" s="47">
        <v>13</v>
      </c>
      <c r="B57" s="47"/>
      <c r="C57" s="19" t="s">
        <v>29</v>
      </c>
      <c r="E57" s="61">
        <v>0</v>
      </c>
      <c r="F57" s="19" t="s">
        <v>30</v>
      </c>
      <c r="H57" s="41" t="s">
        <v>1859</v>
      </c>
    </row>
    <row r="58" spans="1:12" x14ac:dyDescent="0.2">
      <c r="A58" s="47">
        <v>14</v>
      </c>
      <c r="B58" s="47"/>
      <c r="C58" s="19" t="s">
        <v>31</v>
      </c>
      <c r="E58" s="61">
        <v>1</v>
      </c>
      <c r="F58" s="19" t="s">
        <v>1400</v>
      </c>
      <c r="H58" s="41" t="s">
        <v>1908</v>
      </c>
    </row>
    <row r="59" spans="1:12" x14ac:dyDescent="0.2">
      <c r="A59" s="47">
        <v>15</v>
      </c>
      <c r="B59" s="47"/>
      <c r="C59" s="19" t="s">
        <v>38</v>
      </c>
      <c r="E59" s="61">
        <v>0</v>
      </c>
      <c r="F59" s="19" t="s">
        <v>64</v>
      </c>
      <c r="H59" s="42" t="s">
        <v>1914</v>
      </c>
    </row>
    <row r="60" spans="1:12" x14ac:dyDescent="0.2">
      <c r="E60" s="63"/>
    </row>
    <row r="61" spans="1:12" ht="16" thickBot="1" x14ac:dyDescent="0.25">
      <c r="A61" s="43"/>
      <c r="B61" s="43"/>
      <c r="C61" s="43"/>
      <c r="D61" s="43"/>
      <c r="E61" s="65"/>
      <c r="F61" s="43"/>
      <c r="G61" s="43"/>
      <c r="H61" s="18"/>
      <c r="I61" s="18"/>
      <c r="J61" s="18"/>
      <c r="K61" s="18"/>
      <c r="L61" s="18"/>
    </row>
    <row r="62" spans="1:12" x14ac:dyDescent="0.2">
      <c r="E62" s="63"/>
      <c r="H62" s="18"/>
      <c r="I62" s="18"/>
      <c r="J62" s="18"/>
      <c r="K62" s="18"/>
      <c r="L62" s="18"/>
    </row>
    <row r="63" spans="1:12" ht="16" thickBot="1" x14ac:dyDescent="0.25">
      <c r="A63" s="2" t="s">
        <v>32</v>
      </c>
      <c r="B63" s="2"/>
      <c r="E63" s="66">
        <f>SUM(E41:E46,E49:E52,E55:E59)</f>
        <v>9</v>
      </c>
      <c r="F63" s="67" t="s">
        <v>48</v>
      </c>
      <c r="H63" s="18"/>
      <c r="I63" s="18"/>
      <c r="J63" s="18"/>
      <c r="K63" s="18"/>
      <c r="L63" s="18"/>
    </row>
    <row r="64" spans="1:12" ht="16" thickTop="1" x14ac:dyDescent="0.2">
      <c r="A64" s="201" t="s">
        <v>1367</v>
      </c>
      <c r="B64" s="201"/>
      <c r="C64" s="8"/>
      <c r="D64" s="193"/>
      <c r="E64" s="197" t="s">
        <v>164</v>
      </c>
      <c r="H64" s="18"/>
      <c r="I64" s="18"/>
      <c r="J64" s="18"/>
      <c r="K64" s="18"/>
      <c r="L64" s="18"/>
    </row>
    <row r="65" spans="1:12" x14ac:dyDescent="0.2">
      <c r="A65" s="68" t="s">
        <v>118</v>
      </c>
      <c r="B65" s="2"/>
      <c r="E65" s="194">
        <f>0.5^E64</f>
        <v>0.5</v>
      </c>
      <c r="H65" s="18"/>
      <c r="I65" s="18"/>
      <c r="J65" s="18"/>
      <c r="K65" s="18"/>
      <c r="L65" s="18"/>
    </row>
    <row r="66" spans="1:12" ht="16" thickBot="1" x14ac:dyDescent="0.25">
      <c r="A66" s="1"/>
      <c r="B66" s="1"/>
      <c r="C66" s="43"/>
      <c r="D66" s="43"/>
      <c r="E66" s="87"/>
      <c r="F66" s="43"/>
      <c r="G66" s="43"/>
      <c r="H66" s="18"/>
      <c r="I66" s="18"/>
      <c r="J66" s="18"/>
      <c r="K66" s="18"/>
      <c r="L66" s="18"/>
    </row>
    <row r="67" spans="1:12" x14ac:dyDescent="0.2">
      <c r="A67" s="3" t="s">
        <v>33</v>
      </c>
      <c r="B67" s="3"/>
      <c r="C67" s="31"/>
      <c r="D67" s="31"/>
      <c r="E67" s="69" t="s">
        <v>34</v>
      </c>
      <c r="F67" s="31" t="s">
        <v>15</v>
      </c>
      <c r="G67" s="31"/>
      <c r="H67" s="18"/>
      <c r="I67" s="18"/>
      <c r="J67" s="18"/>
      <c r="K67" s="18"/>
      <c r="L67" s="18"/>
    </row>
    <row r="68" spans="1:12" x14ac:dyDescent="0.2">
      <c r="A68" s="198" t="s">
        <v>1368</v>
      </c>
      <c r="B68" s="24" t="s">
        <v>1370</v>
      </c>
      <c r="E68" s="200">
        <v>1</v>
      </c>
      <c r="F68" s="24" t="s">
        <v>1372</v>
      </c>
      <c r="H68" s="18"/>
      <c r="I68" s="18"/>
      <c r="J68" s="18"/>
      <c r="K68" s="18"/>
      <c r="L68" s="18"/>
    </row>
    <row r="69" spans="1:12" x14ac:dyDescent="0.2">
      <c r="A69" s="198" t="s">
        <v>1369</v>
      </c>
      <c r="B69" s="193" t="s">
        <v>1371</v>
      </c>
      <c r="C69" s="24"/>
      <c r="E69" s="200">
        <v>1</v>
      </c>
      <c r="F69" s="24" t="s">
        <v>1372</v>
      </c>
      <c r="H69" s="18"/>
      <c r="I69" s="18"/>
      <c r="J69" s="18"/>
      <c r="K69" s="18"/>
      <c r="L69" s="18"/>
    </row>
    <row r="70" spans="1:12" x14ac:dyDescent="0.2">
      <c r="A70" s="5"/>
      <c r="B70" s="5"/>
      <c r="C70" s="24"/>
      <c r="E70" s="23"/>
      <c r="H70" s="18"/>
      <c r="I70" s="18"/>
      <c r="J70" s="18"/>
      <c r="K70" s="18"/>
      <c r="L70" s="18"/>
    </row>
    <row r="71" spans="1:12" ht="16" thickBot="1" x14ac:dyDescent="0.25">
      <c r="A71" s="5"/>
      <c r="B71" s="5"/>
      <c r="C71" s="22"/>
      <c r="H71" s="18"/>
      <c r="I71" s="18"/>
      <c r="J71" s="18"/>
      <c r="K71" s="18"/>
      <c r="L71" s="18"/>
    </row>
    <row r="72" spans="1:12" x14ac:dyDescent="0.2">
      <c r="A72" s="21"/>
      <c r="B72" s="21"/>
      <c r="C72" s="20"/>
      <c r="D72" s="70"/>
      <c r="E72" s="70"/>
      <c r="F72" s="70"/>
      <c r="G72" s="70"/>
      <c r="H72" s="18"/>
      <c r="I72" s="18"/>
      <c r="J72" s="18"/>
      <c r="K72" s="18"/>
      <c r="L72" s="18"/>
    </row>
    <row r="73" spans="1:12" ht="16" thickBot="1" x14ac:dyDescent="0.25">
      <c r="A73" s="2" t="s">
        <v>35</v>
      </c>
      <c r="B73" s="2"/>
      <c r="E73" s="211">
        <f>E63*E65*E68*E69</f>
        <v>4.5</v>
      </c>
      <c r="F73" s="212" t="s">
        <v>48</v>
      </c>
      <c r="H73" s="18"/>
      <c r="I73" s="18"/>
      <c r="J73" s="18"/>
      <c r="K73" s="18"/>
      <c r="L73" s="18"/>
    </row>
    <row r="74" spans="1:12" ht="16" thickTop="1" x14ac:dyDescent="0.2">
      <c r="C74" s="68"/>
      <c r="H74" s="18"/>
      <c r="I74" s="18"/>
      <c r="J74" s="18"/>
      <c r="K74" s="18"/>
      <c r="L74" s="18"/>
    </row>
    <row r="75" spans="1:12" ht="16" thickBot="1" x14ac:dyDescent="0.25">
      <c r="A75" s="43"/>
      <c r="B75" s="43"/>
      <c r="C75" s="43"/>
      <c r="D75" s="43"/>
      <c r="E75" s="43"/>
      <c r="F75" s="43"/>
      <c r="G75" s="43"/>
      <c r="H75" s="18"/>
      <c r="I75" s="18"/>
      <c r="J75" s="18"/>
      <c r="K75" s="18"/>
      <c r="L75" s="18"/>
    </row>
    <row r="76" spans="1:12" x14ac:dyDescent="0.2">
      <c r="H76" s="18"/>
      <c r="I76" s="18"/>
      <c r="J76" s="18"/>
      <c r="K76" s="18"/>
      <c r="L76" s="18"/>
    </row>
    <row r="77" spans="1:12" x14ac:dyDescent="0.2">
      <c r="A77" s="2" t="s">
        <v>1394</v>
      </c>
      <c r="H77" s="18"/>
      <c r="I77" s="18"/>
      <c r="J77" s="18"/>
      <c r="K77" s="18"/>
      <c r="L77" s="18"/>
    </row>
    <row r="78" spans="1:12" x14ac:dyDescent="0.2">
      <c r="A78" s="221">
        <v>44119</v>
      </c>
      <c r="B78" s="19" t="s">
        <v>1395</v>
      </c>
      <c r="H78" s="18"/>
      <c r="I78" s="18"/>
      <c r="J78" s="18"/>
      <c r="K78" s="18"/>
      <c r="L78" s="18"/>
    </row>
    <row r="79" spans="1:12" x14ac:dyDescent="0.2">
      <c r="H79" s="18"/>
      <c r="I79" s="18"/>
      <c r="J79" s="18"/>
      <c r="K79" s="18"/>
      <c r="L79" s="18"/>
    </row>
    <row r="80" spans="1:12" x14ac:dyDescent="0.2">
      <c r="H80" s="18"/>
      <c r="I80" s="18"/>
      <c r="J80" s="18"/>
      <c r="K80" s="18"/>
      <c r="L80" s="18"/>
    </row>
    <row r="81" spans="8:12" x14ac:dyDescent="0.2">
      <c r="H81" s="18"/>
      <c r="I81" s="18"/>
      <c r="J81" s="18"/>
      <c r="K81" s="18"/>
      <c r="L81" s="18"/>
    </row>
    <row r="82" spans="8:12" x14ac:dyDescent="0.2">
      <c r="H82" s="18"/>
      <c r="I82" s="18"/>
      <c r="J82" s="18"/>
      <c r="K82" s="18"/>
      <c r="L82" s="18"/>
    </row>
    <row r="83" spans="8:12" x14ac:dyDescent="0.2">
      <c r="H83" s="18"/>
      <c r="I83" s="18"/>
      <c r="J83" s="18"/>
      <c r="K83" s="18"/>
      <c r="L83" s="18"/>
    </row>
    <row r="84" spans="8:12" x14ac:dyDescent="0.2">
      <c r="H84" s="18"/>
      <c r="I84" s="18"/>
      <c r="J84" s="18"/>
      <c r="K84" s="18"/>
      <c r="L84" s="18"/>
    </row>
    <row r="85" spans="8:12" x14ac:dyDescent="0.2">
      <c r="H85" s="18"/>
      <c r="I85" s="18"/>
      <c r="J85" s="18"/>
      <c r="K85" s="18"/>
      <c r="L85" s="18"/>
    </row>
    <row r="1048510" spans="16:16" x14ac:dyDescent="0.2">
      <c r="P1048510" s="57"/>
    </row>
  </sheetData>
  <conditionalFormatting sqref="E73">
    <cfRule type="cellIs" dxfId="79" priority="1" operator="lessThan">
      <formula>7.5</formula>
    </cfRule>
    <cfRule type="cellIs" dxfId="78" priority="2" operator="greaterThan">
      <formula>7.5</formula>
    </cfRule>
  </conditionalFormatting>
  <dataValidations count="4">
    <dataValidation type="list" allowBlank="1" showInputMessage="1" showErrorMessage="1" sqref="E10" xr:uid="{00000000-0002-0000-1D00-000000000000}">
      <formula1>#REF!</formula1>
    </dataValidation>
    <dataValidation type="list" showInputMessage="1" showErrorMessage="1" sqref="E12" xr:uid="{00000000-0002-0000-1D00-000001000000}">
      <formula1>#REF!</formula1>
    </dataValidation>
    <dataValidation type="list" allowBlank="1" showInputMessage="1" showErrorMessage="1" sqref="E11" xr:uid="{00000000-0002-0000-1D00-000002000000}">
      <formula1>#REF!</formula1>
    </dataValidation>
    <dataValidation type="list" allowBlank="1" showInputMessage="1" showErrorMessage="1" sqref="D12" xr:uid="{00000000-0002-0000-1D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D00-000004000000}">
          <x14:formula1>
            <xm:f>Lists!$C$1:$C$9</xm:f>
          </x14:formula1>
          <xm:sqref>D10</xm:sqref>
        </x14:dataValidation>
        <x14:dataValidation type="list" allowBlank="1" showInputMessage="1" showErrorMessage="1" xr:uid="{00000000-0002-0000-1D00-000005000000}">
          <x14:formula1>
            <xm:f>Lists!$F$1:$F$8</xm:f>
          </x14:formula1>
          <xm:sqref>D11</xm:sqref>
        </x14:dataValidation>
        <x14:dataValidation type="list" allowBlank="1" showInputMessage="1" showErrorMessage="1" xr:uid="{00000000-0002-0000-1D00-000006000000}">
          <x14:formula1>
            <xm:f>Lists!$E$1:$E$5</xm:f>
          </x14:formula1>
          <xm:sqref>V15:V16</xm:sqref>
        </x14:dataValidation>
        <x14:dataValidation type="list" allowBlank="1" showInputMessage="1" showErrorMessage="1" xr:uid="{00000000-0002-0000-1D00-000007000000}">
          <x14:formula1>
            <xm:f>Lists!$D$1:$D$8</xm:f>
          </x14:formula1>
          <xm:sqref>E15:E16</xm:sqref>
        </x14:dataValidation>
        <x14:dataValidation type="list" allowBlank="1" showInputMessage="1" showErrorMessage="1" xr:uid="{00000000-0002-0000-1D00-000008000000}">
          <x14:formula1>
            <xm:f>Lists!$G$1:$G$8</xm:f>
          </x14:formula1>
          <xm:sqref>D21:D32</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W1048509"/>
  <sheetViews>
    <sheetView zoomScale="60" zoomScaleNormal="60" zoomScalePageLayoutView="80" workbookViewId="0">
      <selection activeCell="AA55" sqref="AA55"/>
    </sheetView>
  </sheetViews>
  <sheetFormatPr baseColWidth="10" defaultColWidth="8.83203125" defaultRowHeight="15" x14ac:dyDescent="0.2"/>
  <cols>
    <col min="1" max="2" width="13.5" style="19" customWidth="1"/>
    <col min="3" max="3" width="24" style="19" customWidth="1"/>
    <col min="4" max="4" width="20" style="19" customWidth="1"/>
    <col min="5" max="5" width="38.83203125" style="19" customWidth="1"/>
    <col min="6" max="6" width="25" style="19" customWidth="1"/>
    <col min="7" max="7" width="15.5" style="19" customWidth="1"/>
    <col min="8" max="8" width="15.6640625" style="19" customWidth="1"/>
    <col min="9" max="9" width="17.1640625" style="19" customWidth="1"/>
    <col min="10" max="10" width="24.83203125" style="19" customWidth="1"/>
    <col min="11" max="12" width="20" style="19" bestFit="1" customWidth="1"/>
    <col min="13" max="13" width="33.83203125" style="19" customWidth="1"/>
    <col min="14" max="14" width="20.5" style="19" customWidth="1"/>
    <col min="15" max="16" width="14.5" style="19" customWidth="1"/>
    <col min="17" max="17" width="22.33203125" style="19" customWidth="1"/>
    <col min="18" max="18" width="27.83203125" style="19" bestFit="1" customWidth="1"/>
    <col min="19" max="19" width="15.83203125" style="19" bestFit="1" customWidth="1"/>
    <col min="20" max="20" width="24.83203125" style="19" customWidth="1"/>
    <col min="21" max="22" width="8.83203125" style="19"/>
    <col min="23" max="23" width="32.1640625" style="19" customWidth="1"/>
    <col min="24" max="16384" width="8.83203125" style="19"/>
  </cols>
  <sheetData>
    <row r="1" spans="1:23" ht="16" thickBot="1" x14ac:dyDescent="0.25">
      <c r="A1" s="1" t="s">
        <v>0</v>
      </c>
      <c r="B1" s="1"/>
      <c r="C1" s="43"/>
      <c r="D1" s="43"/>
      <c r="E1" s="43"/>
      <c r="F1" s="43"/>
      <c r="G1" s="43"/>
      <c r="H1" s="43"/>
      <c r="I1" s="43"/>
      <c r="J1" s="43"/>
      <c r="K1" s="43"/>
      <c r="L1" s="43"/>
      <c r="M1" s="43"/>
      <c r="N1" s="43"/>
      <c r="O1" s="43"/>
    </row>
    <row r="2" spans="1:23" x14ac:dyDescent="0.2">
      <c r="C2" s="19" t="s">
        <v>1</v>
      </c>
      <c r="D2" s="209" t="s">
        <v>613</v>
      </c>
      <c r="G2" s="19" t="s">
        <v>72</v>
      </c>
      <c r="H2" s="44" t="s">
        <v>1706</v>
      </c>
    </row>
    <row r="3" spans="1:23" x14ac:dyDescent="0.2">
      <c r="C3" s="19" t="s">
        <v>2</v>
      </c>
      <c r="D3" s="209">
        <v>2011</v>
      </c>
    </row>
    <row r="4" spans="1:23" x14ac:dyDescent="0.2">
      <c r="C4" s="8" t="s">
        <v>44</v>
      </c>
      <c r="D4" s="209" t="s">
        <v>1539</v>
      </c>
    </row>
    <row r="5" spans="1:23" x14ac:dyDescent="0.2">
      <c r="C5" s="19" t="s">
        <v>3</v>
      </c>
      <c r="D5" s="403" t="s">
        <v>2161</v>
      </c>
    </row>
    <row r="6" spans="1:23" x14ac:dyDescent="0.2">
      <c r="D6" s="18"/>
    </row>
    <row r="7" spans="1:23" ht="16" thickBot="1" x14ac:dyDescent="0.25">
      <c r="A7" s="1" t="s">
        <v>59</v>
      </c>
      <c r="B7" s="1"/>
      <c r="C7" s="43"/>
      <c r="D7" s="245" t="s">
        <v>153</v>
      </c>
      <c r="E7" s="43"/>
      <c r="F7" s="43"/>
      <c r="G7" s="43"/>
      <c r="H7" s="43"/>
      <c r="I7" s="43"/>
      <c r="J7" s="43"/>
      <c r="K7" s="43"/>
      <c r="L7" s="43"/>
      <c r="M7" s="43"/>
      <c r="N7" s="43"/>
      <c r="O7" s="43"/>
    </row>
    <row r="9" spans="1:23" ht="16" thickBot="1" x14ac:dyDescent="0.25">
      <c r="A9" s="1" t="s">
        <v>4</v>
      </c>
      <c r="B9" s="1"/>
      <c r="C9" s="43"/>
      <c r="D9" s="43"/>
      <c r="E9" s="43"/>
      <c r="F9" s="43"/>
      <c r="G9" s="43"/>
      <c r="H9" s="43"/>
      <c r="I9" s="43"/>
      <c r="J9" s="43"/>
      <c r="K9" s="43"/>
      <c r="L9" s="43"/>
      <c r="M9" s="43"/>
      <c r="N9" s="43"/>
      <c r="O9" s="43"/>
    </row>
    <row r="10" spans="1:23" x14ac:dyDescent="0.2">
      <c r="C10" s="19" t="s">
        <v>74</v>
      </c>
      <c r="D10" s="45" t="s">
        <v>152</v>
      </c>
    </row>
    <row r="11" spans="1:23" x14ac:dyDescent="0.2">
      <c r="C11" s="19" t="s">
        <v>46</v>
      </c>
      <c r="D11" s="45" t="s">
        <v>43</v>
      </c>
      <c r="E11" s="240" t="s">
        <v>1594</v>
      </c>
    </row>
    <row r="12" spans="1:23" x14ac:dyDescent="0.2">
      <c r="C12" s="19" t="s">
        <v>67</v>
      </c>
      <c r="D12" s="45" t="s">
        <v>53</v>
      </c>
      <c r="E12" s="241"/>
    </row>
    <row r="13" spans="1:23" x14ac:dyDescent="0.2">
      <c r="A13" s="2"/>
      <c r="B13" s="2"/>
    </row>
    <row r="14" spans="1:23" s="542" customFormat="1" x14ac:dyDescent="0.2">
      <c r="A14" s="214" t="s">
        <v>5</v>
      </c>
      <c r="B14" s="214" t="s">
        <v>36</v>
      </c>
      <c r="C14" s="214" t="s">
        <v>6</v>
      </c>
      <c r="D14" s="214" t="s">
        <v>41</v>
      </c>
      <c r="E14" s="214" t="s">
        <v>7</v>
      </c>
      <c r="F14" s="214" t="s">
        <v>129</v>
      </c>
      <c r="G14" s="214" t="s">
        <v>133</v>
      </c>
      <c r="H14" s="214" t="s">
        <v>130</v>
      </c>
      <c r="I14" s="214" t="s">
        <v>70</v>
      </c>
      <c r="J14" s="214" t="s">
        <v>1606</v>
      </c>
      <c r="K14" s="214" t="s">
        <v>1604</v>
      </c>
      <c r="L14" s="214" t="s">
        <v>1605</v>
      </c>
      <c r="M14" s="214" t="s">
        <v>1402</v>
      </c>
      <c r="N14" s="214" t="s">
        <v>1403</v>
      </c>
      <c r="O14" s="214" t="s">
        <v>8</v>
      </c>
      <c r="P14" s="205" t="s">
        <v>121</v>
      </c>
      <c r="Q14" s="205" t="s">
        <v>123</v>
      </c>
      <c r="R14" s="205" t="s">
        <v>124</v>
      </c>
      <c r="S14" s="205" t="s">
        <v>127</v>
      </c>
      <c r="T14" s="214" t="s">
        <v>55</v>
      </c>
      <c r="U14" s="214" t="s">
        <v>50</v>
      </c>
      <c r="V14" s="214" t="s">
        <v>120</v>
      </c>
      <c r="W14" s="83" t="s">
        <v>16</v>
      </c>
    </row>
    <row r="15" spans="1:23" s="542" customFormat="1" x14ac:dyDescent="0.2">
      <c r="A15" s="225">
        <v>1</v>
      </c>
      <c r="B15" s="225" t="s">
        <v>1706</v>
      </c>
      <c r="C15" s="206" t="s">
        <v>78</v>
      </c>
      <c r="D15" s="225" t="s">
        <v>1582</v>
      </c>
      <c r="E15" s="225" t="s">
        <v>151</v>
      </c>
      <c r="F15" s="225" t="s">
        <v>132</v>
      </c>
      <c r="G15" s="225" t="s">
        <v>134</v>
      </c>
      <c r="H15" s="225" t="s">
        <v>150</v>
      </c>
      <c r="I15" s="225" t="s">
        <v>85</v>
      </c>
      <c r="J15" s="225">
        <v>10</v>
      </c>
      <c r="K15" s="225">
        <v>8</v>
      </c>
      <c r="L15" s="225">
        <v>12</v>
      </c>
      <c r="M15" s="225" t="s">
        <v>66</v>
      </c>
      <c r="N15" s="225" t="s">
        <v>66</v>
      </c>
      <c r="O15" s="225" t="s">
        <v>66</v>
      </c>
      <c r="P15" s="15" t="s">
        <v>1296</v>
      </c>
      <c r="Q15" s="15">
        <v>144</v>
      </c>
      <c r="R15" s="15" t="s">
        <v>125</v>
      </c>
      <c r="S15" s="15">
        <v>144</v>
      </c>
      <c r="T15" s="225" t="s">
        <v>148</v>
      </c>
      <c r="U15" s="225" t="s">
        <v>52</v>
      </c>
      <c r="V15" s="225" t="s">
        <v>53</v>
      </c>
      <c r="W15" s="634" t="s">
        <v>1292</v>
      </c>
    </row>
    <row r="16" spans="1:23" s="542" customFormat="1" x14ac:dyDescent="0.2">
      <c r="A16" s="225">
        <v>2</v>
      </c>
      <c r="B16" s="225" t="s">
        <v>1706</v>
      </c>
      <c r="C16" s="206" t="s">
        <v>79</v>
      </c>
      <c r="D16" s="225" t="s">
        <v>1582</v>
      </c>
      <c r="E16" s="225" t="s">
        <v>151</v>
      </c>
      <c r="F16" s="225" t="s">
        <v>132</v>
      </c>
      <c r="G16" s="225" t="s">
        <v>134</v>
      </c>
      <c r="H16" s="225" t="s">
        <v>150</v>
      </c>
      <c r="I16" s="225" t="s">
        <v>85</v>
      </c>
      <c r="J16" s="225">
        <v>2</v>
      </c>
      <c r="K16" s="225">
        <v>1</v>
      </c>
      <c r="L16" s="225">
        <v>3</v>
      </c>
      <c r="M16" s="225" t="s">
        <v>66</v>
      </c>
      <c r="N16" s="225" t="s">
        <v>66</v>
      </c>
      <c r="O16" s="225" t="s">
        <v>66</v>
      </c>
      <c r="P16" s="15" t="s">
        <v>1296</v>
      </c>
      <c r="Q16" s="15">
        <v>144</v>
      </c>
      <c r="R16" s="15" t="s">
        <v>125</v>
      </c>
      <c r="S16" s="15">
        <v>144</v>
      </c>
      <c r="T16" s="225" t="s">
        <v>148</v>
      </c>
      <c r="U16" s="225" t="s">
        <v>52</v>
      </c>
      <c r="V16" s="225" t="s">
        <v>53</v>
      </c>
      <c r="W16" s="634"/>
    </row>
    <row r="17" spans="1:23" s="99" customFormat="1" x14ac:dyDescent="0.2">
      <c r="A17" s="49"/>
      <c r="B17" s="49"/>
      <c r="C17" s="49"/>
      <c r="D17" s="49"/>
      <c r="E17" s="49"/>
      <c r="F17" s="49"/>
      <c r="G17" s="49"/>
      <c r="H17" s="49"/>
      <c r="I17" s="49"/>
      <c r="J17" s="49"/>
      <c r="K17" s="49"/>
      <c r="L17" s="49"/>
      <c r="M17" s="49"/>
      <c r="N17" s="49"/>
      <c r="O17" s="49"/>
      <c r="P17" s="49"/>
      <c r="Q17" s="49"/>
      <c r="R17" s="49"/>
      <c r="S17" s="49"/>
      <c r="T17" s="49"/>
      <c r="U17" s="49"/>
      <c r="V17" s="49"/>
      <c r="W17" s="49"/>
    </row>
    <row r="18" spans="1:23" s="49" customFormat="1" ht="16" thickBot="1" x14ac:dyDescent="0.25">
      <c r="A18" s="17" t="s">
        <v>2142</v>
      </c>
      <c r="B18" s="17"/>
      <c r="C18" s="17" t="s">
        <v>68</v>
      </c>
      <c r="D18" s="50"/>
      <c r="E18" s="50"/>
      <c r="F18" s="50"/>
      <c r="G18" s="50"/>
      <c r="H18" s="50"/>
      <c r="I18" s="50"/>
      <c r="J18" s="50"/>
      <c r="K18" s="50"/>
      <c r="L18" s="50"/>
      <c r="M18" s="50"/>
      <c r="N18" s="50"/>
      <c r="O18" s="50"/>
      <c r="P18" s="50"/>
      <c r="Q18" s="50"/>
    </row>
    <row r="19" spans="1:23" s="49" customFormat="1" x14ac:dyDescent="0.2"/>
    <row r="20" spans="1:23" s="99" customFormat="1" x14ac:dyDescent="0.2">
      <c r="A20" s="49" t="s">
        <v>5</v>
      </c>
      <c r="B20" s="49" t="s">
        <v>36</v>
      </c>
      <c r="C20" s="222" t="s">
        <v>6</v>
      </c>
      <c r="D20" s="222" t="s">
        <v>45</v>
      </c>
      <c r="E20" s="222" t="s">
        <v>9</v>
      </c>
      <c r="F20" s="222" t="s">
        <v>119</v>
      </c>
      <c r="G20" s="223" t="s">
        <v>56</v>
      </c>
      <c r="H20" s="224" t="s">
        <v>136</v>
      </c>
      <c r="I20" s="224" t="s">
        <v>137</v>
      </c>
      <c r="J20" s="224" t="s">
        <v>138</v>
      </c>
      <c r="K20" s="223" t="s">
        <v>139</v>
      </c>
      <c r="L20" s="223" t="s">
        <v>122</v>
      </c>
      <c r="M20" s="223" t="s">
        <v>140</v>
      </c>
      <c r="N20" s="223" t="s">
        <v>122</v>
      </c>
      <c r="O20" s="223" t="s">
        <v>42</v>
      </c>
      <c r="P20" s="223" t="s">
        <v>141</v>
      </c>
      <c r="Q20" s="223" t="s">
        <v>142</v>
      </c>
      <c r="R20" s="223" t="s">
        <v>10</v>
      </c>
      <c r="S20" s="223" t="s">
        <v>146</v>
      </c>
      <c r="T20" s="223" t="s">
        <v>145</v>
      </c>
      <c r="U20" s="223" t="s">
        <v>11</v>
      </c>
      <c r="V20" s="222" t="s">
        <v>16</v>
      </c>
    </row>
    <row r="21" spans="1:23" s="99" customFormat="1" x14ac:dyDescent="0.2">
      <c r="A21" s="52">
        <v>1</v>
      </c>
      <c r="B21" s="90" t="s">
        <v>1706</v>
      </c>
      <c r="C21" s="208" t="s">
        <v>78</v>
      </c>
      <c r="D21" s="52" t="s">
        <v>90</v>
      </c>
      <c r="E21" s="52" t="s">
        <v>90</v>
      </c>
      <c r="F21" s="52">
        <v>6</v>
      </c>
      <c r="G21" s="90" t="s">
        <v>148</v>
      </c>
      <c r="H21" s="52">
        <v>96</v>
      </c>
      <c r="I21" s="52" t="s">
        <v>125</v>
      </c>
      <c r="J21" s="52">
        <v>96</v>
      </c>
      <c r="K21" s="52" t="s">
        <v>71</v>
      </c>
      <c r="L21" s="52" t="s">
        <v>71</v>
      </c>
      <c r="M21" s="52" t="s">
        <v>71</v>
      </c>
      <c r="N21" s="52" t="s">
        <v>71</v>
      </c>
      <c r="O21" s="52" t="s">
        <v>102</v>
      </c>
      <c r="P21" s="52">
        <v>0.81699999999999995</v>
      </c>
      <c r="Q21" s="52" t="s">
        <v>1388</v>
      </c>
      <c r="R21" s="52" t="s">
        <v>92</v>
      </c>
      <c r="S21" s="52" t="s">
        <v>149</v>
      </c>
      <c r="T21" s="52" t="s">
        <v>1388</v>
      </c>
      <c r="U21" s="52" t="s">
        <v>154</v>
      </c>
      <c r="V21" s="228" t="s">
        <v>1470</v>
      </c>
    </row>
    <row r="22" spans="1:23" s="99" customFormat="1" x14ac:dyDescent="0.2">
      <c r="A22" s="52">
        <v>2</v>
      </c>
      <c r="B22" s="90" t="s">
        <v>1706</v>
      </c>
      <c r="C22" s="208" t="s">
        <v>79</v>
      </c>
      <c r="D22" s="52" t="s">
        <v>90</v>
      </c>
      <c r="E22" s="52" t="s">
        <v>90</v>
      </c>
      <c r="F22" s="52">
        <v>6</v>
      </c>
      <c r="G22" s="90" t="s">
        <v>148</v>
      </c>
      <c r="H22" s="52">
        <v>96</v>
      </c>
      <c r="I22" s="52" t="s">
        <v>125</v>
      </c>
      <c r="J22" s="52">
        <v>96</v>
      </c>
      <c r="K22" s="52" t="s">
        <v>71</v>
      </c>
      <c r="L22" s="52" t="s">
        <v>71</v>
      </c>
      <c r="M22" s="52" t="s">
        <v>71</v>
      </c>
      <c r="N22" s="52" t="s">
        <v>71</v>
      </c>
      <c r="O22" s="52" t="s">
        <v>102</v>
      </c>
      <c r="P22" s="52">
        <v>1.0369999999999999</v>
      </c>
      <c r="Q22" s="52" t="s">
        <v>1388</v>
      </c>
      <c r="R22" s="52" t="s">
        <v>92</v>
      </c>
      <c r="S22" s="52" t="s">
        <v>147</v>
      </c>
      <c r="T22" s="52" t="s">
        <v>1388</v>
      </c>
      <c r="U22" s="52" t="s">
        <v>154</v>
      </c>
      <c r="V22" s="228" t="s">
        <v>1470</v>
      </c>
    </row>
    <row r="23" spans="1:23" s="99" customFormat="1" x14ac:dyDescent="0.2">
      <c r="A23" s="52">
        <v>1</v>
      </c>
      <c r="B23" s="90" t="s">
        <v>1706</v>
      </c>
      <c r="C23" s="208" t="s">
        <v>78</v>
      </c>
      <c r="D23" s="52" t="s">
        <v>90</v>
      </c>
      <c r="E23" s="52" t="s">
        <v>90</v>
      </c>
      <c r="F23" s="52">
        <v>6</v>
      </c>
      <c r="G23" s="90" t="s">
        <v>148</v>
      </c>
      <c r="H23" s="52">
        <v>144</v>
      </c>
      <c r="I23" s="52" t="s">
        <v>125</v>
      </c>
      <c r="J23" s="52">
        <v>144</v>
      </c>
      <c r="K23" s="52" t="s">
        <v>71</v>
      </c>
      <c r="L23" s="52" t="s">
        <v>71</v>
      </c>
      <c r="M23" s="52" t="s">
        <v>71</v>
      </c>
      <c r="N23" s="52" t="s">
        <v>71</v>
      </c>
      <c r="O23" s="52" t="s">
        <v>102</v>
      </c>
      <c r="P23" s="52">
        <v>0.499</v>
      </c>
      <c r="Q23" s="52" t="s">
        <v>1388</v>
      </c>
      <c r="R23" s="52" t="s">
        <v>92</v>
      </c>
      <c r="S23" s="52" t="s">
        <v>1916</v>
      </c>
      <c r="T23" s="52" t="s">
        <v>1388</v>
      </c>
      <c r="U23" s="52" t="s">
        <v>154</v>
      </c>
      <c r="V23" s="228" t="s">
        <v>1470</v>
      </c>
    </row>
    <row r="24" spans="1:23" s="99" customFormat="1" x14ac:dyDescent="0.2">
      <c r="A24" s="52">
        <v>2</v>
      </c>
      <c r="B24" s="90" t="s">
        <v>1706</v>
      </c>
      <c r="C24" s="208" t="s">
        <v>79</v>
      </c>
      <c r="D24" s="52" t="s">
        <v>90</v>
      </c>
      <c r="E24" s="52" t="s">
        <v>90</v>
      </c>
      <c r="F24" s="52">
        <v>6</v>
      </c>
      <c r="G24" s="90" t="s">
        <v>148</v>
      </c>
      <c r="H24" s="52">
        <v>144</v>
      </c>
      <c r="I24" s="52" t="s">
        <v>125</v>
      </c>
      <c r="J24" s="52">
        <v>144</v>
      </c>
      <c r="K24" s="52" t="s">
        <v>71</v>
      </c>
      <c r="L24" s="52" t="s">
        <v>71</v>
      </c>
      <c r="M24" s="52" t="s">
        <v>71</v>
      </c>
      <c r="N24" s="52" t="s">
        <v>71</v>
      </c>
      <c r="O24" s="52" t="s">
        <v>102</v>
      </c>
      <c r="P24" s="52">
        <v>0.55700000000000005</v>
      </c>
      <c r="Q24" s="52" t="s">
        <v>1388</v>
      </c>
      <c r="R24" s="52" t="s">
        <v>92</v>
      </c>
      <c r="S24" s="52" t="s">
        <v>1917</v>
      </c>
      <c r="T24" s="52" t="s">
        <v>1388</v>
      </c>
      <c r="U24" s="52" t="s">
        <v>154</v>
      </c>
      <c r="V24" s="228" t="s">
        <v>1470</v>
      </c>
    </row>
    <row r="25" spans="1:23" s="99" customFormat="1" x14ac:dyDescent="0.2">
      <c r="A25" s="90">
        <v>1</v>
      </c>
      <c r="B25" s="90" t="s">
        <v>1706</v>
      </c>
      <c r="C25" s="208" t="s">
        <v>78</v>
      </c>
      <c r="D25" s="52" t="s">
        <v>1598</v>
      </c>
      <c r="E25" s="52" t="s">
        <v>958</v>
      </c>
      <c r="F25" s="52">
        <v>1</v>
      </c>
      <c r="G25" s="90" t="s">
        <v>148</v>
      </c>
      <c r="H25" s="52">
        <v>12</v>
      </c>
      <c r="I25" s="52" t="s">
        <v>125</v>
      </c>
      <c r="J25" s="52">
        <v>12</v>
      </c>
      <c r="K25" s="52" t="s">
        <v>1918</v>
      </c>
      <c r="L25" s="52" t="s">
        <v>71</v>
      </c>
      <c r="M25" s="52" t="s">
        <v>568</v>
      </c>
      <c r="N25" s="52" t="s">
        <v>71</v>
      </c>
      <c r="O25" s="52" t="s">
        <v>71</v>
      </c>
      <c r="P25" s="52" t="s">
        <v>71</v>
      </c>
      <c r="Q25" s="52" t="s">
        <v>71</v>
      </c>
      <c r="R25" s="52" t="s">
        <v>71</v>
      </c>
      <c r="S25" s="52" t="s">
        <v>71</v>
      </c>
      <c r="T25" s="52" t="s">
        <v>71</v>
      </c>
      <c r="U25" s="52" t="s">
        <v>157</v>
      </c>
      <c r="V25" s="228" t="s">
        <v>155</v>
      </c>
    </row>
    <row r="26" spans="1:23" s="99" customFormat="1" x14ac:dyDescent="0.2">
      <c r="A26" s="90">
        <v>1</v>
      </c>
      <c r="B26" s="90" t="s">
        <v>1706</v>
      </c>
      <c r="C26" s="208" t="s">
        <v>78</v>
      </c>
      <c r="D26" s="52" t="s">
        <v>1598</v>
      </c>
      <c r="E26" s="52" t="s">
        <v>958</v>
      </c>
      <c r="F26" s="52">
        <v>1</v>
      </c>
      <c r="G26" s="90" t="s">
        <v>148</v>
      </c>
      <c r="H26" s="52">
        <v>24</v>
      </c>
      <c r="I26" s="52" t="s">
        <v>125</v>
      </c>
      <c r="J26" s="52">
        <v>24</v>
      </c>
      <c r="K26" s="52" t="s">
        <v>1918</v>
      </c>
      <c r="L26" s="52" t="s">
        <v>71</v>
      </c>
      <c r="M26" s="52" t="s">
        <v>568</v>
      </c>
      <c r="N26" s="52" t="s">
        <v>71</v>
      </c>
      <c r="O26" s="52" t="s">
        <v>71</v>
      </c>
      <c r="P26" s="52" t="s">
        <v>71</v>
      </c>
      <c r="Q26" s="52" t="s">
        <v>71</v>
      </c>
      <c r="R26" s="52" t="s">
        <v>71</v>
      </c>
      <c r="S26" s="52" t="s">
        <v>71</v>
      </c>
      <c r="T26" s="52" t="s">
        <v>71</v>
      </c>
      <c r="U26" s="52" t="s">
        <v>157</v>
      </c>
      <c r="V26" s="228" t="s">
        <v>155</v>
      </c>
    </row>
    <row r="27" spans="1:23" s="99" customFormat="1" x14ac:dyDescent="0.2">
      <c r="A27" s="90">
        <v>1</v>
      </c>
      <c r="B27" s="90" t="s">
        <v>1706</v>
      </c>
      <c r="C27" s="208" t="s">
        <v>78</v>
      </c>
      <c r="D27" s="52" t="s">
        <v>1598</v>
      </c>
      <c r="E27" s="52" t="s">
        <v>958</v>
      </c>
      <c r="F27" s="52">
        <v>1</v>
      </c>
      <c r="G27" s="90" t="s">
        <v>148</v>
      </c>
      <c r="H27" s="52">
        <v>48</v>
      </c>
      <c r="I27" s="52" t="s">
        <v>125</v>
      </c>
      <c r="J27" s="52">
        <v>48</v>
      </c>
      <c r="K27" s="52" t="s">
        <v>1918</v>
      </c>
      <c r="L27" s="52" t="s">
        <v>71</v>
      </c>
      <c r="M27" s="52" t="s">
        <v>568</v>
      </c>
      <c r="N27" s="52" t="s">
        <v>71</v>
      </c>
      <c r="O27" s="52" t="s">
        <v>71</v>
      </c>
      <c r="P27" s="52" t="s">
        <v>71</v>
      </c>
      <c r="Q27" s="52" t="s">
        <v>71</v>
      </c>
      <c r="R27" s="52" t="s">
        <v>71</v>
      </c>
      <c r="S27" s="52" t="s">
        <v>71</v>
      </c>
      <c r="T27" s="52" t="s">
        <v>71</v>
      </c>
      <c r="U27" s="52" t="s">
        <v>157</v>
      </c>
      <c r="V27" s="228" t="s">
        <v>155</v>
      </c>
    </row>
    <row r="28" spans="1:23" s="99" customFormat="1" x14ac:dyDescent="0.2">
      <c r="A28" s="90">
        <v>2</v>
      </c>
      <c r="B28" s="90" t="s">
        <v>1706</v>
      </c>
      <c r="C28" s="208" t="s">
        <v>79</v>
      </c>
      <c r="D28" s="52" t="s">
        <v>1598</v>
      </c>
      <c r="E28" s="52" t="s">
        <v>958</v>
      </c>
      <c r="F28" s="52">
        <v>1</v>
      </c>
      <c r="G28" s="90" t="s">
        <v>148</v>
      </c>
      <c r="H28" s="52">
        <v>12</v>
      </c>
      <c r="I28" s="52" t="s">
        <v>125</v>
      </c>
      <c r="J28" s="52">
        <v>12</v>
      </c>
      <c r="K28" s="52" t="s">
        <v>568</v>
      </c>
      <c r="L28" s="52" t="s">
        <v>71</v>
      </c>
      <c r="M28" s="52" t="s">
        <v>1884</v>
      </c>
      <c r="N28" s="52" t="s">
        <v>71</v>
      </c>
      <c r="O28" s="52" t="s">
        <v>71</v>
      </c>
      <c r="P28" s="52" t="s">
        <v>71</v>
      </c>
      <c r="Q28" s="52" t="s">
        <v>71</v>
      </c>
      <c r="R28" s="52" t="s">
        <v>71</v>
      </c>
      <c r="S28" s="52" t="s">
        <v>71</v>
      </c>
      <c r="T28" s="52" t="s">
        <v>71</v>
      </c>
      <c r="U28" s="52" t="s">
        <v>157</v>
      </c>
      <c r="V28" s="228" t="s">
        <v>155</v>
      </c>
    </row>
    <row r="29" spans="1:23" s="99" customFormat="1" x14ac:dyDescent="0.2">
      <c r="A29" s="90">
        <v>2</v>
      </c>
      <c r="B29" s="90" t="s">
        <v>1706</v>
      </c>
      <c r="C29" s="208" t="s">
        <v>79</v>
      </c>
      <c r="D29" s="52" t="s">
        <v>1598</v>
      </c>
      <c r="E29" s="52" t="s">
        <v>958</v>
      </c>
      <c r="F29" s="52">
        <v>1</v>
      </c>
      <c r="G29" s="90" t="s">
        <v>148</v>
      </c>
      <c r="H29" s="52">
        <v>24</v>
      </c>
      <c r="I29" s="52" t="s">
        <v>125</v>
      </c>
      <c r="J29" s="52">
        <v>24</v>
      </c>
      <c r="K29" s="52" t="s">
        <v>1918</v>
      </c>
      <c r="L29" s="52" t="s">
        <v>71</v>
      </c>
      <c r="M29" s="52" t="s">
        <v>568</v>
      </c>
      <c r="N29" s="52" t="s">
        <v>71</v>
      </c>
      <c r="O29" s="52" t="s">
        <v>71</v>
      </c>
      <c r="P29" s="52" t="s">
        <v>71</v>
      </c>
      <c r="Q29" s="52" t="s">
        <v>71</v>
      </c>
      <c r="R29" s="52" t="s">
        <v>71</v>
      </c>
      <c r="S29" s="52" t="s">
        <v>71</v>
      </c>
      <c r="T29" s="52" t="s">
        <v>71</v>
      </c>
      <c r="U29" s="52" t="s">
        <v>157</v>
      </c>
      <c r="V29" s="228" t="s">
        <v>155</v>
      </c>
    </row>
    <row r="30" spans="1:23" s="99" customFormat="1" x14ac:dyDescent="0.2">
      <c r="A30" s="90">
        <v>2</v>
      </c>
      <c r="B30" s="90" t="s">
        <v>1706</v>
      </c>
      <c r="C30" s="208" t="s">
        <v>79</v>
      </c>
      <c r="D30" s="52" t="s">
        <v>1598</v>
      </c>
      <c r="E30" s="52" t="s">
        <v>958</v>
      </c>
      <c r="F30" s="52">
        <v>1</v>
      </c>
      <c r="G30" s="90" t="s">
        <v>148</v>
      </c>
      <c r="H30" s="52">
        <v>48</v>
      </c>
      <c r="I30" s="52" t="s">
        <v>125</v>
      </c>
      <c r="J30" s="52">
        <v>48</v>
      </c>
      <c r="K30" s="52" t="s">
        <v>1918</v>
      </c>
      <c r="L30" s="52" t="s">
        <v>71</v>
      </c>
      <c r="M30" s="52" t="s">
        <v>568</v>
      </c>
      <c r="N30" s="52" t="s">
        <v>71</v>
      </c>
      <c r="O30" s="52" t="s">
        <v>71</v>
      </c>
      <c r="P30" s="52" t="s">
        <v>71</v>
      </c>
      <c r="Q30" s="52" t="s">
        <v>71</v>
      </c>
      <c r="R30" s="52" t="s">
        <v>71</v>
      </c>
      <c r="S30" s="52" t="s">
        <v>71</v>
      </c>
      <c r="T30" s="52" t="s">
        <v>71</v>
      </c>
      <c r="U30" s="52" t="s">
        <v>157</v>
      </c>
      <c r="V30" s="228" t="s">
        <v>155</v>
      </c>
    </row>
    <row r="31" spans="1:23" s="29" customFormat="1" x14ac:dyDescent="0.2">
      <c r="A31" s="19"/>
      <c r="B31" s="19"/>
      <c r="C31" s="19"/>
      <c r="D31" s="19"/>
      <c r="E31" s="19"/>
      <c r="F31" s="19"/>
      <c r="G31" s="19"/>
      <c r="H31" s="19"/>
      <c r="I31" s="19"/>
      <c r="J31" s="19"/>
      <c r="K31" s="19"/>
      <c r="L31" s="19"/>
      <c r="M31" s="19"/>
      <c r="N31" s="19"/>
      <c r="O31" s="19"/>
      <c r="P31" s="19"/>
      <c r="Q31" s="19"/>
      <c r="R31" s="19"/>
      <c r="S31" s="19"/>
      <c r="T31" s="19"/>
      <c r="U31" s="19"/>
      <c r="V31" s="19"/>
    </row>
    <row r="32" spans="1:23" s="29" customFormat="1" ht="16" thickBot="1" x14ac:dyDescent="0.25">
      <c r="A32" s="1" t="s">
        <v>2142</v>
      </c>
      <c r="B32" s="1"/>
      <c r="C32" s="1" t="s">
        <v>69</v>
      </c>
      <c r="D32" s="16" t="s">
        <v>105</v>
      </c>
      <c r="E32" s="43"/>
      <c r="F32" s="43"/>
      <c r="G32" s="43"/>
      <c r="H32" s="43"/>
      <c r="I32" s="43"/>
      <c r="J32" s="43"/>
      <c r="K32" s="43"/>
      <c r="L32" s="43"/>
      <c r="M32" s="43"/>
      <c r="N32" s="43"/>
      <c r="O32" s="43"/>
      <c r="P32" s="43"/>
      <c r="Q32" s="43"/>
      <c r="R32" s="19"/>
      <c r="S32" s="19"/>
      <c r="T32" s="19"/>
      <c r="U32" s="19"/>
      <c r="V32" s="19"/>
    </row>
    <row r="34" spans="1:20" x14ac:dyDescent="0.2">
      <c r="A34" s="263" t="s">
        <v>5</v>
      </c>
      <c r="B34" s="54" t="s">
        <v>9</v>
      </c>
      <c r="C34" s="55" t="s">
        <v>56</v>
      </c>
      <c r="D34" s="56" t="s">
        <v>488</v>
      </c>
      <c r="E34" s="56" t="s">
        <v>489</v>
      </c>
      <c r="F34" s="56" t="s">
        <v>490</v>
      </c>
      <c r="G34" s="56" t="s">
        <v>491</v>
      </c>
      <c r="H34" s="56" t="s">
        <v>492</v>
      </c>
      <c r="I34" s="56" t="s">
        <v>493</v>
      </c>
      <c r="J34" s="55" t="s">
        <v>2139</v>
      </c>
      <c r="K34" s="55" t="s">
        <v>122</v>
      </c>
      <c r="L34" s="55" t="s">
        <v>2140</v>
      </c>
      <c r="M34" s="55" t="s">
        <v>122</v>
      </c>
      <c r="N34" s="530" t="s">
        <v>42</v>
      </c>
      <c r="O34" s="55" t="s">
        <v>2141</v>
      </c>
      <c r="P34" s="55" t="s">
        <v>122</v>
      </c>
      <c r="Q34" s="530" t="s">
        <v>10</v>
      </c>
      <c r="R34" s="55" t="s">
        <v>2566</v>
      </c>
      <c r="S34" s="55" t="s">
        <v>11</v>
      </c>
      <c r="T34" s="55" t="s">
        <v>16</v>
      </c>
    </row>
    <row r="35" spans="1:20" x14ac:dyDescent="0.2">
      <c r="A35" s="53"/>
      <c r="B35" s="53"/>
      <c r="C35" s="230"/>
      <c r="D35" s="230"/>
      <c r="E35" s="231"/>
      <c r="F35" s="231"/>
      <c r="G35" s="57"/>
      <c r="H35" s="57"/>
      <c r="I35" s="230"/>
      <c r="J35" s="230"/>
      <c r="K35" s="230"/>
      <c r="L35" s="230"/>
      <c r="M35" s="230"/>
      <c r="N35" s="230"/>
      <c r="O35" s="230"/>
      <c r="P35" s="230"/>
      <c r="Q35" s="230"/>
      <c r="R35" s="230"/>
      <c r="S35" s="230"/>
    </row>
    <row r="37" spans="1:20" ht="16" thickBot="1" x14ac:dyDescent="0.25">
      <c r="A37" s="1" t="s">
        <v>12</v>
      </c>
      <c r="B37" s="1"/>
      <c r="C37" s="43"/>
      <c r="D37" s="43"/>
      <c r="E37" s="43"/>
      <c r="F37" s="43"/>
      <c r="G37" s="43"/>
      <c r="H37" s="43"/>
      <c r="I37" s="43"/>
      <c r="J37" s="43"/>
      <c r="K37" s="43"/>
      <c r="L37" s="43"/>
      <c r="M37" s="43"/>
      <c r="N37" s="43"/>
      <c r="O37" s="43"/>
      <c r="P37" s="43"/>
      <c r="Q37" s="43"/>
    </row>
    <row r="38" spans="1:20" x14ac:dyDescent="0.2">
      <c r="A38" s="3" t="s">
        <v>13</v>
      </c>
      <c r="B38" s="3"/>
      <c r="C38" s="31"/>
      <c r="D38" s="31"/>
      <c r="E38" s="58" t="s">
        <v>111</v>
      </c>
      <c r="F38" s="58" t="s">
        <v>112</v>
      </c>
      <c r="G38" s="31" t="s">
        <v>54</v>
      </c>
      <c r="H38" s="31"/>
      <c r="I38" s="31"/>
      <c r="J38" s="31"/>
      <c r="K38" s="414" t="s">
        <v>16</v>
      </c>
      <c r="L38" s="31"/>
      <c r="M38" s="31"/>
      <c r="N38" s="31"/>
      <c r="O38" s="31"/>
      <c r="P38" s="31"/>
      <c r="Q38" s="31"/>
    </row>
    <row r="39" spans="1:20" s="60" customFormat="1" x14ac:dyDescent="0.2">
      <c r="A39" s="59">
        <v>1</v>
      </c>
      <c r="B39" s="59"/>
      <c r="C39" s="60" t="s">
        <v>37</v>
      </c>
      <c r="E39" s="61">
        <v>1</v>
      </c>
      <c r="F39" s="61">
        <v>1</v>
      </c>
      <c r="G39" s="60" t="s">
        <v>60</v>
      </c>
      <c r="K39" s="412" t="s">
        <v>156</v>
      </c>
    </row>
    <row r="40" spans="1:20" x14ac:dyDescent="0.2">
      <c r="A40" s="4">
        <v>2</v>
      </c>
      <c r="B40" s="4"/>
      <c r="C40" s="5" t="s">
        <v>17</v>
      </c>
      <c r="E40" s="6">
        <v>1</v>
      </c>
      <c r="F40" s="6">
        <v>1</v>
      </c>
      <c r="G40" s="19" t="s">
        <v>61</v>
      </c>
      <c r="K40" s="41" t="s">
        <v>300</v>
      </c>
    </row>
    <row r="41" spans="1:20" s="8" customFormat="1" x14ac:dyDescent="0.2">
      <c r="A41" s="7">
        <v>3</v>
      </c>
      <c r="B41" s="7"/>
      <c r="C41" s="8" t="s">
        <v>18</v>
      </c>
      <c r="E41" s="10">
        <v>0</v>
      </c>
      <c r="F41" s="10">
        <v>0</v>
      </c>
      <c r="G41" s="8" t="s">
        <v>19</v>
      </c>
      <c r="K41" s="39" t="s">
        <v>158</v>
      </c>
    </row>
    <row r="42" spans="1:20" s="8" customFormat="1" x14ac:dyDescent="0.2">
      <c r="A42" s="7">
        <v>4</v>
      </c>
      <c r="B42" s="7"/>
      <c r="C42" s="8" t="s">
        <v>20</v>
      </c>
      <c r="E42" s="10">
        <v>0</v>
      </c>
      <c r="F42" s="10">
        <v>0</v>
      </c>
      <c r="G42" s="8" t="s">
        <v>21</v>
      </c>
      <c r="K42" s="39" t="s">
        <v>158</v>
      </c>
    </row>
    <row r="43" spans="1:20" x14ac:dyDescent="0.2">
      <c r="A43" s="4">
        <v>5</v>
      </c>
      <c r="B43" s="4"/>
      <c r="C43" s="5" t="s">
        <v>22</v>
      </c>
      <c r="E43" s="6">
        <v>1</v>
      </c>
      <c r="F43" s="6">
        <v>1</v>
      </c>
      <c r="G43" s="19" t="s">
        <v>23</v>
      </c>
      <c r="K43" s="41" t="s">
        <v>159</v>
      </c>
    </row>
    <row r="44" spans="1:20" x14ac:dyDescent="0.2">
      <c r="A44" s="7">
        <v>6</v>
      </c>
      <c r="B44" s="7"/>
      <c r="C44" s="8" t="s">
        <v>24</v>
      </c>
      <c r="E44" s="10">
        <v>1</v>
      </c>
      <c r="F44" s="10">
        <v>1</v>
      </c>
      <c r="G44" s="19" t="s">
        <v>128</v>
      </c>
      <c r="K44" s="41" t="s">
        <v>1393</v>
      </c>
    </row>
    <row r="45" spans="1:20" x14ac:dyDescent="0.2">
      <c r="E45" s="62"/>
      <c r="F45" s="62"/>
      <c r="K45" s="41"/>
    </row>
    <row r="46" spans="1:20" x14ac:dyDescent="0.2">
      <c r="A46" s="3" t="s">
        <v>25</v>
      </c>
      <c r="B46" s="3"/>
      <c r="C46" s="31"/>
      <c r="D46" s="31"/>
      <c r="E46" s="58" t="s">
        <v>14</v>
      </c>
      <c r="F46" s="58" t="s">
        <v>14</v>
      </c>
      <c r="G46" s="31" t="s">
        <v>15</v>
      </c>
      <c r="H46" s="31"/>
      <c r="I46" s="31"/>
      <c r="J46" s="31"/>
      <c r="K46" s="415" t="s">
        <v>16</v>
      </c>
      <c r="L46" s="31"/>
      <c r="M46" s="31"/>
      <c r="N46" s="31"/>
      <c r="O46" s="31"/>
      <c r="P46" s="31"/>
      <c r="Q46" s="31"/>
    </row>
    <row r="47" spans="1:20" x14ac:dyDescent="0.2">
      <c r="A47" s="19">
        <v>7</v>
      </c>
      <c r="C47" s="19" t="s">
        <v>26</v>
      </c>
      <c r="E47" s="61">
        <v>1</v>
      </c>
      <c r="F47" s="61">
        <v>1</v>
      </c>
      <c r="G47" s="19" t="s">
        <v>27</v>
      </c>
      <c r="K47" s="41" t="s">
        <v>1540</v>
      </c>
    </row>
    <row r="48" spans="1:20" x14ac:dyDescent="0.2">
      <c r="A48" s="19">
        <v>8</v>
      </c>
      <c r="C48" s="19" t="s">
        <v>58</v>
      </c>
      <c r="E48" s="61">
        <v>1</v>
      </c>
      <c r="F48" s="61">
        <v>1</v>
      </c>
      <c r="G48" s="19" t="s">
        <v>62</v>
      </c>
      <c r="K48" s="41" t="s">
        <v>160</v>
      </c>
    </row>
    <row r="49" spans="1:22" x14ac:dyDescent="0.2">
      <c r="A49" s="19">
        <v>9</v>
      </c>
      <c r="C49" s="19" t="s">
        <v>40</v>
      </c>
      <c r="E49" s="61">
        <v>0</v>
      </c>
      <c r="F49" s="61">
        <v>0</v>
      </c>
      <c r="G49" s="19" t="s">
        <v>63</v>
      </c>
      <c r="K49" s="41" t="s">
        <v>161</v>
      </c>
    </row>
    <row r="50" spans="1:22" x14ac:dyDescent="0.2">
      <c r="A50" s="19">
        <v>10</v>
      </c>
      <c r="C50" s="19" t="s">
        <v>39</v>
      </c>
      <c r="E50" s="61">
        <v>1</v>
      </c>
      <c r="F50" s="61">
        <v>1</v>
      </c>
      <c r="G50" s="19" t="s">
        <v>115</v>
      </c>
      <c r="K50" s="42" t="s">
        <v>298</v>
      </c>
    </row>
    <row r="51" spans="1:22" x14ac:dyDescent="0.2">
      <c r="E51" s="62"/>
      <c r="F51" s="62"/>
      <c r="K51" s="41"/>
    </row>
    <row r="52" spans="1:22" x14ac:dyDescent="0.2">
      <c r="A52" s="3" t="s">
        <v>57</v>
      </c>
      <c r="B52" s="3"/>
      <c r="C52" s="31"/>
      <c r="D52" s="31"/>
      <c r="E52" s="58" t="s">
        <v>14</v>
      </c>
      <c r="F52" s="58" t="s">
        <v>14</v>
      </c>
      <c r="G52" s="31" t="s">
        <v>15</v>
      </c>
      <c r="H52" s="31"/>
      <c r="I52" s="31"/>
      <c r="J52" s="31"/>
      <c r="K52" s="415" t="s">
        <v>16</v>
      </c>
      <c r="L52" s="31"/>
      <c r="M52" s="31"/>
      <c r="N52" s="31"/>
      <c r="O52" s="31"/>
      <c r="P52" s="31"/>
      <c r="Q52" s="31"/>
    </row>
    <row r="53" spans="1:22" x14ac:dyDescent="0.2">
      <c r="A53" s="5">
        <v>11</v>
      </c>
      <c r="B53" s="5"/>
      <c r="C53" s="5" t="s">
        <v>28</v>
      </c>
      <c r="E53" s="6">
        <v>1</v>
      </c>
      <c r="F53" s="6">
        <v>1</v>
      </c>
      <c r="G53" s="19" t="s">
        <v>49</v>
      </c>
      <c r="K53" s="42" t="s">
        <v>162</v>
      </c>
    </row>
    <row r="54" spans="1:22" x14ac:dyDescent="0.2">
      <c r="A54" s="11">
        <v>12</v>
      </c>
      <c r="B54" s="11"/>
      <c r="C54" s="5" t="s">
        <v>47</v>
      </c>
      <c r="E54" s="6">
        <v>1</v>
      </c>
      <c r="F54" s="6">
        <v>1</v>
      </c>
      <c r="G54" s="19" t="s">
        <v>109</v>
      </c>
      <c r="K54" s="41" t="s">
        <v>299</v>
      </c>
    </row>
    <row r="55" spans="1:22" x14ac:dyDescent="0.2">
      <c r="A55" s="47">
        <v>13</v>
      </c>
      <c r="B55" s="47"/>
      <c r="C55" s="19" t="s">
        <v>29</v>
      </c>
      <c r="E55" s="61">
        <v>0</v>
      </c>
      <c r="F55" s="61">
        <v>0</v>
      </c>
      <c r="G55" s="19" t="s">
        <v>30</v>
      </c>
      <c r="K55" s="42" t="s">
        <v>1915</v>
      </c>
    </row>
    <row r="56" spans="1:22" x14ac:dyDescent="0.2">
      <c r="A56" s="47">
        <v>14</v>
      </c>
      <c r="B56" s="47"/>
      <c r="C56" s="19" t="s">
        <v>31</v>
      </c>
      <c r="E56" s="61">
        <v>0</v>
      </c>
      <c r="F56" s="61">
        <v>0</v>
      </c>
      <c r="G56" s="19" t="s">
        <v>1487</v>
      </c>
      <c r="K56" s="41" t="s">
        <v>163</v>
      </c>
    </row>
    <row r="57" spans="1:22" x14ac:dyDescent="0.2">
      <c r="A57" s="47">
        <v>15</v>
      </c>
      <c r="B57" s="47"/>
      <c r="C57" s="19" t="s">
        <v>38</v>
      </c>
      <c r="E57" s="61">
        <v>1</v>
      </c>
      <c r="F57" s="61">
        <v>1</v>
      </c>
      <c r="G57" s="19" t="s">
        <v>64</v>
      </c>
      <c r="K57" s="41" t="s">
        <v>305</v>
      </c>
    </row>
    <row r="59" spans="1:22" ht="16" thickBot="1" x14ac:dyDescent="0.25">
      <c r="A59" s="43"/>
      <c r="B59" s="43"/>
      <c r="C59" s="43"/>
      <c r="D59" s="43"/>
      <c r="E59" s="43"/>
      <c r="F59" s="43"/>
      <c r="G59" s="43"/>
      <c r="H59" s="43"/>
      <c r="I59" s="43"/>
      <c r="J59" s="43"/>
      <c r="K59" s="18"/>
      <c r="L59" s="18"/>
      <c r="M59" s="18"/>
      <c r="N59" s="18"/>
      <c r="O59" s="18"/>
      <c r="P59" s="18"/>
      <c r="Q59" s="18"/>
      <c r="R59" s="18"/>
      <c r="S59" s="18"/>
    </row>
    <row r="60" spans="1:22" x14ac:dyDescent="0.2">
      <c r="K60" s="18"/>
      <c r="L60" s="18"/>
      <c r="M60" s="18"/>
      <c r="N60" s="18"/>
      <c r="O60" s="18"/>
      <c r="P60" s="18"/>
      <c r="Q60" s="18"/>
      <c r="R60" s="18"/>
      <c r="S60" s="18"/>
    </row>
    <row r="61" spans="1:22" ht="16" thickBot="1" x14ac:dyDescent="0.25">
      <c r="A61" s="2" t="s">
        <v>32</v>
      </c>
      <c r="B61" s="2"/>
      <c r="E61" s="227">
        <f>SUM(E39:E44,E47:E50,E53:E57)</f>
        <v>10</v>
      </c>
      <c r="F61" s="227">
        <f>SUM(F39:F44,F47:F50,F53:F57)</f>
        <v>10</v>
      </c>
      <c r="G61" s="67" t="s">
        <v>48</v>
      </c>
      <c r="K61" s="18"/>
      <c r="L61" s="18"/>
      <c r="M61" s="18"/>
      <c r="N61" s="18"/>
      <c r="O61" s="18"/>
      <c r="P61" s="18"/>
      <c r="Q61" s="18"/>
      <c r="R61" s="18"/>
      <c r="S61" s="18"/>
    </row>
    <row r="62" spans="1:22" ht="16" thickTop="1" x14ac:dyDescent="0.2">
      <c r="A62" s="201" t="s">
        <v>1367</v>
      </c>
      <c r="B62" s="201"/>
      <c r="D62" s="193"/>
      <c r="E62" s="202">
        <v>0</v>
      </c>
      <c r="F62" s="202">
        <v>0</v>
      </c>
      <c r="G62" s="195"/>
      <c r="H62" s="193"/>
      <c r="I62" s="193"/>
      <c r="J62" s="193"/>
      <c r="K62" s="627"/>
      <c r="L62" s="627"/>
      <c r="M62" s="627"/>
      <c r="N62" s="627"/>
      <c r="O62" s="627"/>
      <c r="P62" s="627"/>
      <c r="Q62" s="627"/>
      <c r="R62" s="627"/>
      <c r="S62" s="627"/>
      <c r="T62" s="193"/>
      <c r="U62" s="193"/>
      <c r="V62" s="193"/>
    </row>
    <row r="63" spans="1:22" x14ac:dyDescent="0.2">
      <c r="A63" s="68" t="s">
        <v>118</v>
      </c>
      <c r="B63" s="2"/>
      <c r="E63" s="194">
        <f>0.5^E62</f>
        <v>1</v>
      </c>
      <c r="F63" s="194">
        <f>0.5^F62</f>
        <v>1</v>
      </c>
      <c r="K63" s="18"/>
      <c r="L63" s="18"/>
      <c r="M63" s="18"/>
      <c r="N63" s="18"/>
      <c r="O63" s="18"/>
      <c r="P63" s="18"/>
      <c r="Q63" s="18"/>
      <c r="R63" s="18"/>
      <c r="S63" s="18"/>
    </row>
    <row r="64" spans="1:22" x14ac:dyDescent="0.2">
      <c r="A64" s="2"/>
      <c r="B64" s="2"/>
      <c r="C64" s="68"/>
      <c r="K64" s="18"/>
      <c r="L64" s="18"/>
      <c r="M64" s="18"/>
      <c r="N64" s="18"/>
      <c r="O64" s="18"/>
      <c r="P64" s="18"/>
      <c r="Q64" s="18"/>
      <c r="R64" s="18"/>
      <c r="S64" s="18"/>
    </row>
    <row r="65" spans="1:19" ht="16" thickBot="1" x14ac:dyDescent="0.25">
      <c r="A65" s="1"/>
      <c r="B65" s="1"/>
      <c r="C65" s="43"/>
      <c r="D65" s="43"/>
      <c r="E65" s="43"/>
      <c r="F65" s="43"/>
      <c r="G65" s="43"/>
      <c r="H65" s="43"/>
      <c r="I65" s="43"/>
      <c r="J65" s="43"/>
      <c r="K65" s="18"/>
      <c r="L65" s="18"/>
      <c r="M65" s="18"/>
      <c r="N65" s="18"/>
      <c r="O65" s="18"/>
      <c r="P65" s="18"/>
      <c r="Q65" s="18"/>
      <c r="R65" s="18"/>
      <c r="S65" s="18"/>
    </row>
    <row r="66" spans="1:19" x14ac:dyDescent="0.2">
      <c r="A66" s="3" t="s">
        <v>33</v>
      </c>
      <c r="B66" s="3"/>
      <c r="C66" s="31"/>
      <c r="D66" s="31"/>
      <c r="E66" s="69" t="s">
        <v>34</v>
      </c>
      <c r="F66" s="69" t="s">
        <v>34</v>
      </c>
      <c r="G66" s="31" t="s">
        <v>15</v>
      </c>
      <c r="H66" s="31"/>
      <c r="I66" s="31"/>
      <c r="J66" s="31"/>
      <c r="K66" s="18"/>
      <c r="L66" s="18"/>
      <c r="M66" s="18"/>
      <c r="N66" s="18"/>
      <c r="O66" s="18"/>
      <c r="P66" s="18"/>
      <c r="Q66" s="18"/>
      <c r="R66" s="18"/>
      <c r="S66" s="18"/>
    </row>
    <row r="67" spans="1:19" x14ac:dyDescent="0.2">
      <c r="A67" s="198" t="s">
        <v>1368</v>
      </c>
      <c r="B67" s="24" t="s">
        <v>1370</v>
      </c>
      <c r="E67" s="200">
        <v>1</v>
      </c>
      <c r="F67" s="200">
        <v>1</v>
      </c>
      <c r="G67" s="24" t="s">
        <v>1372</v>
      </c>
      <c r="J67" s="24"/>
      <c r="K67" s="633"/>
      <c r="L67" s="18"/>
      <c r="M67" s="18"/>
      <c r="N67" s="18"/>
      <c r="O67" s="18"/>
      <c r="P67" s="18"/>
      <c r="Q67" s="18"/>
      <c r="R67" s="18"/>
      <c r="S67" s="18"/>
    </row>
    <row r="68" spans="1:19" x14ac:dyDescent="0.2">
      <c r="A68" s="198" t="s">
        <v>1369</v>
      </c>
      <c r="B68" s="193" t="s">
        <v>1371</v>
      </c>
      <c r="C68" s="24"/>
      <c r="E68" s="200">
        <v>1</v>
      </c>
      <c r="F68" s="200">
        <v>1</v>
      </c>
      <c r="G68" s="24" t="s">
        <v>1372</v>
      </c>
      <c r="J68" s="24"/>
      <c r="K68" s="633"/>
      <c r="L68" s="18"/>
      <c r="M68" s="18"/>
      <c r="N68" s="18"/>
      <c r="O68" s="18"/>
      <c r="P68" s="18"/>
      <c r="Q68" s="18"/>
      <c r="R68" s="18"/>
      <c r="S68" s="18"/>
    </row>
    <row r="69" spans="1:19" x14ac:dyDescent="0.2">
      <c r="A69" s="5"/>
      <c r="B69" s="5"/>
      <c r="C69" s="24"/>
      <c r="E69" s="23"/>
      <c r="F69" s="23"/>
      <c r="K69" s="18"/>
      <c r="L69" s="18"/>
      <c r="M69" s="18"/>
      <c r="N69" s="18"/>
      <c r="O69" s="18"/>
      <c r="P69" s="18"/>
      <c r="Q69" s="18"/>
      <c r="R69" s="18"/>
      <c r="S69" s="18"/>
    </row>
    <row r="70" spans="1:19" ht="16" thickBot="1" x14ac:dyDescent="0.25">
      <c r="A70" s="5"/>
      <c r="B70" s="5"/>
      <c r="C70" s="22"/>
      <c r="K70" s="18"/>
      <c r="L70" s="18"/>
      <c r="M70" s="18"/>
      <c r="N70" s="18"/>
      <c r="O70" s="18"/>
      <c r="P70" s="18"/>
      <c r="Q70" s="18"/>
      <c r="R70" s="18"/>
      <c r="S70" s="18"/>
    </row>
    <row r="71" spans="1:19" x14ac:dyDescent="0.2">
      <c r="A71" s="21"/>
      <c r="B71" s="21"/>
      <c r="C71" s="20"/>
      <c r="D71" s="70"/>
      <c r="E71" s="70"/>
      <c r="F71" s="70"/>
      <c r="G71" s="70"/>
      <c r="H71" s="70"/>
      <c r="I71" s="70"/>
      <c r="J71" s="70"/>
      <c r="K71" s="18"/>
      <c r="L71" s="18"/>
      <c r="M71" s="18"/>
      <c r="N71" s="18"/>
      <c r="O71" s="18"/>
      <c r="P71" s="18"/>
      <c r="Q71" s="18"/>
      <c r="R71" s="18"/>
      <c r="S71" s="18"/>
    </row>
    <row r="72" spans="1:19" ht="16" thickBot="1" x14ac:dyDescent="0.25">
      <c r="A72" s="2" t="s">
        <v>35</v>
      </c>
      <c r="B72" s="2"/>
      <c r="E72" s="211">
        <f>E61*E63*E67*E68</f>
        <v>10</v>
      </c>
      <c r="F72" s="211">
        <f>F61*F63*F67*F68</f>
        <v>10</v>
      </c>
      <c r="G72" s="212" t="s">
        <v>48</v>
      </c>
      <c r="K72" s="18"/>
      <c r="L72" s="18"/>
      <c r="M72" s="18"/>
      <c r="N72" s="18"/>
      <c r="O72" s="18"/>
      <c r="P72" s="18"/>
      <c r="Q72" s="18"/>
      <c r="R72" s="18"/>
      <c r="S72" s="18"/>
    </row>
    <row r="73" spans="1:19" ht="16" thickTop="1" x14ac:dyDescent="0.2">
      <c r="C73" s="68"/>
      <c r="K73" s="18"/>
      <c r="L73" s="18"/>
      <c r="M73" s="18"/>
      <c r="N73" s="18"/>
      <c r="O73" s="18"/>
      <c r="P73" s="18"/>
      <c r="Q73" s="18"/>
      <c r="R73" s="18"/>
      <c r="S73" s="18"/>
    </row>
    <row r="74" spans="1:19" ht="16" thickBot="1" x14ac:dyDescent="0.25">
      <c r="A74" s="43"/>
      <c r="B74" s="43"/>
      <c r="C74" s="43"/>
      <c r="D74" s="43"/>
      <c r="E74" s="43"/>
      <c r="F74" s="43"/>
      <c r="G74" s="43"/>
      <c r="H74" s="43"/>
      <c r="I74" s="43"/>
      <c r="J74" s="43"/>
      <c r="K74" s="18"/>
      <c r="L74" s="18"/>
      <c r="M74" s="18"/>
      <c r="N74" s="18"/>
      <c r="O74" s="18"/>
      <c r="P74" s="18"/>
      <c r="Q74" s="18"/>
      <c r="R74" s="18"/>
      <c r="S74" s="18"/>
    </row>
    <row r="75" spans="1:19" x14ac:dyDescent="0.2">
      <c r="K75" s="18"/>
      <c r="L75" s="18"/>
      <c r="M75" s="18"/>
      <c r="N75" s="18"/>
      <c r="O75" s="18"/>
      <c r="P75" s="18"/>
      <c r="Q75" s="18"/>
      <c r="R75" s="18"/>
      <c r="S75" s="18"/>
    </row>
    <row r="76" spans="1:19" x14ac:dyDescent="0.2">
      <c r="A76" s="2" t="s">
        <v>1394</v>
      </c>
      <c r="K76" s="18"/>
      <c r="L76" s="18"/>
      <c r="M76" s="18"/>
      <c r="N76" s="18"/>
      <c r="O76" s="18"/>
      <c r="P76" s="18"/>
      <c r="Q76" s="18"/>
      <c r="R76" s="18"/>
      <c r="S76" s="18"/>
    </row>
    <row r="77" spans="1:19" x14ac:dyDescent="0.2">
      <c r="A77" s="221">
        <v>44095</v>
      </c>
      <c r="B77" s="19" t="s">
        <v>1395</v>
      </c>
      <c r="K77" s="18"/>
      <c r="L77" s="18"/>
      <c r="M77" s="18"/>
      <c r="N77" s="18"/>
      <c r="O77" s="18"/>
      <c r="P77" s="18"/>
      <c r="Q77" s="18"/>
      <c r="R77" s="18"/>
      <c r="S77" s="18"/>
    </row>
    <row r="78" spans="1:19" x14ac:dyDescent="0.2">
      <c r="K78" s="18"/>
      <c r="L78" s="18"/>
      <c r="M78" s="18"/>
      <c r="N78" s="18"/>
      <c r="O78" s="18"/>
      <c r="P78" s="18"/>
      <c r="Q78" s="18"/>
      <c r="R78" s="18"/>
      <c r="S78" s="18"/>
    </row>
    <row r="79" spans="1:19" x14ac:dyDescent="0.2">
      <c r="K79" s="18"/>
      <c r="L79" s="18"/>
      <c r="M79" s="18"/>
      <c r="N79" s="18"/>
      <c r="O79" s="18"/>
      <c r="P79" s="18"/>
      <c r="Q79" s="18"/>
      <c r="R79" s="18"/>
      <c r="S79" s="18"/>
    </row>
    <row r="80" spans="1:19" x14ac:dyDescent="0.2">
      <c r="K80" s="18"/>
      <c r="L80" s="18"/>
      <c r="M80" s="18"/>
      <c r="N80" s="18"/>
      <c r="O80" s="18"/>
      <c r="P80" s="18"/>
      <c r="Q80" s="18"/>
      <c r="R80" s="18"/>
      <c r="S80" s="18"/>
    </row>
    <row r="81" spans="11:19" x14ac:dyDescent="0.2">
      <c r="K81" s="18"/>
      <c r="L81" s="18"/>
      <c r="M81" s="18"/>
      <c r="N81" s="18"/>
      <c r="O81" s="18"/>
      <c r="P81" s="18"/>
      <c r="Q81" s="18"/>
      <c r="R81" s="18"/>
      <c r="S81" s="18"/>
    </row>
    <row r="82" spans="11:19" x14ac:dyDescent="0.2">
      <c r="K82" s="18"/>
      <c r="L82" s="18"/>
      <c r="M82" s="18"/>
      <c r="N82" s="18"/>
      <c r="O82" s="18"/>
      <c r="P82" s="18"/>
      <c r="Q82" s="18"/>
      <c r="R82" s="18"/>
      <c r="S82" s="18"/>
    </row>
    <row r="83" spans="11:19" x14ac:dyDescent="0.2">
      <c r="K83" s="18"/>
      <c r="L83" s="18"/>
      <c r="M83" s="18"/>
      <c r="N83" s="18"/>
      <c r="O83" s="18"/>
      <c r="P83" s="18"/>
      <c r="Q83" s="18"/>
      <c r="R83" s="18"/>
      <c r="S83" s="18"/>
    </row>
    <row r="1048509" spans="16:16" x14ac:dyDescent="0.2">
      <c r="P1048509" s="57"/>
    </row>
  </sheetData>
  <phoneticPr fontId="12" type="noConversion"/>
  <conditionalFormatting sqref="E72:F72">
    <cfRule type="cellIs" dxfId="77" priority="1" operator="lessThan">
      <formula>7.5</formula>
    </cfRule>
    <cfRule type="cellIs" dxfId="76" priority="2" operator="greaterThan">
      <formula>7.5</formula>
    </cfRule>
  </conditionalFormatting>
  <dataValidations count="2">
    <dataValidation type="list" showInputMessage="1" showErrorMessage="1" sqref="C35" xr:uid="{00000000-0002-0000-1E00-000000000000}">
      <formula1>#REF!</formula1>
    </dataValidation>
    <dataValidation type="list" allowBlank="1" showInputMessage="1" showErrorMessage="1" sqref="D12" xr:uid="{00000000-0002-0000-1E00-000001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E00-000002000000}">
          <x14:formula1>
            <xm:f>Lists!$C$1:$C$9</xm:f>
          </x14:formula1>
          <xm:sqref>D10</xm:sqref>
        </x14:dataValidation>
        <x14:dataValidation type="list" allowBlank="1" showInputMessage="1" showErrorMessage="1" xr:uid="{00000000-0002-0000-1E00-000003000000}">
          <x14:formula1>
            <xm:f>Lists!$F$1:$F$8</xm:f>
          </x14:formula1>
          <xm:sqref>D11</xm:sqref>
        </x14:dataValidation>
        <x14:dataValidation type="list" allowBlank="1" showInputMessage="1" showErrorMessage="1" xr:uid="{00000000-0002-0000-1E00-000004000000}">
          <x14:formula1>
            <xm:f>Lists!$E$1:$E$5</xm:f>
          </x14:formula1>
          <xm:sqref>U15:U16</xm:sqref>
        </x14:dataValidation>
        <x14:dataValidation type="list" allowBlank="1" showInputMessage="1" showErrorMessage="1" xr:uid="{00000000-0002-0000-1E00-000005000000}">
          <x14:formula1>
            <xm:f>Lists!$D$1:$D$8</xm:f>
          </x14:formula1>
          <xm:sqref>D15:D16</xm:sqref>
        </x14:dataValidation>
        <x14:dataValidation type="list" allowBlank="1" showInputMessage="1" showErrorMessage="1" xr:uid="{00000000-0002-0000-1E00-000006000000}">
          <x14:formula1>
            <xm:f>Lists!$G$1:$G$8</xm:f>
          </x14:formula1>
          <xm:sqref>D21:D30</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sheetPr>
  <dimension ref="A1:X1048459"/>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41.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952</v>
      </c>
      <c r="G2" s="19" t="s">
        <v>72</v>
      </c>
      <c r="H2" s="44" t="s">
        <v>1708</v>
      </c>
    </row>
    <row r="3" spans="1:24" x14ac:dyDescent="0.2">
      <c r="C3" s="19" t="s">
        <v>2</v>
      </c>
      <c r="D3" s="209">
        <v>2012</v>
      </c>
    </row>
    <row r="4" spans="1:24" x14ac:dyDescent="0.2">
      <c r="C4" s="8" t="s">
        <v>44</v>
      </c>
      <c r="D4" s="44" t="s">
        <v>1707</v>
      </c>
    </row>
    <row r="5" spans="1:24" x14ac:dyDescent="0.2">
      <c r="C5" s="19" t="s">
        <v>3</v>
      </c>
      <c r="D5" s="44" t="s">
        <v>2162</v>
      </c>
    </row>
    <row r="6" spans="1:24" x14ac:dyDescent="0.2">
      <c r="D6" s="18"/>
    </row>
    <row r="7" spans="1:24" s="43" customFormat="1" ht="16" thickBot="1" x14ac:dyDescent="0.25">
      <c r="A7" s="1" t="s">
        <v>59</v>
      </c>
      <c r="B7" s="1"/>
      <c r="D7" s="248" t="s">
        <v>1919</v>
      </c>
    </row>
    <row r="9" spans="1:24" s="43" customFormat="1" ht="16" thickBot="1" x14ac:dyDescent="0.25">
      <c r="A9" s="1" t="s">
        <v>4</v>
      </c>
      <c r="B9" s="1"/>
    </row>
    <row r="10" spans="1:24" x14ac:dyDescent="0.2">
      <c r="C10" s="19" t="s">
        <v>74</v>
      </c>
      <c r="D10" s="45" t="s">
        <v>819</v>
      </c>
      <c r="E10" s="46"/>
    </row>
    <row r="11" spans="1:24" x14ac:dyDescent="0.2">
      <c r="C11" s="19" t="s">
        <v>46</v>
      </c>
      <c r="D11" s="45" t="s">
        <v>43</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1708</v>
      </c>
      <c r="C15" s="206" t="s">
        <v>78</v>
      </c>
      <c r="D15" s="225" t="s">
        <v>90</v>
      </c>
      <c r="E15" s="225" t="s">
        <v>1582</v>
      </c>
      <c r="F15" s="225" t="s">
        <v>945</v>
      </c>
      <c r="G15" s="225" t="s">
        <v>132</v>
      </c>
      <c r="H15" s="225" t="s">
        <v>71</v>
      </c>
      <c r="I15" s="225" t="s">
        <v>131</v>
      </c>
      <c r="J15" s="225" t="s">
        <v>888</v>
      </c>
      <c r="K15" s="225">
        <v>10</v>
      </c>
      <c r="L15" s="225">
        <f>K15-1</f>
        <v>9</v>
      </c>
      <c r="M15" s="225">
        <f>K15+1</f>
        <v>11</v>
      </c>
      <c r="N15" s="225" t="s">
        <v>71</v>
      </c>
      <c r="O15" s="225" t="s">
        <v>71</v>
      </c>
      <c r="P15" s="225" t="s">
        <v>71</v>
      </c>
      <c r="Q15" s="15">
        <v>3</v>
      </c>
      <c r="R15" s="15">
        <v>96</v>
      </c>
      <c r="S15" s="15" t="s">
        <v>125</v>
      </c>
      <c r="T15" s="15">
        <v>96</v>
      </c>
      <c r="U15" s="225" t="s">
        <v>946</v>
      </c>
      <c r="V15" s="225" t="s">
        <v>71</v>
      </c>
      <c r="W15" s="225" t="s">
        <v>53</v>
      </c>
      <c r="X15" s="225"/>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99" customFormat="1" x14ac:dyDescent="0.2">
      <c r="A20" s="90">
        <v>1</v>
      </c>
      <c r="B20" s="90" t="s">
        <v>1708</v>
      </c>
      <c r="C20" s="207" t="s">
        <v>78</v>
      </c>
      <c r="D20" s="90" t="s">
        <v>90</v>
      </c>
      <c r="E20" s="90" t="s">
        <v>90</v>
      </c>
      <c r="F20" s="52">
        <v>6</v>
      </c>
      <c r="G20" s="52" t="s">
        <v>946</v>
      </c>
      <c r="H20" s="247">
        <v>96</v>
      </c>
      <c r="I20" s="247" t="s">
        <v>125</v>
      </c>
      <c r="J20" s="247">
        <v>96</v>
      </c>
      <c r="K20" s="90" t="s">
        <v>71</v>
      </c>
      <c r="L20" s="90" t="s">
        <v>71</v>
      </c>
      <c r="M20" s="90" t="s">
        <v>71</v>
      </c>
      <c r="N20" s="90" t="s">
        <v>71</v>
      </c>
      <c r="O20" s="90" t="s">
        <v>71</v>
      </c>
      <c r="P20" s="90" t="s">
        <v>71</v>
      </c>
      <c r="Q20" s="90" t="s">
        <v>71</v>
      </c>
      <c r="R20" s="90" t="s">
        <v>71</v>
      </c>
      <c r="S20" s="90" t="s">
        <v>71</v>
      </c>
      <c r="T20" s="90" t="s">
        <v>71</v>
      </c>
      <c r="U20" s="90" t="s">
        <v>71</v>
      </c>
      <c r="V20" s="243" t="s">
        <v>950</v>
      </c>
      <c r="X20" s="100"/>
    </row>
    <row r="21" spans="1:24" s="29" customFormat="1" x14ac:dyDescent="0.2">
      <c r="A21" s="19"/>
      <c r="B21" s="19"/>
      <c r="C21" s="19"/>
      <c r="D21" s="19"/>
      <c r="E21" s="19"/>
      <c r="F21" s="19"/>
      <c r="G21" s="19"/>
      <c r="H21" s="19"/>
      <c r="I21" s="19"/>
      <c r="J21" s="19"/>
      <c r="K21" s="19"/>
      <c r="L21" s="19"/>
      <c r="M21" s="19"/>
      <c r="N21" s="19"/>
      <c r="O21" s="19"/>
      <c r="P21" s="19"/>
      <c r="Q21" s="19"/>
      <c r="R21" s="19"/>
      <c r="S21" s="19"/>
      <c r="T21" s="19"/>
      <c r="U21" s="19"/>
      <c r="V21" s="19"/>
    </row>
    <row r="22" spans="1:24" s="43" customFormat="1" ht="16" thickBot="1" x14ac:dyDescent="0.25">
      <c r="A22" s="1" t="s">
        <v>2142</v>
      </c>
      <c r="B22" s="1"/>
      <c r="C22" s="1" t="s">
        <v>69</v>
      </c>
      <c r="D22" s="16"/>
      <c r="E22" s="16"/>
    </row>
    <row r="23" spans="1:24" s="18" customFormat="1" x14ac:dyDescent="0.2">
      <c r="A23" s="236"/>
      <c r="B23" s="236"/>
      <c r="C23" s="236"/>
      <c r="D23" s="537"/>
      <c r="E23" s="537"/>
    </row>
    <row r="24" spans="1:24" x14ac:dyDescent="0.2">
      <c r="A24" s="263" t="s">
        <v>5</v>
      </c>
      <c r="B24" s="54" t="s">
        <v>9</v>
      </c>
      <c r="C24" s="55" t="s">
        <v>56</v>
      </c>
      <c r="D24" s="56" t="s">
        <v>488</v>
      </c>
      <c r="E24" s="56" t="s">
        <v>489</v>
      </c>
      <c r="F24" s="56" t="s">
        <v>490</v>
      </c>
      <c r="G24" s="56" t="s">
        <v>491</v>
      </c>
      <c r="H24" s="56" t="s">
        <v>492</v>
      </c>
      <c r="I24" s="56" t="s">
        <v>493</v>
      </c>
      <c r="J24" s="55" t="s">
        <v>2139</v>
      </c>
      <c r="K24" s="55" t="s">
        <v>122</v>
      </c>
      <c r="L24" s="55" t="s">
        <v>2140</v>
      </c>
      <c r="M24" s="55" t="s">
        <v>122</v>
      </c>
      <c r="N24" s="530" t="s">
        <v>42</v>
      </c>
      <c r="O24" s="55" t="s">
        <v>2141</v>
      </c>
      <c r="P24" s="55" t="s">
        <v>122</v>
      </c>
      <c r="Q24" s="530" t="s">
        <v>10</v>
      </c>
      <c r="R24" s="55" t="s">
        <v>2566</v>
      </c>
      <c r="S24" s="55" t="s">
        <v>11</v>
      </c>
      <c r="T24" s="55" t="s">
        <v>16</v>
      </c>
    </row>
    <row r="25" spans="1:24" s="474" customFormat="1" x14ac:dyDescent="0.2">
      <c r="A25" s="85">
        <v>1</v>
      </c>
      <c r="B25" s="85" t="s">
        <v>90</v>
      </c>
      <c r="C25" s="51" t="s">
        <v>946</v>
      </c>
      <c r="D25" s="473">
        <v>96</v>
      </c>
      <c r="E25" s="473" t="s">
        <v>125</v>
      </c>
      <c r="F25" s="473">
        <v>96</v>
      </c>
      <c r="G25" s="473">
        <v>96</v>
      </c>
      <c r="H25" s="473" t="s">
        <v>125</v>
      </c>
      <c r="I25" s="473">
        <v>96</v>
      </c>
      <c r="J25" s="51" t="s">
        <v>71</v>
      </c>
      <c r="K25" s="51" t="s">
        <v>71</v>
      </c>
      <c r="L25" s="51" t="s">
        <v>71</v>
      </c>
      <c r="M25" s="51" t="s">
        <v>71</v>
      </c>
      <c r="N25" s="264" t="s">
        <v>1634</v>
      </c>
      <c r="O25" s="264">
        <v>115</v>
      </c>
      <c r="P25" s="264" t="s">
        <v>1386</v>
      </c>
      <c r="Q25" s="264" t="s">
        <v>199</v>
      </c>
      <c r="R25" s="264" t="s">
        <v>1635</v>
      </c>
      <c r="S25" s="264" t="s">
        <v>948</v>
      </c>
      <c r="T25" s="51"/>
    </row>
    <row r="26" spans="1:24" s="474" customFormat="1" x14ac:dyDescent="0.2">
      <c r="A26" s="85">
        <v>1</v>
      </c>
      <c r="B26" s="85" t="s">
        <v>90</v>
      </c>
      <c r="C26" s="51" t="s">
        <v>946</v>
      </c>
      <c r="D26" s="473">
        <v>96</v>
      </c>
      <c r="E26" s="473" t="s">
        <v>125</v>
      </c>
      <c r="F26" s="473">
        <v>96</v>
      </c>
      <c r="G26" s="473">
        <v>96</v>
      </c>
      <c r="H26" s="473" t="s">
        <v>125</v>
      </c>
      <c r="I26" s="473">
        <v>96</v>
      </c>
      <c r="J26" s="51" t="s">
        <v>71</v>
      </c>
      <c r="K26" s="51" t="s">
        <v>71</v>
      </c>
      <c r="L26" s="51" t="s">
        <v>71</v>
      </c>
      <c r="M26" s="51" t="s">
        <v>71</v>
      </c>
      <c r="N26" s="264" t="s">
        <v>102</v>
      </c>
      <c r="O26" s="264">
        <v>801.4</v>
      </c>
      <c r="P26" s="264" t="s">
        <v>1386</v>
      </c>
      <c r="Q26" s="264" t="s">
        <v>199</v>
      </c>
      <c r="R26" s="264" t="s">
        <v>1636</v>
      </c>
      <c r="S26" s="264" t="s">
        <v>948</v>
      </c>
      <c r="T26" s="51"/>
    </row>
    <row r="27" spans="1:24" s="474" customFormat="1" x14ac:dyDescent="0.2">
      <c r="A27" s="85">
        <v>1</v>
      </c>
      <c r="B27" s="85" t="s">
        <v>90</v>
      </c>
      <c r="C27" s="51" t="s">
        <v>946</v>
      </c>
      <c r="D27" s="473">
        <v>96</v>
      </c>
      <c r="E27" s="473" t="s">
        <v>125</v>
      </c>
      <c r="F27" s="473">
        <v>96</v>
      </c>
      <c r="G27" s="473">
        <v>96</v>
      </c>
      <c r="H27" s="473" t="s">
        <v>125</v>
      </c>
      <c r="I27" s="473">
        <v>96</v>
      </c>
      <c r="J27" s="51" t="s">
        <v>71</v>
      </c>
      <c r="K27" s="51" t="s">
        <v>71</v>
      </c>
      <c r="L27" s="51" t="s">
        <v>71</v>
      </c>
      <c r="M27" s="51" t="s">
        <v>71</v>
      </c>
      <c r="N27" s="264" t="s">
        <v>1637</v>
      </c>
      <c r="O27" s="264">
        <v>5585</v>
      </c>
      <c r="P27" s="264" t="s">
        <v>1386</v>
      </c>
      <c r="Q27" s="264" t="s">
        <v>199</v>
      </c>
      <c r="R27" s="632" t="s">
        <v>1925</v>
      </c>
      <c r="S27" s="264" t="s">
        <v>948</v>
      </c>
      <c r="T27" s="51"/>
    </row>
    <row r="28" spans="1:24" s="49" customFormat="1" x14ac:dyDescent="0.2">
      <c r="A28" s="98"/>
      <c r="B28" s="98"/>
      <c r="C28" s="99"/>
      <c r="D28" s="98"/>
      <c r="E28" s="98"/>
      <c r="F28" s="98"/>
      <c r="G28" s="98"/>
      <c r="H28" s="98"/>
      <c r="I28" s="98"/>
      <c r="J28" s="98"/>
      <c r="K28" s="98"/>
      <c r="L28" s="98"/>
      <c r="M28" s="98"/>
      <c r="N28" s="98"/>
      <c r="O28" s="98"/>
      <c r="P28" s="98"/>
      <c r="Q28" s="98"/>
      <c r="R28" s="98"/>
      <c r="S28" s="98"/>
      <c r="T28" s="98"/>
      <c r="U28" s="100"/>
      <c r="V28" s="98"/>
    </row>
    <row r="29" spans="1:24" s="43" customFormat="1" ht="16" thickBot="1" x14ac:dyDescent="0.25">
      <c r="A29" s="1" t="s">
        <v>12</v>
      </c>
      <c r="B29" s="1"/>
    </row>
    <row r="30" spans="1:24" s="31" customFormat="1" x14ac:dyDescent="0.2">
      <c r="A30" s="3" t="s">
        <v>13</v>
      </c>
      <c r="B30" s="3"/>
      <c r="E30" s="58" t="s">
        <v>941</v>
      </c>
      <c r="F30" s="30" t="s">
        <v>54</v>
      </c>
      <c r="H30" s="411" t="s">
        <v>16</v>
      </c>
    </row>
    <row r="31" spans="1:24" s="60" customFormat="1" x14ac:dyDescent="0.2">
      <c r="A31" s="59">
        <v>1</v>
      </c>
      <c r="B31" s="59"/>
      <c r="C31" s="60" t="s">
        <v>37</v>
      </c>
      <c r="E31" s="61">
        <v>1</v>
      </c>
      <c r="F31" s="60" t="s">
        <v>60</v>
      </c>
      <c r="H31" s="412" t="s">
        <v>1708</v>
      </c>
    </row>
    <row r="32" spans="1:24" x14ac:dyDescent="0.2">
      <c r="A32" s="4">
        <v>2</v>
      </c>
      <c r="B32" s="4"/>
      <c r="C32" s="5" t="s">
        <v>17</v>
      </c>
      <c r="E32" s="6">
        <v>1</v>
      </c>
      <c r="F32" s="19" t="s">
        <v>61</v>
      </c>
      <c r="H32" s="41" t="s">
        <v>947</v>
      </c>
    </row>
    <row r="33" spans="1:9" s="8" customFormat="1" x14ac:dyDescent="0.2">
      <c r="A33" s="7">
        <v>3</v>
      </c>
      <c r="B33" s="7"/>
      <c r="C33" s="8" t="s">
        <v>18</v>
      </c>
      <c r="E33" s="10">
        <v>0</v>
      </c>
      <c r="F33" s="8" t="s">
        <v>19</v>
      </c>
      <c r="H33" s="41"/>
      <c r="I33" s="19"/>
    </row>
    <row r="34" spans="1:9" s="8" customFormat="1" x14ac:dyDescent="0.2">
      <c r="A34" s="7">
        <v>4</v>
      </c>
      <c r="B34" s="7"/>
      <c r="C34" s="8" t="s">
        <v>20</v>
      </c>
      <c r="E34" s="10">
        <v>0</v>
      </c>
      <c r="F34" s="8" t="s">
        <v>21</v>
      </c>
      <c r="H34" s="41"/>
      <c r="I34" s="19"/>
    </row>
    <row r="35" spans="1:9" x14ac:dyDescent="0.2">
      <c r="A35" s="4">
        <v>5</v>
      </c>
      <c r="B35" s="4"/>
      <c r="C35" s="5" t="s">
        <v>22</v>
      </c>
      <c r="E35" s="6">
        <v>1</v>
      </c>
      <c r="F35" s="19" t="s">
        <v>23</v>
      </c>
      <c r="H35" s="41"/>
    </row>
    <row r="36" spans="1:9" x14ac:dyDescent="0.2">
      <c r="A36" s="7">
        <v>6</v>
      </c>
      <c r="B36" s="7"/>
      <c r="C36" s="8" t="s">
        <v>24</v>
      </c>
      <c r="E36" s="10">
        <v>1</v>
      </c>
      <c r="F36" s="19" t="s">
        <v>128</v>
      </c>
      <c r="H36" s="41" t="s">
        <v>1320</v>
      </c>
    </row>
    <row r="37" spans="1:9" x14ac:dyDescent="0.2">
      <c r="E37" s="62"/>
      <c r="H37" s="41"/>
    </row>
    <row r="38" spans="1:9" s="31" customFormat="1" x14ac:dyDescent="0.2">
      <c r="A38" s="3" t="s">
        <v>25</v>
      </c>
      <c r="B38" s="3"/>
      <c r="E38" s="58" t="s">
        <v>14</v>
      </c>
      <c r="F38" s="30" t="s">
        <v>15</v>
      </c>
      <c r="H38" s="40" t="s">
        <v>16</v>
      </c>
    </row>
    <row r="39" spans="1:9" x14ac:dyDescent="0.2">
      <c r="A39" s="19">
        <v>7</v>
      </c>
      <c r="C39" s="19" t="s">
        <v>26</v>
      </c>
      <c r="E39" s="61">
        <v>1</v>
      </c>
      <c r="F39" s="19" t="s">
        <v>27</v>
      </c>
      <c r="H39" s="42" t="s">
        <v>942</v>
      </c>
    </row>
    <row r="40" spans="1:9" x14ac:dyDescent="0.2">
      <c r="A40" s="19">
        <v>8</v>
      </c>
      <c r="C40" s="19" t="s">
        <v>58</v>
      </c>
      <c r="E40" s="61">
        <v>1</v>
      </c>
      <c r="F40" s="19" t="s">
        <v>62</v>
      </c>
      <c r="H40" s="42"/>
    </row>
    <row r="41" spans="1:9" x14ac:dyDescent="0.2">
      <c r="A41" s="19">
        <v>9</v>
      </c>
      <c r="C41" s="19" t="s">
        <v>40</v>
      </c>
      <c r="E41" s="61">
        <v>1</v>
      </c>
      <c r="F41" s="19" t="s">
        <v>63</v>
      </c>
      <c r="H41" s="42" t="s">
        <v>944</v>
      </c>
    </row>
    <row r="42" spans="1:9" x14ac:dyDescent="0.2">
      <c r="A42" s="19">
        <v>10</v>
      </c>
      <c r="C42" s="19" t="s">
        <v>39</v>
      </c>
      <c r="E42" s="61">
        <v>0</v>
      </c>
      <c r="F42" s="19" t="s">
        <v>115</v>
      </c>
      <c r="H42" s="9" t="s">
        <v>1921</v>
      </c>
    </row>
    <row r="43" spans="1:9" x14ac:dyDescent="0.2">
      <c r="E43" s="63"/>
      <c r="H43" s="41"/>
    </row>
    <row r="44" spans="1:9" s="31" customFormat="1" x14ac:dyDescent="0.2">
      <c r="A44" s="3" t="s">
        <v>57</v>
      </c>
      <c r="B44" s="3"/>
      <c r="E44" s="64" t="s">
        <v>14</v>
      </c>
      <c r="F44" s="30" t="s">
        <v>15</v>
      </c>
      <c r="H44" s="40" t="s">
        <v>16</v>
      </c>
    </row>
    <row r="45" spans="1:9" s="5" customFormat="1" x14ac:dyDescent="0.2">
      <c r="A45" s="5">
        <v>11</v>
      </c>
      <c r="C45" s="5" t="s">
        <v>28</v>
      </c>
      <c r="E45" s="6">
        <v>1</v>
      </c>
      <c r="F45" s="19" t="s">
        <v>49</v>
      </c>
      <c r="H45" s="42" t="s">
        <v>577</v>
      </c>
      <c r="I45" s="19"/>
    </row>
    <row r="46" spans="1:9" s="5" customFormat="1" x14ac:dyDescent="0.2">
      <c r="A46" s="11">
        <v>12</v>
      </c>
      <c r="B46" s="11"/>
      <c r="C46" s="5" t="s">
        <v>47</v>
      </c>
      <c r="E46" s="6">
        <v>1</v>
      </c>
      <c r="F46" s="19" t="s">
        <v>109</v>
      </c>
      <c r="H46" s="472"/>
      <c r="I46" s="99"/>
    </row>
    <row r="47" spans="1:9" x14ac:dyDescent="0.2">
      <c r="A47" s="47">
        <v>13</v>
      </c>
      <c r="B47" s="47"/>
      <c r="C47" s="19" t="s">
        <v>29</v>
      </c>
      <c r="E47" s="61">
        <v>0</v>
      </c>
      <c r="F47" s="19" t="s">
        <v>30</v>
      </c>
      <c r="H47" s="42" t="s">
        <v>1920</v>
      </c>
    </row>
    <row r="48" spans="1:9" x14ac:dyDescent="0.2">
      <c r="A48" s="47">
        <v>14</v>
      </c>
      <c r="B48" s="47"/>
      <c r="C48" s="19" t="s">
        <v>31</v>
      </c>
      <c r="E48" s="61">
        <v>0</v>
      </c>
      <c r="F48" s="19" t="s">
        <v>1400</v>
      </c>
      <c r="H48" s="42" t="s">
        <v>951</v>
      </c>
    </row>
    <row r="49" spans="1:13" x14ac:dyDescent="0.2">
      <c r="A49" s="47">
        <v>15</v>
      </c>
      <c r="B49" s="47"/>
      <c r="C49" s="19" t="s">
        <v>38</v>
      </c>
      <c r="E49" s="61">
        <v>0</v>
      </c>
      <c r="F49" s="19" t="s">
        <v>64</v>
      </c>
      <c r="H49" s="42"/>
    </row>
    <row r="50" spans="1:13" x14ac:dyDescent="0.2">
      <c r="E50" s="63"/>
      <c r="H50" s="18"/>
      <c r="I50" s="18"/>
      <c r="J50" s="18"/>
      <c r="K50" s="18"/>
      <c r="L50" s="18"/>
      <c r="M50" s="18"/>
    </row>
    <row r="51" spans="1:13" ht="16" thickBot="1" x14ac:dyDescent="0.25">
      <c r="A51" s="43"/>
      <c r="B51" s="43"/>
      <c r="C51" s="43"/>
      <c r="D51" s="43"/>
      <c r="E51" s="65"/>
      <c r="F51" s="43"/>
      <c r="G51" s="43"/>
      <c r="H51" s="18"/>
      <c r="I51" s="18"/>
      <c r="J51" s="18"/>
      <c r="K51" s="18"/>
      <c r="L51" s="18"/>
      <c r="M51" s="18"/>
    </row>
    <row r="52" spans="1:13" x14ac:dyDescent="0.2">
      <c r="E52" s="63"/>
      <c r="H52" s="18"/>
      <c r="I52" s="18"/>
      <c r="J52" s="18"/>
      <c r="K52" s="18"/>
      <c r="L52" s="18"/>
      <c r="M52" s="18"/>
    </row>
    <row r="53" spans="1:13" ht="16" thickBot="1" x14ac:dyDescent="0.25">
      <c r="A53" s="2" t="s">
        <v>32</v>
      </c>
      <c r="B53" s="2"/>
      <c r="E53" s="66">
        <f>SUM(E31:E36,E39:E42,E45:E49)</f>
        <v>9</v>
      </c>
      <c r="F53" s="67" t="s">
        <v>48</v>
      </c>
      <c r="H53" s="18"/>
      <c r="I53" s="18"/>
      <c r="J53" s="18"/>
      <c r="K53" s="18"/>
      <c r="L53" s="18"/>
      <c r="M53" s="18"/>
    </row>
    <row r="54" spans="1:13" ht="16" thickTop="1" x14ac:dyDescent="0.2">
      <c r="A54" s="201" t="s">
        <v>1367</v>
      </c>
      <c r="B54" s="201"/>
      <c r="C54" s="8"/>
      <c r="D54" s="193"/>
      <c r="E54" s="197" t="s">
        <v>1373</v>
      </c>
      <c r="H54" s="18"/>
      <c r="I54" s="18"/>
      <c r="J54" s="18"/>
      <c r="K54" s="18"/>
      <c r="L54" s="18"/>
      <c r="M54" s="18"/>
    </row>
    <row r="55" spans="1:13" x14ac:dyDescent="0.2">
      <c r="A55" s="68" t="s">
        <v>118</v>
      </c>
      <c r="B55" s="2"/>
      <c r="E55" s="194">
        <f>0.5^E54</f>
        <v>1</v>
      </c>
      <c r="H55" s="18"/>
      <c r="I55" s="18"/>
      <c r="J55" s="18"/>
      <c r="K55" s="18"/>
      <c r="L55" s="18"/>
      <c r="M55" s="18"/>
    </row>
    <row r="56" spans="1:13" ht="16" thickBot="1" x14ac:dyDescent="0.25">
      <c r="A56" s="1"/>
      <c r="B56" s="1"/>
      <c r="C56" s="43"/>
      <c r="D56" s="43"/>
      <c r="E56" s="87"/>
      <c r="F56" s="43"/>
      <c r="G56" s="43"/>
      <c r="H56" s="18"/>
      <c r="I56" s="18"/>
      <c r="J56" s="18"/>
      <c r="K56" s="18"/>
      <c r="L56" s="18"/>
      <c r="M56" s="18"/>
    </row>
    <row r="57" spans="1:13" x14ac:dyDescent="0.2">
      <c r="A57" s="3" t="s">
        <v>33</v>
      </c>
      <c r="B57" s="3"/>
      <c r="C57" s="31"/>
      <c r="D57" s="31"/>
      <c r="E57" s="69" t="s">
        <v>34</v>
      </c>
      <c r="F57" s="31" t="s">
        <v>15</v>
      </c>
      <c r="G57" s="31"/>
      <c r="H57" s="18"/>
      <c r="I57" s="18"/>
      <c r="J57" s="18"/>
      <c r="K57" s="18"/>
      <c r="L57" s="18"/>
      <c r="M57" s="18"/>
    </row>
    <row r="58" spans="1:13" x14ac:dyDescent="0.2">
      <c r="A58" s="198" t="s">
        <v>1368</v>
      </c>
      <c r="B58" s="24" t="s">
        <v>1370</v>
      </c>
      <c r="E58" s="200">
        <v>1</v>
      </c>
      <c r="F58" s="24" t="s">
        <v>1372</v>
      </c>
      <c r="H58" s="18"/>
      <c r="I58" s="18"/>
      <c r="J58" s="18"/>
      <c r="K58" s="18"/>
      <c r="L58" s="18"/>
      <c r="M58" s="18"/>
    </row>
    <row r="59" spans="1:13" x14ac:dyDescent="0.2">
      <c r="A59" s="198" t="s">
        <v>1369</v>
      </c>
      <c r="B59" s="193" t="s">
        <v>1371</v>
      </c>
      <c r="C59" s="24"/>
      <c r="E59" s="200">
        <v>1</v>
      </c>
      <c r="F59" s="24" t="s">
        <v>1372</v>
      </c>
      <c r="H59" s="18"/>
      <c r="I59" s="18"/>
      <c r="J59" s="18"/>
      <c r="K59" s="18"/>
      <c r="L59" s="18"/>
      <c r="M59" s="18"/>
    </row>
    <row r="60" spans="1:13" x14ac:dyDescent="0.2">
      <c r="A60" s="5"/>
      <c r="B60" s="5"/>
      <c r="C60" s="24"/>
      <c r="E60" s="23"/>
      <c r="H60" s="18"/>
      <c r="I60" s="18"/>
      <c r="J60" s="18"/>
      <c r="K60" s="18"/>
      <c r="L60" s="18"/>
      <c r="M60" s="18"/>
    </row>
    <row r="61" spans="1:13" ht="16" thickBot="1" x14ac:dyDescent="0.25">
      <c r="A61" s="5"/>
      <c r="B61" s="5"/>
      <c r="C61" s="22"/>
      <c r="H61" s="18"/>
      <c r="I61" s="18"/>
      <c r="J61" s="18"/>
      <c r="K61" s="18"/>
      <c r="L61" s="18"/>
      <c r="M61" s="18"/>
    </row>
    <row r="62" spans="1:13" x14ac:dyDescent="0.2">
      <c r="A62" s="21"/>
      <c r="B62" s="21"/>
      <c r="C62" s="20"/>
      <c r="D62" s="70"/>
      <c r="E62" s="70"/>
      <c r="F62" s="70"/>
      <c r="G62" s="70"/>
      <c r="H62" s="18"/>
      <c r="I62" s="18"/>
      <c r="J62" s="18"/>
      <c r="K62" s="18"/>
      <c r="L62" s="18"/>
      <c r="M62" s="18"/>
    </row>
    <row r="63" spans="1:13" ht="16" thickBot="1" x14ac:dyDescent="0.25">
      <c r="A63" s="2" t="s">
        <v>35</v>
      </c>
      <c r="B63" s="2"/>
      <c r="E63" s="211">
        <f>E53*E55*E58*E59</f>
        <v>9</v>
      </c>
      <c r="F63" s="212" t="s">
        <v>48</v>
      </c>
      <c r="H63" s="18"/>
      <c r="I63" s="18"/>
      <c r="J63" s="18"/>
      <c r="K63" s="18"/>
      <c r="L63" s="18"/>
      <c r="M63" s="18"/>
    </row>
    <row r="64" spans="1:13" ht="16" thickTop="1" x14ac:dyDescent="0.2">
      <c r="C64" s="68"/>
      <c r="H64" s="18"/>
      <c r="I64" s="18"/>
      <c r="J64" s="18"/>
      <c r="K64" s="18"/>
      <c r="L64" s="18"/>
      <c r="M64" s="18"/>
    </row>
    <row r="65" spans="1:13" ht="16" thickBot="1" x14ac:dyDescent="0.25">
      <c r="A65" s="43"/>
      <c r="B65" s="43"/>
      <c r="C65" s="43"/>
      <c r="D65" s="43"/>
      <c r="E65" s="43"/>
      <c r="F65" s="43"/>
      <c r="G65" s="43"/>
      <c r="H65" s="18"/>
      <c r="I65" s="18"/>
      <c r="J65" s="18"/>
      <c r="K65" s="18"/>
      <c r="L65" s="18"/>
      <c r="M65" s="18"/>
    </row>
    <row r="66" spans="1:13" x14ac:dyDescent="0.2">
      <c r="H66" s="18"/>
      <c r="I66" s="18"/>
      <c r="J66" s="18"/>
      <c r="K66" s="18"/>
      <c r="L66" s="18"/>
      <c r="M66" s="18"/>
    </row>
    <row r="67" spans="1:13" x14ac:dyDescent="0.2">
      <c r="A67" s="2" t="s">
        <v>1394</v>
      </c>
      <c r="H67" s="18"/>
      <c r="I67" s="18"/>
      <c r="J67" s="18"/>
      <c r="K67" s="18"/>
      <c r="L67" s="18"/>
      <c r="M67" s="18"/>
    </row>
    <row r="68" spans="1:13" x14ac:dyDescent="0.2">
      <c r="A68" s="221">
        <v>44119</v>
      </c>
      <c r="B68" s="19" t="s">
        <v>1395</v>
      </c>
      <c r="H68" s="18"/>
      <c r="I68" s="18"/>
      <c r="J68" s="18"/>
      <c r="K68" s="18"/>
      <c r="L68" s="18"/>
      <c r="M68" s="18"/>
    </row>
    <row r="69" spans="1:13" x14ac:dyDescent="0.2">
      <c r="H69" s="18"/>
      <c r="I69" s="18"/>
      <c r="J69" s="18"/>
      <c r="K69" s="18"/>
      <c r="L69" s="18"/>
      <c r="M69" s="18"/>
    </row>
    <row r="70" spans="1:13" x14ac:dyDescent="0.2">
      <c r="H70" s="18"/>
      <c r="I70" s="18"/>
      <c r="J70" s="18"/>
      <c r="K70" s="18"/>
      <c r="L70" s="18"/>
      <c r="M70" s="18"/>
    </row>
    <row r="1048459" spans="16:16" x14ac:dyDescent="0.2">
      <c r="P1048459" s="57"/>
    </row>
  </sheetData>
  <conditionalFormatting sqref="E63">
    <cfRule type="cellIs" dxfId="75" priority="3" operator="lessThan">
      <formula>7.5</formula>
    </cfRule>
    <cfRule type="cellIs" dxfId="74" priority="4" operator="greaterThan">
      <formula>7.5</formula>
    </cfRule>
  </conditionalFormatting>
  <dataValidations count="3">
    <dataValidation type="list" allowBlank="1" showInputMessage="1" showErrorMessage="1" sqref="D12" xr:uid="{00000000-0002-0000-1F00-000000000000}">
      <formula1>"Yes,No"</formula1>
    </dataValidation>
    <dataValidation type="list" showInputMessage="1" showErrorMessage="1" sqref="E12" xr:uid="{00000000-0002-0000-1F00-000001000000}">
      <formula1>#REF!</formula1>
    </dataValidation>
    <dataValidation type="list" allowBlank="1" showInputMessage="1" showErrorMessage="1" sqref="E10:E11" xr:uid="{00000000-0002-0000-1F00-000002000000}">
      <formula1>#REF!</formula1>
    </dataValidation>
  </dataValidations>
  <pageMargins left="0.7" right="0.7" top="0.75" bottom="0.75" header="0.3" footer="0.3"/>
  <pageSetup orientation="portrait" r:id="rId1"/>
  <ignoredErrors>
    <ignoredError sqref="R27" numberStoredAsText="1"/>
  </ignoredError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F00-000003000000}">
          <x14:formula1>
            <xm:f>Lists!$G$1:$G$8</xm:f>
          </x14:formula1>
          <xm:sqref>D20</xm:sqref>
        </x14:dataValidation>
        <x14:dataValidation type="list" allowBlank="1" showInputMessage="1" showErrorMessage="1" xr:uid="{00000000-0002-0000-1F00-000004000000}">
          <x14:formula1>
            <xm:f>Lists!$D$1:$D$8</xm:f>
          </x14:formula1>
          <xm:sqref>E15</xm:sqref>
        </x14:dataValidation>
        <x14:dataValidation type="list" allowBlank="1" showInputMessage="1" showErrorMessage="1" xr:uid="{00000000-0002-0000-1F00-000005000000}">
          <x14:formula1>
            <xm:f>Lists!$E$1:$E$5</xm:f>
          </x14:formula1>
          <xm:sqref>V15</xm:sqref>
        </x14:dataValidation>
        <x14:dataValidation type="list" allowBlank="1" showInputMessage="1" showErrorMessage="1" xr:uid="{00000000-0002-0000-1F00-000006000000}">
          <x14:formula1>
            <xm:f>Lists!$F$1:$F$8</xm:f>
          </x14:formula1>
          <xm:sqref>D11</xm:sqref>
        </x14:dataValidation>
        <x14:dataValidation type="list" allowBlank="1" showInputMessage="1" showErrorMessage="1" xr:uid="{00000000-0002-0000-1F00-000007000000}">
          <x14:formula1>
            <xm:f>Lists!$C$1:$C$9</xm:f>
          </x14:formula1>
          <xm:sqref>D10</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X1048460"/>
  <sheetViews>
    <sheetView topLeftCell="M1"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18.33203125" style="19" customWidth="1"/>
    <col min="21" max="21" width="18"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952</v>
      </c>
      <c r="G2" s="19" t="s">
        <v>72</v>
      </c>
      <c r="H2" s="44" t="s">
        <v>1710</v>
      </c>
    </row>
    <row r="3" spans="1:24" x14ac:dyDescent="0.2">
      <c r="C3" s="19" t="s">
        <v>2</v>
      </c>
      <c r="D3" s="209">
        <v>2012</v>
      </c>
    </row>
    <row r="4" spans="1:24" x14ac:dyDescent="0.2">
      <c r="C4" s="8" t="s">
        <v>44</v>
      </c>
      <c r="D4" s="44" t="s">
        <v>953</v>
      </c>
    </row>
    <row r="5" spans="1:24" x14ac:dyDescent="0.2">
      <c r="C5" s="19" t="s">
        <v>3</v>
      </c>
      <c r="D5" s="44" t="s">
        <v>2162</v>
      </c>
    </row>
    <row r="6" spans="1:24" x14ac:dyDescent="0.2">
      <c r="D6" s="18"/>
    </row>
    <row r="7" spans="1:24" s="43" customFormat="1" ht="16" thickBot="1" x14ac:dyDescent="0.25">
      <c r="A7" s="1" t="s">
        <v>59</v>
      </c>
      <c r="B7" s="1"/>
      <c r="D7" s="248" t="s">
        <v>1919</v>
      </c>
    </row>
    <row r="9" spans="1:24" s="43" customFormat="1" ht="16" thickBot="1" x14ac:dyDescent="0.25">
      <c r="A9" s="1" t="s">
        <v>4</v>
      </c>
      <c r="B9" s="1"/>
    </row>
    <row r="10" spans="1:24" x14ac:dyDescent="0.2">
      <c r="C10" s="19" t="s">
        <v>74</v>
      </c>
      <c r="D10" s="45" t="s">
        <v>1589</v>
      </c>
      <c r="E10" s="46"/>
    </row>
    <row r="11" spans="1:24" x14ac:dyDescent="0.2">
      <c r="C11" s="19" t="s">
        <v>46</v>
      </c>
      <c r="D11" s="45" t="s">
        <v>43</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2</v>
      </c>
      <c r="B15" s="225" t="s">
        <v>1710</v>
      </c>
      <c r="C15" s="206" t="s">
        <v>78</v>
      </c>
      <c r="D15" s="225" t="s">
        <v>90</v>
      </c>
      <c r="E15" s="225" t="s">
        <v>1582</v>
      </c>
      <c r="F15" s="225" t="s">
        <v>945</v>
      </c>
      <c r="G15" s="225" t="s">
        <v>132</v>
      </c>
      <c r="H15" s="225" t="s">
        <v>71</v>
      </c>
      <c r="I15" s="225" t="s">
        <v>131</v>
      </c>
      <c r="J15" s="225" t="s">
        <v>888</v>
      </c>
      <c r="K15" s="225">
        <v>10</v>
      </c>
      <c r="L15" s="225">
        <f t="shared" ref="L15" si="0">K15-1</f>
        <v>9</v>
      </c>
      <c r="M15" s="225">
        <f t="shared" ref="M15" si="1">K15+1</f>
        <v>11</v>
      </c>
      <c r="N15" s="225" t="s">
        <v>71</v>
      </c>
      <c r="O15" s="225" t="s">
        <v>71</v>
      </c>
      <c r="P15" s="225" t="s">
        <v>71</v>
      </c>
      <c r="Q15" s="15">
        <v>7</v>
      </c>
      <c r="R15" s="15">
        <v>96</v>
      </c>
      <c r="S15" s="15" t="s">
        <v>125</v>
      </c>
      <c r="T15" s="15">
        <v>96</v>
      </c>
      <c r="U15" s="225" t="s">
        <v>946</v>
      </c>
      <c r="V15" s="225" t="s">
        <v>71</v>
      </c>
      <c r="W15" s="225" t="s">
        <v>53</v>
      </c>
      <c r="X15" s="225"/>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99" customFormat="1" x14ac:dyDescent="0.2">
      <c r="A20" s="90">
        <v>2</v>
      </c>
      <c r="B20" s="90" t="s">
        <v>1710</v>
      </c>
      <c r="C20" s="207" t="s">
        <v>78</v>
      </c>
      <c r="D20" s="90" t="s">
        <v>90</v>
      </c>
      <c r="E20" s="90" t="s">
        <v>90</v>
      </c>
      <c r="F20" s="52">
        <v>6</v>
      </c>
      <c r="G20" s="52" t="s">
        <v>946</v>
      </c>
      <c r="H20" s="247">
        <v>96</v>
      </c>
      <c r="I20" s="247" t="s">
        <v>125</v>
      </c>
      <c r="J20" s="247">
        <v>96</v>
      </c>
      <c r="K20" s="90" t="s">
        <v>71</v>
      </c>
      <c r="L20" s="90" t="s">
        <v>71</v>
      </c>
      <c r="M20" s="90" t="s">
        <v>71</v>
      </c>
      <c r="N20" s="90" t="s">
        <v>71</v>
      </c>
      <c r="O20" s="90" t="s">
        <v>1923</v>
      </c>
      <c r="P20" s="90">
        <v>11.1</v>
      </c>
      <c r="Q20" s="90" t="s">
        <v>143</v>
      </c>
      <c r="R20" s="90" t="s">
        <v>93</v>
      </c>
      <c r="S20" s="90">
        <v>1.74</v>
      </c>
      <c r="T20" s="90" t="s">
        <v>71</v>
      </c>
      <c r="U20" s="90" t="s">
        <v>1924</v>
      </c>
      <c r="V20" s="243" t="s">
        <v>1922</v>
      </c>
      <c r="X20" s="100"/>
    </row>
    <row r="21" spans="1:24" s="99" customFormat="1" x14ac:dyDescent="0.2">
      <c r="A21" s="90">
        <v>2</v>
      </c>
      <c r="B21" s="90" t="s">
        <v>1710</v>
      </c>
      <c r="C21" s="207" t="s">
        <v>78</v>
      </c>
      <c r="D21" s="90" t="s">
        <v>90</v>
      </c>
      <c r="E21" s="90" t="s">
        <v>90</v>
      </c>
      <c r="F21" s="52">
        <v>6</v>
      </c>
      <c r="G21" s="52" t="s">
        <v>946</v>
      </c>
      <c r="H21" s="247">
        <v>96</v>
      </c>
      <c r="I21" s="247" t="s">
        <v>125</v>
      </c>
      <c r="J21" s="247">
        <v>96</v>
      </c>
      <c r="K21" s="90" t="s">
        <v>71</v>
      </c>
      <c r="L21" s="90" t="s">
        <v>71</v>
      </c>
      <c r="M21" s="90" t="s">
        <v>71</v>
      </c>
      <c r="N21" s="90" t="s">
        <v>71</v>
      </c>
      <c r="O21" s="90" t="s">
        <v>1638</v>
      </c>
      <c r="P21" s="90">
        <v>14.7</v>
      </c>
      <c r="Q21" s="90" t="s">
        <v>143</v>
      </c>
      <c r="R21" s="90" t="s">
        <v>93</v>
      </c>
      <c r="S21" s="90">
        <v>1.17</v>
      </c>
      <c r="T21" s="90" t="s">
        <v>71</v>
      </c>
      <c r="U21" s="90" t="s">
        <v>1924</v>
      </c>
      <c r="V21" s="243" t="s">
        <v>950</v>
      </c>
      <c r="X21" s="100"/>
    </row>
    <row r="22" spans="1:24" s="99" customFormat="1" x14ac:dyDescent="0.2">
      <c r="A22" s="90">
        <v>2</v>
      </c>
      <c r="B22" s="90" t="s">
        <v>1710</v>
      </c>
      <c r="C22" s="207" t="s">
        <v>78</v>
      </c>
      <c r="D22" s="90" t="s">
        <v>90</v>
      </c>
      <c r="E22" s="90" t="s">
        <v>90</v>
      </c>
      <c r="F22" s="52">
        <v>6</v>
      </c>
      <c r="G22" s="52" t="s">
        <v>946</v>
      </c>
      <c r="H22" s="247">
        <v>96</v>
      </c>
      <c r="I22" s="247" t="s">
        <v>125</v>
      </c>
      <c r="J22" s="247">
        <v>96</v>
      </c>
      <c r="K22" s="90" t="s">
        <v>71</v>
      </c>
      <c r="L22" s="90" t="s">
        <v>71</v>
      </c>
      <c r="M22" s="90" t="s">
        <v>71</v>
      </c>
      <c r="N22" s="90" t="s">
        <v>71</v>
      </c>
      <c r="O22" s="90" t="s">
        <v>91</v>
      </c>
      <c r="P22" s="90">
        <v>24.1</v>
      </c>
      <c r="Q22" s="90" t="s">
        <v>143</v>
      </c>
      <c r="R22" s="90" t="s">
        <v>93</v>
      </c>
      <c r="S22" s="90">
        <v>1.67</v>
      </c>
      <c r="T22" s="90" t="s">
        <v>71</v>
      </c>
      <c r="U22" s="90" t="s">
        <v>1924</v>
      </c>
      <c r="V22" s="243" t="s">
        <v>950</v>
      </c>
      <c r="X22" s="100"/>
    </row>
    <row r="23" spans="1:24" s="99" customFormat="1" x14ac:dyDescent="0.2">
      <c r="A23" s="90">
        <v>2</v>
      </c>
      <c r="B23" s="90" t="s">
        <v>1710</v>
      </c>
      <c r="C23" s="207" t="s">
        <v>78</v>
      </c>
      <c r="D23" s="90" t="s">
        <v>90</v>
      </c>
      <c r="E23" s="90" t="s">
        <v>90</v>
      </c>
      <c r="F23" s="52">
        <v>6</v>
      </c>
      <c r="G23" s="52" t="s">
        <v>946</v>
      </c>
      <c r="H23" s="247">
        <v>96</v>
      </c>
      <c r="I23" s="247" t="s">
        <v>125</v>
      </c>
      <c r="J23" s="247">
        <v>96</v>
      </c>
      <c r="K23" s="90" t="s">
        <v>71</v>
      </c>
      <c r="L23" s="90" t="s">
        <v>71</v>
      </c>
      <c r="M23" s="90" t="s">
        <v>71</v>
      </c>
      <c r="N23" s="90" t="s">
        <v>71</v>
      </c>
      <c r="O23" s="90" t="s">
        <v>1639</v>
      </c>
      <c r="P23" s="90">
        <v>46.7</v>
      </c>
      <c r="Q23" s="90" t="s">
        <v>143</v>
      </c>
      <c r="R23" s="90" t="s">
        <v>93</v>
      </c>
      <c r="S23" s="90">
        <v>4.29</v>
      </c>
      <c r="T23" s="90" t="s">
        <v>71</v>
      </c>
      <c r="U23" s="90" t="s">
        <v>1924</v>
      </c>
      <c r="V23" s="243" t="s">
        <v>950</v>
      </c>
      <c r="X23" s="100"/>
    </row>
    <row r="25" spans="1:24" s="43" customFormat="1" ht="16" thickBot="1" x14ac:dyDescent="0.25">
      <c r="A25" s="1" t="s">
        <v>2142</v>
      </c>
      <c r="B25" s="1"/>
      <c r="C25" s="1" t="s">
        <v>69</v>
      </c>
      <c r="D25" s="16"/>
      <c r="E25" s="16"/>
    </row>
    <row r="27" spans="1:24" x14ac:dyDescent="0.2">
      <c r="A27" s="263" t="s">
        <v>5</v>
      </c>
      <c r="B27" s="54" t="s">
        <v>9</v>
      </c>
      <c r="C27" s="55" t="s">
        <v>56</v>
      </c>
      <c r="D27" s="56" t="s">
        <v>488</v>
      </c>
      <c r="E27" s="56" t="s">
        <v>489</v>
      </c>
      <c r="F27" s="56" t="s">
        <v>490</v>
      </c>
      <c r="G27" s="56" t="s">
        <v>491</v>
      </c>
      <c r="H27" s="56" t="s">
        <v>492</v>
      </c>
      <c r="I27" s="56" t="s">
        <v>493</v>
      </c>
      <c r="J27" s="55" t="s">
        <v>2139</v>
      </c>
      <c r="K27" s="55" t="s">
        <v>122</v>
      </c>
      <c r="L27" s="55" t="s">
        <v>2140</v>
      </c>
      <c r="M27" s="55" t="s">
        <v>122</v>
      </c>
      <c r="N27" s="530" t="s">
        <v>42</v>
      </c>
      <c r="O27" s="55" t="s">
        <v>2141</v>
      </c>
      <c r="P27" s="55" t="s">
        <v>122</v>
      </c>
      <c r="Q27" s="530" t="s">
        <v>10</v>
      </c>
      <c r="R27" s="55" t="s">
        <v>2566</v>
      </c>
      <c r="S27" s="55" t="s">
        <v>11</v>
      </c>
      <c r="T27" s="54" t="s">
        <v>16</v>
      </c>
      <c r="U27" s="18"/>
      <c r="V27" s="18"/>
    </row>
    <row r="28" spans="1:24" s="474" customFormat="1" x14ac:dyDescent="0.2">
      <c r="A28" s="85"/>
      <c r="B28" s="85"/>
      <c r="C28" s="85"/>
      <c r="D28" s="51"/>
      <c r="E28" s="473"/>
      <c r="F28" s="473"/>
      <c r="G28" s="473"/>
      <c r="H28" s="473"/>
      <c r="I28" s="473"/>
      <c r="J28" s="473"/>
      <c r="K28" s="51"/>
      <c r="L28" s="51"/>
      <c r="M28" s="51"/>
      <c r="N28" s="264"/>
      <c r="O28" s="264"/>
      <c r="P28" s="264"/>
      <c r="Q28" s="264"/>
      <c r="R28" s="264"/>
      <c r="S28" s="264"/>
      <c r="T28" s="558"/>
      <c r="U28" s="99"/>
      <c r="V28" s="99"/>
    </row>
    <row r="29" spans="1:24" s="49" customFormat="1" x14ac:dyDescent="0.2">
      <c r="A29" s="98"/>
      <c r="B29" s="98"/>
      <c r="C29" s="99"/>
      <c r="D29" s="98"/>
      <c r="E29" s="98"/>
      <c r="F29" s="98"/>
      <c r="G29" s="98"/>
      <c r="H29" s="98"/>
      <c r="I29" s="98"/>
      <c r="J29" s="98"/>
      <c r="K29" s="98"/>
      <c r="L29" s="98"/>
      <c r="M29" s="98"/>
      <c r="N29" s="98"/>
      <c r="O29" s="98"/>
      <c r="P29" s="98"/>
      <c r="Q29" s="98"/>
      <c r="R29" s="98"/>
      <c r="S29" s="98"/>
      <c r="T29" s="98"/>
      <c r="U29" s="100"/>
      <c r="V29" s="98"/>
    </row>
    <row r="30" spans="1:24" s="43" customFormat="1" ht="16" thickBot="1" x14ac:dyDescent="0.25">
      <c r="A30" s="1" t="s">
        <v>12</v>
      </c>
      <c r="B30" s="1"/>
    </row>
    <row r="31" spans="1:24" s="31" customFormat="1" x14ac:dyDescent="0.2">
      <c r="A31" s="3" t="s">
        <v>13</v>
      </c>
      <c r="B31" s="3"/>
      <c r="E31" s="58" t="s">
        <v>941</v>
      </c>
      <c r="F31" s="30" t="s">
        <v>54</v>
      </c>
      <c r="H31" s="411" t="s">
        <v>16</v>
      </c>
    </row>
    <row r="32" spans="1:24" s="60" customFormat="1" x14ac:dyDescent="0.2">
      <c r="A32" s="59">
        <v>1</v>
      </c>
      <c r="B32" s="59"/>
      <c r="C32" s="60" t="s">
        <v>37</v>
      </c>
      <c r="E32" s="61">
        <v>1</v>
      </c>
      <c r="F32" s="60" t="s">
        <v>60</v>
      </c>
      <c r="H32" s="412" t="s">
        <v>75</v>
      </c>
    </row>
    <row r="33" spans="1:9" x14ac:dyDescent="0.2">
      <c r="A33" s="4">
        <v>2</v>
      </c>
      <c r="B33" s="4"/>
      <c r="C33" s="5" t="s">
        <v>17</v>
      </c>
      <c r="E33" s="6">
        <v>0</v>
      </c>
      <c r="F33" s="19" t="s">
        <v>61</v>
      </c>
      <c r="H33" s="41"/>
    </row>
    <row r="34" spans="1:9" s="8" customFormat="1" x14ac:dyDescent="0.2">
      <c r="A34" s="7">
        <v>3</v>
      </c>
      <c r="B34" s="7"/>
      <c r="C34" s="8" t="s">
        <v>18</v>
      </c>
      <c r="E34" s="10">
        <v>0</v>
      </c>
      <c r="F34" s="8" t="s">
        <v>19</v>
      </c>
      <c r="H34" s="41"/>
      <c r="I34" s="19"/>
    </row>
    <row r="35" spans="1:9" s="8" customFormat="1" x14ac:dyDescent="0.2">
      <c r="A35" s="7">
        <v>4</v>
      </c>
      <c r="B35" s="7"/>
      <c r="C35" s="8" t="s">
        <v>20</v>
      </c>
      <c r="E35" s="10">
        <v>0</v>
      </c>
      <c r="F35" s="8" t="s">
        <v>21</v>
      </c>
      <c r="H35" s="41"/>
      <c r="I35" s="19"/>
    </row>
    <row r="36" spans="1:9" x14ac:dyDescent="0.2">
      <c r="A36" s="4">
        <v>5</v>
      </c>
      <c r="B36" s="4"/>
      <c r="C36" s="5" t="s">
        <v>22</v>
      </c>
      <c r="E36" s="6">
        <v>1</v>
      </c>
      <c r="F36" s="19" t="s">
        <v>23</v>
      </c>
      <c r="H36" s="41"/>
    </row>
    <row r="37" spans="1:9" x14ac:dyDescent="0.2">
      <c r="A37" s="7">
        <v>6</v>
      </c>
      <c r="B37" s="7"/>
      <c r="C37" s="8" t="s">
        <v>24</v>
      </c>
      <c r="E37" s="10">
        <v>1</v>
      </c>
      <c r="F37" s="19" t="s">
        <v>128</v>
      </c>
      <c r="H37" s="41" t="s">
        <v>1321</v>
      </c>
    </row>
    <row r="38" spans="1:9" x14ac:dyDescent="0.2">
      <c r="E38" s="62"/>
      <c r="H38" s="41"/>
    </row>
    <row r="39" spans="1:9" s="31" customFormat="1" x14ac:dyDescent="0.2">
      <c r="A39" s="3" t="s">
        <v>25</v>
      </c>
      <c r="B39" s="3"/>
      <c r="E39" s="58" t="s">
        <v>14</v>
      </c>
      <c r="F39" s="30" t="s">
        <v>15</v>
      </c>
      <c r="H39" s="40" t="s">
        <v>16</v>
      </c>
    </row>
    <row r="40" spans="1:9" x14ac:dyDescent="0.2">
      <c r="A40" s="19">
        <v>7</v>
      </c>
      <c r="C40" s="19" t="s">
        <v>26</v>
      </c>
      <c r="E40" s="61">
        <v>1</v>
      </c>
      <c r="F40" s="19" t="s">
        <v>27</v>
      </c>
      <c r="H40" s="42" t="s">
        <v>942</v>
      </c>
    </row>
    <row r="41" spans="1:9" x14ac:dyDescent="0.2">
      <c r="A41" s="19">
        <v>8</v>
      </c>
      <c r="C41" s="19" t="s">
        <v>58</v>
      </c>
      <c r="E41" s="61">
        <v>1</v>
      </c>
      <c r="F41" s="19" t="s">
        <v>62</v>
      </c>
      <c r="H41" s="42"/>
    </row>
    <row r="42" spans="1:9" x14ac:dyDescent="0.2">
      <c r="A42" s="19">
        <v>9</v>
      </c>
      <c r="C42" s="19" t="s">
        <v>40</v>
      </c>
      <c r="E42" s="61">
        <v>1</v>
      </c>
      <c r="F42" s="19" t="s">
        <v>63</v>
      </c>
      <c r="H42" s="42" t="s">
        <v>944</v>
      </c>
    </row>
    <row r="43" spans="1:9" x14ac:dyDescent="0.2">
      <c r="A43" s="19">
        <v>10</v>
      </c>
      <c r="C43" s="19" t="s">
        <v>39</v>
      </c>
      <c r="E43" s="61">
        <v>0</v>
      </c>
      <c r="F43" s="19" t="s">
        <v>115</v>
      </c>
      <c r="H43" s="413" t="s">
        <v>1921</v>
      </c>
    </row>
    <row r="44" spans="1:9" x14ac:dyDescent="0.2">
      <c r="E44" s="63"/>
      <c r="H44" s="41"/>
    </row>
    <row r="45" spans="1:9" s="31" customFormat="1" x14ac:dyDescent="0.2">
      <c r="A45" s="3" t="s">
        <v>57</v>
      </c>
      <c r="B45" s="3"/>
      <c r="E45" s="64" t="s">
        <v>14</v>
      </c>
      <c r="F45" s="30" t="s">
        <v>15</v>
      </c>
      <c r="H45" s="40" t="s">
        <v>16</v>
      </c>
    </row>
    <row r="46" spans="1:9" s="5" customFormat="1" x14ac:dyDescent="0.2">
      <c r="A46" s="5">
        <v>11</v>
      </c>
      <c r="C46" s="5" t="s">
        <v>28</v>
      </c>
      <c r="E46" s="6">
        <v>1</v>
      </c>
      <c r="F46" s="19" t="s">
        <v>49</v>
      </c>
      <c r="H46" s="42" t="s">
        <v>577</v>
      </c>
      <c r="I46" s="19"/>
    </row>
    <row r="47" spans="1:9" s="5" customFormat="1" x14ac:dyDescent="0.2">
      <c r="A47" s="11">
        <v>12</v>
      </c>
      <c r="B47" s="11"/>
      <c r="C47" s="5" t="s">
        <v>47</v>
      </c>
      <c r="E47" s="6">
        <v>1</v>
      </c>
      <c r="F47" s="19" t="s">
        <v>109</v>
      </c>
      <c r="H47" s="42"/>
      <c r="I47" s="19"/>
    </row>
    <row r="48" spans="1:9" x14ac:dyDescent="0.2">
      <c r="A48" s="47">
        <v>13</v>
      </c>
      <c r="B48" s="47"/>
      <c r="C48" s="19" t="s">
        <v>29</v>
      </c>
      <c r="E48" s="61">
        <v>0</v>
      </c>
      <c r="F48" s="19" t="s">
        <v>30</v>
      </c>
      <c r="H48" s="42" t="s">
        <v>1374</v>
      </c>
    </row>
    <row r="49" spans="1:12" x14ac:dyDescent="0.2">
      <c r="A49" s="47">
        <v>14</v>
      </c>
      <c r="B49" s="47"/>
      <c r="C49" s="19" t="s">
        <v>31</v>
      </c>
      <c r="E49" s="61">
        <v>0</v>
      </c>
      <c r="F49" s="19" t="s">
        <v>1400</v>
      </c>
      <c r="H49" s="41"/>
    </row>
    <row r="50" spans="1:12" x14ac:dyDescent="0.2">
      <c r="A50" s="47">
        <v>15</v>
      </c>
      <c r="B50" s="47"/>
      <c r="C50" s="19" t="s">
        <v>38</v>
      </c>
      <c r="E50" s="61">
        <v>0</v>
      </c>
      <c r="F50" s="19" t="s">
        <v>64</v>
      </c>
      <c r="H50" s="42"/>
    </row>
    <row r="51" spans="1:12" x14ac:dyDescent="0.2">
      <c r="E51" s="63"/>
    </row>
    <row r="52" spans="1:12" ht="16" thickBot="1" x14ac:dyDescent="0.25">
      <c r="A52" s="43"/>
      <c r="B52" s="43"/>
      <c r="C52" s="43"/>
      <c r="D52" s="43"/>
      <c r="E52" s="65"/>
      <c r="F52" s="43"/>
      <c r="G52" s="43"/>
      <c r="H52" s="18"/>
      <c r="I52" s="18"/>
      <c r="J52" s="18"/>
      <c r="K52" s="18"/>
      <c r="L52" s="18"/>
    </row>
    <row r="53" spans="1:12" x14ac:dyDescent="0.2">
      <c r="E53" s="63"/>
      <c r="H53" s="18"/>
      <c r="I53" s="18"/>
      <c r="J53" s="18"/>
      <c r="K53" s="18"/>
      <c r="L53" s="18"/>
    </row>
    <row r="54" spans="1:12" ht="16" thickBot="1" x14ac:dyDescent="0.25">
      <c r="A54" s="2" t="s">
        <v>32</v>
      </c>
      <c r="B54" s="2"/>
      <c r="E54" s="66">
        <f>SUM(E32:E37,E40:E43,E46:E50)</f>
        <v>8</v>
      </c>
      <c r="F54" s="67" t="s">
        <v>48</v>
      </c>
      <c r="H54" s="18"/>
      <c r="I54" s="18"/>
      <c r="J54" s="18"/>
      <c r="K54" s="18"/>
      <c r="L54" s="18"/>
    </row>
    <row r="55" spans="1:12" ht="16" thickTop="1" x14ac:dyDescent="0.2">
      <c r="A55" s="201" t="s">
        <v>1367</v>
      </c>
      <c r="B55" s="201"/>
      <c r="C55" s="8"/>
      <c r="D55" s="193"/>
      <c r="E55" s="197" t="s">
        <v>164</v>
      </c>
      <c r="H55" s="18"/>
      <c r="I55" s="18"/>
      <c r="J55" s="18"/>
      <c r="K55" s="18"/>
      <c r="L55" s="18"/>
    </row>
    <row r="56" spans="1:12" x14ac:dyDescent="0.2">
      <c r="A56" s="68" t="s">
        <v>118</v>
      </c>
      <c r="B56" s="2"/>
      <c r="E56" s="194">
        <f>0.5^E55</f>
        <v>0.5</v>
      </c>
      <c r="H56" s="18"/>
      <c r="I56" s="18"/>
      <c r="J56" s="18"/>
      <c r="K56" s="18"/>
      <c r="L56" s="18"/>
    </row>
    <row r="57" spans="1:12" ht="16" thickBot="1" x14ac:dyDescent="0.25">
      <c r="A57" s="1"/>
      <c r="B57" s="1"/>
      <c r="C57" s="43"/>
      <c r="D57" s="43"/>
      <c r="E57" s="87"/>
      <c r="F57" s="43"/>
      <c r="G57" s="43"/>
      <c r="H57" s="18"/>
      <c r="I57" s="18"/>
      <c r="J57" s="18"/>
      <c r="K57" s="18"/>
      <c r="L57" s="18"/>
    </row>
    <row r="58" spans="1:12" x14ac:dyDescent="0.2">
      <c r="A58" s="3" t="s">
        <v>33</v>
      </c>
      <c r="B58" s="3"/>
      <c r="C58" s="31"/>
      <c r="D58" s="31"/>
      <c r="E58" s="69" t="s">
        <v>34</v>
      </c>
      <c r="F58" s="31" t="s">
        <v>15</v>
      </c>
      <c r="G58" s="31"/>
      <c r="H58" s="18"/>
      <c r="I58" s="18"/>
      <c r="J58" s="18"/>
      <c r="K58" s="18"/>
      <c r="L58" s="18"/>
    </row>
    <row r="59" spans="1:12" x14ac:dyDescent="0.2">
      <c r="A59" s="198" t="s">
        <v>1368</v>
      </c>
      <c r="B59" s="24" t="s">
        <v>1370</v>
      </c>
      <c r="E59" s="200">
        <v>1</v>
      </c>
      <c r="F59" s="24" t="s">
        <v>1372</v>
      </c>
      <c r="H59" s="18"/>
      <c r="I59" s="18"/>
      <c r="J59" s="18"/>
      <c r="K59" s="18"/>
      <c r="L59" s="18"/>
    </row>
    <row r="60" spans="1:12" x14ac:dyDescent="0.2">
      <c r="A60" s="198" t="s">
        <v>1369</v>
      </c>
      <c r="B60" s="193" t="s">
        <v>1371</v>
      </c>
      <c r="C60" s="24"/>
      <c r="E60" s="200">
        <v>1</v>
      </c>
      <c r="F60" s="24" t="s">
        <v>1372</v>
      </c>
      <c r="H60" s="18"/>
      <c r="I60" s="18"/>
      <c r="J60" s="18"/>
      <c r="K60" s="18"/>
      <c r="L60" s="18"/>
    </row>
    <row r="61" spans="1:12" x14ac:dyDescent="0.2">
      <c r="A61" s="5"/>
      <c r="B61" s="5"/>
      <c r="C61" s="24"/>
      <c r="E61" s="23"/>
      <c r="H61" s="18"/>
      <c r="I61" s="18"/>
      <c r="J61" s="18"/>
      <c r="K61" s="18"/>
      <c r="L61" s="18"/>
    </row>
    <row r="62" spans="1:12" ht="16" thickBot="1" x14ac:dyDescent="0.25">
      <c r="A62" s="5"/>
      <c r="B62" s="5"/>
      <c r="C62" s="22"/>
      <c r="H62" s="18"/>
      <c r="I62" s="18"/>
      <c r="J62" s="18"/>
      <c r="K62" s="18"/>
      <c r="L62" s="18"/>
    </row>
    <row r="63" spans="1:12" x14ac:dyDescent="0.2">
      <c r="A63" s="21"/>
      <c r="B63" s="21"/>
      <c r="C63" s="20"/>
      <c r="D63" s="70"/>
      <c r="E63" s="70"/>
      <c r="F63" s="70"/>
      <c r="G63" s="70"/>
      <c r="H63" s="18"/>
      <c r="I63" s="18"/>
      <c r="J63" s="18"/>
      <c r="K63" s="18"/>
      <c r="L63" s="18"/>
    </row>
    <row r="64" spans="1:12" ht="16" thickBot="1" x14ac:dyDescent="0.25">
      <c r="A64" s="2" t="s">
        <v>35</v>
      </c>
      <c r="B64" s="2"/>
      <c r="E64" s="211">
        <f>E54*E56*E59*E60</f>
        <v>4</v>
      </c>
      <c r="F64" s="212" t="s">
        <v>48</v>
      </c>
      <c r="H64" s="18"/>
      <c r="I64" s="18"/>
      <c r="J64" s="18"/>
      <c r="K64" s="18"/>
      <c r="L64" s="18"/>
    </row>
    <row r="65" spans="1:12" ht="16" thickTop="1" x14ac:dyDescent="0.2">
      <c r="C65" s="68"/>
      <c r="H65" s="18"/>
      <c r="I65" s="18"/>
      <c r="J65" s="18"/>
      <c r="K65" s="18"/>
      <c r="L65" s="18"/>
    </row>
    <row r="66" spans="1:12" ht="16" thickBot="1" x14ac:dyDescent="0.25">
      <c r="A66" s="43"/>
      <c r="B66" s="43"/>
      <c r="C66" s="43"/>
      <c r="D66" s="43"/>
      <c r="E66" s="43"/>
      <c r="F66" s="43"/>
      <c r="G66" s="43"/>
      <c r="H66" s="18"/>
      <c r="I66" s="18"/>
      <c r="J66" s="18"/>
      <c r="K66" s="18"/>
      <c r="L66" s="18"/>
    </row>
    <row r="67" spans="1:12" x14ac:dyDescent="0.2">
      <c r="H67" s="18"/>
      <c r="I67" s="18"/>
      <c r="J67" s="18"/>
      <c r="K67" s="18"/>
      <c r="L67" s="18"/>
    </row>
    <row r="68" spans="1:12" x14ac:dyDescent="0.2">
      <c r="A68" s="2" t="s">
        <v>1394</v>
      </c>
      <c r="H68" s="18"/>
      <c r="I68" s="18"/>
      <c r="J68" s="18"/>
      <c r="K68" s="18"/>
      <c r="L68" s="18"/>
    </row>
    <row r="69" spans="1:12" x14ac:dyDescent="0.2">
      <c r="A69" s="221">
        <v>44119</v>
      </c>
      <c r="B69" s="19" t="s">
        <v>1395</v>
      </c>
      <c r="H69" s="18"/>
      <c r="I69" s="18"/>
      <c r="J69" s="18"/>
      <c r="K69" s="18"/>
      <c r="L69" s="18"/>
    </row>
    <row r="70" spans="1:12" x14ac:dyDescent="0.2">
      <c r="H70" s="18"/>
      <c r="I70" s="18"/>
      <c r="J70" s="18"/>
      <c r="K70" s="18"/>
      <c r="L70" s="18"/>
    </row>
    <row r="71" spans="1:12" x14ac:dyDescent="0.2">
      <c r="H71" s="18"/>
      <c r="I71" s="18"/>
      <c r="J71" s="18"/>
      <c r="K71" s="18"/>
      <c r="L71" s="18"/>
    </row>
    <row r="72" spans="1:12" x14ac:dyDescent="0.2">
      <c r="H72" s="18"/>
      <c r="I72" s="18"/>
      <c r="J72" s="18"/>
      <c r="K72" s="18"/>
      <c r="L72" s="18"/>
    </row>
    <row r="1048460" spans="16:16" x14ac:dyDescent="0.2">
      <c r="P1048460" s="57"/>
    </row>
  </sheetData>
  <conditionalFormatting sqref="E64">
    <cfRule type="cellIs" dxfId="73" priority="1" operator="lessThan">
      <formula>7.5</formula>
    </cfRule>
    <cfRule type="cellIs" dxfId="72" priority="2" operator="greaterThan">
      <formula>7.5</formula>
    </cfRule>
  </conditionalFormatting>
  <dataValidations count="3">
    <dataValidation type="list" allowBlank="1" showInputMessage="1" showErrorMessage="1" sqref="E10:E11" xr:uid="{00000000-0002-0000-2000-000000000000}">
      <formula1>#REF!</formula1>
    </dataValidation>
    <dataValidation type="list" showInputMessage="1" showErrorMessage="1" sqref="E12" xr:uid="{00000000-0002-0000-2000-000001000000}">
      <formula1>#REF!</formula1>
    </dataValidation>
    <dataValidation type="list" allowBlank="1" showInputMessage="1" showErrorMessage="1" sqref="D12" xr:uid="{00000000-0002-0000-2000-000002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000-000003000000}">
          <x14:formula1>
            <xm:f>Lists!$C$1:$C$9</xm:f>
          </x14:formula1>
          <xm:sqref>D10</xm:sqref>
        </x14:dataValidation>
        <x14:dataValidation type="list" allowBlank="1" showInputMessage="1" showErrorMessage="1" xr:uid="{00000000-0002-0000-2000-000004000000}">
          <x14:formula1>
            <xm:f>Lists!$F$1:$F$8</xm:f>
          </x14:formula1>
          <xm:sqref>D11</xm:sqref>
        </x14:dataValidation>
        <x14:dataValidation type="list" allowBlank="1" showInputMessage="1" showErrorMessage="1" xr:uid="{00000000-0002-0000-2000-000005000000}">
          <x14:formula1>
            <xm:f>Lists!$G$1:$G$8</xm:f>
          </x14:formula1>
          <xm:sqref>D20:D23</xm:sqref>
        </x14:dataValidation>
        <x14:dataValidation type="list" allowBlank="1" showInputMessage="1" showErrorMessage="1" xr:uid="{00000000-0002-0000-2000-000006000000}">
          <x14:formula1>
            <xm:f>Lists!$E$1:$E$5</xm:f>
          </x14:formula1>
          <xm:sqref>V15</xm:sqref>
        </x14:dataValidation>
        <x14:dataValidation type="list" allowBlank="1" showInputMessage="1" showErrorMessage="1" xr:uid="{00000000-0002-0000-2000-000007000000}">
          <x14:formula1>
            <xm:f>Lists!$D$1:$D$8</xm:f>
          </x14:formula1>
          <xm:sqref>E15</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X1048452"/>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952</v>
      </c>
      <c r="G2" s="19" t="s">
        <v>72</v>
      </c>
      <c r="H2" s="44" t="s">
        <v>1709</v>
      </c>
    </row>
    <row r="3" spans="1:24" x14ac:dyDescent="0.2">
      <c r="C3" s="19" t="s">
        <v>2</v>
      </c>
      <c r="D3" s="209">
        <v>2012</v>
      </c>
    </row>
    <row r="4" spans="1:24" x14ac:dyDescent="0.2">
      <c r="C4" s="8" t="s">
        <v>44</v>
      </c>
      <c r="D4" s="44" t="s">
        <v>953</v>
      </c>
    </row>
    <row r="5" spans="1:24" x14ac:dyDescent="0.2">
      <c r="C5" s="19" t="s">
        <v>3</v>
      </c>
      <c r="D5" s="44" t="s">
        <v>2162</v>
      </c>
    </row>
    <row r="6" spans="1:24" x14ac:dyDescent="0.2">
      <c r="D6" s="18"/>
    </row>
    <row r="7" spans="1:24" s="43" customFormat="1" ht="16" thickBot="1" x14ac:dyDescent="0.25">
      <c r="A7" s="1" t="s">
        <v>59</v>
      </c>
      <c r="B7" s="1"/>
      <c r="D7" s="248" t="s">
        <v>1919</v>
      </c>
    </row>
    <row r="9" spans="1:24" s="43" customFormat="1" ht="16" thickBot="1" x14ac:dyDescent="0.25">
      <c r="A9" s="1" t="s">
        <v>4</v>
      </c>
      <c r="B9" s="1"/>
    </row>
    <row r="10" spans="1:24" x14ac:dyDescent="0.2">
      <c r="C10" s="19" t="s">
        <v>74</v>
      </c>
      <c r="D10" s="45" t="s">
        <v>819</v>
      </c>
      <c r="E10" s="46"/>
    </row>
    <row r="11" spans="1:24" x14ac:dyDescent="0.2">
      <c r="C11" s="19" t="s">
        <v>46</v>
      </c>
      <c r="D11" s="45" t="s">
        <v>43</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3</v>
      </c>
      <c r="B15" s="225" t="s">
        <v>1709</v>
      </c>
      <c r="C15" s="206" t="s">
        <v>78</v>
      </c>
      <c r="D15" s="225" t="s">
        <v>90</v>
      </c>
      <c r="E15" s="225" t="s">
        <v>1582</v>
      </c>
      <c r="F15" s="225" t="s">
        <v>945</v>
      </c>
      <c r="G15" s="225" t="s">
        <v>132</v>
      </c>
      <c r="H15" s="225" t="s">
        <v>71</v>
      </c>
      <c r="I15" s="225" t="s">
        <v>131</v>
      </c>
      <c r="J15" s="225" t="s">
        <v>888</v>
      </c>
      <c r="K15" s="225">
        <v>10</v>
      </c>
      <c r="L15" s="225">
        <f t="shared" ref="L15" si="0">K15-1</f>
        <v>9</v>
      </c>
      <c r="M15" s="225">
        <f t="shared" ref="M15" si="1">K15+1</f>
        <v>11</v>
      </c>
      <c r="N15" s="225" t="s">
        <v>71</v>
      </c>
      <c r="O15" s="225" t="s">
        <v>71</v>
      </c>
      <c r="P15" s="225" t="s">
        <v>71</v>
      </c>
      <c r="Q15" s="15">
        <v>3</v>
      </c>
      <c r="R15" s="15">
        <v>96</v>
      </c>
      <c r="S15" s="15" t="s">
        <v>125</v>
      </c>
      <c r="T15" s="15">
        <v>96</v>
      </c>
      <c r="U15" s="225" t="s">
        <v>946</v>
      </c>
      <c r="V15" s="225" t="s">
        <v>71</v>
      </c>
      <c r="W15" s="225" t="s">
        <v>53</v>
      </c>
      <c r="X15" s="225"/>
    </row>
    <row r="16" spans="1:24" s="474" customFormat="1" x14ac:dyDescent="0.2">
      <c r="A16" s="49"/>
      <c r="B16" s="49"/>
      <c r="C16" s="49"/>
      <c r="D16" s="49"/>
      <c r="E16" s="49"/>
      <c r="F16" s="49"/>
      <c r="G16" s="49"/>
      <c r="H16" s="49"/>
      <c r="I16" s="49"/>
      <c r="J16" s="49"/>
      <c r="K16" s="49"/>
      <c r="L16" s="49"/>
      <c r="M16" s="49"/>
      <c r="N16" s="49"/>
      <c r="O16" s="49"/>
      <c r="P16" s="49"/>
      <c r="Q16" s="49"/>
      <c r="R16" s="49"/>
      <c r="S16" s="49"/>
      <c r="T16" s="49"/>
      <c r="U16" s="49"/>
      <c r="V16" s="49"/>
      <c r="W16" s="49"/>
      <c r="X16" s="49"/>
    </row>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99" customFormat="1" x14ac:dyDescent="0.2">
      <c r="A20" s="90">
        <v>3</v>
      </c>
      <c r="B20" s="90" t="s">
        <v>1709</v>
      </c>
      <c r="C20" s="207" t="s">
        <v>78</v>
      </c>
      <c r="D20" s="90" t="s">
        <v>90</v>
      </c>
      <c r="E20" s="90" t="s">
        <v>90</v>
      </c>
      <c r="F20" s="52">
        <v>6</v>
      </c>
      <c r="G20" s="52" t="s">
        <v>946</v>
      </c>
      <c r="H20" s="247">
        <v>96</v>
      </c>
      <c r="I20" s="247" t="s">
        <v>125</v>
      </c>
      <c r="J20" s="247">
        <v>96</v>
      </c>
      <c r="K20" s="90" t="s">
        <v>71</v>
      </c>
      <c r="L20" s="90" t="s">
        <v>71</v>
      </c>
      <c r="M20" s="90" t="s">
        <v>71</v>
      </c>
      <c r="N20" s="90" t="s">
        <v>71</v>
      </c>
      <c r="O20" s="90" t="s">
        <v>71</v>
      </c>
      <c r="P20" s="90" t="s">
        <v>71</v>
      </c>
      <c r="Q20" s="90" t="s">
        <v>71</v>
      </c>
      <c r="R20" s="90" t="s">
        <v>71</v>
      </c>
      <c r="S20" s="90" t="s">
        <v>71</v>
      </c>
      <c r="T20" s="90" t="s">
        <v>71</v>
      </c>
      <c r="U20" s="90" t="s">
        <v>71</v>
      </c>
      <c r="V20" s="243" t="s">
        <v>950</v>
      </c>
      <c r="X20" s="100"/>
    </row>
    <row r="22" spans="1:24" s="43" customFormat="1" ht="16" thickBot="1" x14ac:dyDescent="0.25">
      <c r="A22" s="1" t="s">
        <v>2142</v>
      </c>
      <c r="B22" s="1"/>
      <c r="C22" s="1" t="s">
        <v>69</v>
      </c>
      <c r="D22" s="16"/>
      <c r="E22" s="16"/>
    </row>
    <row r="23" spans="1:24" s="18" customFormat="1" x14ac:dyDescent="0.2">
      <c r="A23" s="236"/>
      <c r="B23" s="236"/>
      <c r="C23" s="236"/>
      <c r="D23" s="537"/>
      <c r="E23" s="537"/>
    </row>
    <row r="24" spans="1:24" x14ac:dyDescent="0.2">
      <c r="A24" s="263" t="s">
        <v>5</v>
      </c>
      <c r="B24" s="54" t="s">
        <v>9</v>
      </c>
      <c r="C24" s="55" t="s">
        <v>56</v>
      </c>
      <c r="D24" s="56" t="s">
        <v>488</v>
      </c>
      <c r="E24" s="56" t="s">
        <v>489</v>
      </c>
      <c r="F24" s="56" t="s">
        <v>490</v>
      </c>
      <c r="G24" s="56" t="s">
        <v>491</v>
      </c>
      <c r="H24" s="56" t="s">
        <v>492</v>
      </c>
      <c r="I24" s="56" t="s">
        <v>493</v>
      </c>
      <c r="J24" s="55" t="s">
        <v>2139</v>
      </c>
      <c r="K24" s="55" t="s">
        <v>122</v>
      </c>
      <c r="L24" s="55" t="s">
        <v>2140</v>
      </c>
      <c r="M24" s="55" t="s">
        <v>122</v>
      </c>
      <c r="N24" s="530" t="s">
        <v>42</v>
      </c>
      <c r="O24" s="55" t="s">
        <v>2141</v>
      </c>
      <c r="P24" s="55" t="s">
        <v>122</v>
      </c>
      <c r="Q24" s="530" t="s">
        <v>10</v>
      </c>
      <c r="R24" s="55" t="s">
        <v>2566</v>
      </c>
      <c r="S24" s="55" t="s">
        <v>11</v>
      </c>
      <c r="T24" s="55" t="s">
        <v>16</v>
      </c>
    </row>
    <row r="25" spans="1:24" s="474" customFormat="1" x14ac:dyDescent="0.2">
      <c r="A25" s="85">
        <v>3</v>
      </c>
      <c r="B25" s="85" t="s">
        <v>90</v>
      </c>
      <c r="C25" s="51" t="s">
        <v>946</v>
      </c>
      <c r="D25" s="473">
        <v>96</v>
      </c>
      <c r="E25" s="473" t="s">
        <v>125</v>
      </c>
      <c r="F25" s="473">
        <v>96</v>
      </c>
      <c r="G25" s="473">
        <v>96</v>
      </c>
      <c r="H25" s="473" t="s">
        <v>125</v>
      </c>
      <c r="I25" s="473">
        <v>96</v>
      </c>
      <c r="J25" s="51" t="s">
        <v>71</v>
      </c>
      <c r="K25" s="51" t="s">
        <v>71</v>
      </c>
      <c r="L25" s="51" t="s">
        <v>71</v>
      </c>
      <c r="M25" s="51" t="s">
        <v>71</v>
      </c>
      <c r="N25" s="264" t="s">
        <v>1634</v>
      </c>
      <c r="O25" s="264">
        <v>47.93</v>
      </c>
      <c r="P25" s="264" t="s">
        <v>1386</v>
      </c>
      <c r="Q25" s="264" t="s">
        <v>199</v>
      </c>
      <c r="R25" s="264" t="s">
        <v>1640</v>
      </c>
      <c r="S25" s="264" t="s">
        <v>948</v>
      </c>
      <c r="T25" s="264" t="s">
        <v>949</v>
      </c>
      <c r="V25" s="51"/>
    </row>
    <row r="26" spans="1:24" s="474" customFormat="1" x14ac:dyDescent="0.2">
      <c r="A26" s="85">
        <v>3</v>
      </c>
      <c r="B26" s="85" t="s">
        <v>90</v>
      </c>
      <c r="C26" s="51" t="s">
        <v>946</v>
      </c>
      <c r="D26" s="473">
        <v>96</v>
      </c>
      <c r="E26" s="473" t="s">
        <v>125</v>
      </c>
      <c r="F26" s="473">
        <v>96</v>
      </c>
      <c r="G26" s="473">
        <v>96</v>
      </c>
      <c r="H26" s="473" t="s">
        <v>125</v>
      </c>
      <c r="I26" s="473">
        <v>96</v>
      </c>
      <c r="J26" s="51" t="s">
        <v>71</v>
      </c>
      <c r="K26" s="51" t="s">
        <v>71</v>
      </c>
      <c r="L26" s="51" t="s">
        <v>71</v>
      </c>
      <c r="M26" s="51" t="s">
        <v>71</v>
      </c>
      <c r="N26" s="264" t="s">
        <v>102</v>
      </c>
      <c r="O26" s="264">
        <v>490</v>
      </c>
      <c r="P26" s="264" t="s">
        <v>1386</v>
      </c>
      <c r="Q26" s="264" t="s">
        <v>199</v>
      </c>
      <c r="R26" s="264" t="s">
        <v>1641</v>
      </c>
      <c r="S26" s="264" t="s">
        <v>948</v>
      </c>
      <c r="T26" s="264" t="s">
        <v>949</v>
      </c>
      <c r="V26" s="51"/>
    </row>
    <row r="27" spans="1:24" s="474" customFormat="1" x14ac:dyDescent="0.2">
      <c r="A27" s="85">
        <v>3</v>
      </c>
      <c r="B27" s="85" t="s">
        <v>90</v>
      </c>
      <c r="C27" s="51" t="s">
        <v>946</v>
      </c>
      <c r="D27" s="473">
        <v>96</v>
      </c>
      <c r="E27" s="473" t="s">
        <v>125</v>
      </c>
      <c r="F27" s="473">
        <v>96</v>
      </c>
      <c r="G27" s="473">
        <v>96</v>
      </c>
      <c r="H27" s="473" t="s">
        <v>125</v>
      </c>
      <c r="I27" s="473">
        <v>96</v>
      </c>
      <c r="J27" s="51" t="s">
        <v>71</v>
      </c>
      <c r="K27" s="51" t="s">
        <v>71</v>
      </c>
      <c r="L27" s="51" t="s">
        <v>71</v>
      </c>
      <c r="M27" s="51" t="s">
        <v>71</v>
      </c>
      <c r="N27" s="264" t="s">
        <v>1637</v>
      </c>
      <c r="O27" s="264">
        <v>5020</v>
      </c>
      <c r="P27" s="264" t="s">
        <v>1386</v>
      </c>
      <c r="Q27" s="264" t="s">
        <v>199</v>
      </c>
      <c r="R27" s="631" t="s">
        <v>1926</v>
      </c>
      <c r="S27" s="264" t="s">
        <v>948</v>
      </c>
      <c r="T27" s="264" t="s">
        <v>949</v>
      </c>
      <c r="V27" s="51"/>
    </row>
    <row r="29" spans="1:24" s="43" customFormat="1" ht="16" thickBot="1" x14ac:dyDescent="0.25">
      <c r="A29" s="1" t="s">
        <v>12</v>
      </c>
      <c r="B29" s="1"/>
    </row>
    <row r="30" spans="1:24" s="31" customFormat="1" x14ac:dyDescent="0.2">
      <c r="A30" s="3" t="s">
        <v>13</v>
      </c>
      <c r="B30" s="3"/>
      <c r="E30" s="58" t="s">
        <v>941</v>
      </c>
      <c r="F30" s="30" t="s">
        <v>54</v>
      </c>
      <c r="H30" s="411" t="s">
        <v>16</v>
      </c>
    </row>
    <row r="31" spans="1:24" s="60" customFormat="1" x14ac:dyDescent="0.2">
      <c r="A31" s="59">
        <v>1</v>
      </c>
      <c r="B31" s="59"/>
      <c r="C31" s="60" t="s">
        <v>37</v>
      </c>
      <c r="E31" s="61">
        <v>1</v>
      </c>
      <c r="F31" s="60" t="s">
        <v>60</v>
      </c>
      <c r="H31" s="412" t="s">
        <v>943</v>
      </c>
    </row>
    <row r="32" spans="1:24" x14ac:dyDescent="0.2">
      <c r="A32" s="4">
        <v>2</v>
      </c>
      <c r="B32" s="4"/>
      <c r="C32" s="5" t="s">
        <v>17</v>
      </c>
      <c r="E32" s="6">
        <v>1</v>
      </c>
      <c r="F32" s="19" t="s">
        <v>61</v>
      </c>
      <c r="H32" s="41" t="s">
        <v>947</v>
      </c>
    </row>
    <row r="33" spans="1:9" s="8" customFormat="1" x14ac:dyDescent="0.2">
      <c r="A33" s="7">
        <v>3</v>
      </c>
      <c r="B33" s="7"/>
      <c r="C33" s="8" t="s">
        <v>18</v>
      </c>
      <c r="E33" s="10">
        <v>0</v>
      </c>
      <c r="F33" s="8" t="s">
        <v>19</v>
      </c>
      <c r="H33" s="41"/>
      <c r="I33" s="19"/>
    </row>
    <row r="34" spans="1:9" s="8" customFormat="1" x14ac:dyDescent="0.2">
      <c r="A34" s="7">
        <v>4</v>
      </c>
      <c r="B34" s="7"/>
      <c r="C34" s="8" t="s">
        <v>20</v>
      </c>
      <c r="E34" s="10">
        <v>0</v>
      </c>
      <c r="F34" s="8" t="s">
        <v>21</v>
      </c>
      <c r="H34" s="41"/>
      <c r="I34" s="19"/>
    </row>
    <row r="35" spans="1:9" x14ac:dyDescent="0.2">
      <c r="A35" s="4">
        <v>5</v>
      </c>
      <c r="B35" s="4"/>
      <c r="C35" s="5" t="s">
        <v>22</v>
      </c>
      <c r="E35" s="6">
        <v>1</v>
      </c>
      <c r="F35" s="19" t="s">
        <v>23</v>
      </c>
      <c r="H35" s="41"/>
    </row>
    <row r="36" spans="1:9" x14ac:dyDescent="0.2">
      <c r="A36" s="7">
        <v>6</v>
      </c>
      <c r="B36" s="7"/>
      <c r="C36" s="8" t="s">
        <v>24</v>
      </c>
      <c r="E36" s="10">
        <v>1</v>
      </c>
      <c r="F36" s="19" t="s">
        <v>128</v>
      </c>
      <c r="H36" s="41" t="s">
        <v>1320</v>
      </c>
    </row>
    <row r="37" spans="1:9" x14ac:dyDescent="0.2">
      <c r="E37" s="62"/>
      <c r="H37" s="41"/>
    </row>
    <row r="38" spans="1:9" s="31" customFormat="1" x14ac:dyDescent="0.2">
      <c r="A38" s="3" t="s">
        <v>25</v>
      </c>
      <c r="B38" s="3"/>
      <c r="E38" s="58" t="s">
        <v>14</v>
      </c>
      <c r="F38" s="30" t="s">
        <v>15</v>
      </c>
      <c r="H38" s="40" t="s">
        <v>16</v>
      </c>
    </row>
    <row r="39" spans="1:9" x14ac:dyDescent="0.2">
      <c r="A39" s="19">
        <v>7</v>
      </c>
      <c r="C39" s="19" t="s">
        <v>26</v>
      </c>
      <c r="E39" s="61">
        <v>1</v>
      </c>
      <c r="F39" s="19" t="s">
        <v>27</v>
      </c>
      <c r="H39" s="42" t="s">
        <v>942</v>
      </c>
    </row>
    <row r="40" spans="1:9" x14ac:dyDescent="0.2">
      <c r="A40" s="19">
        <v>8</v>
      </c>
      <c r="C40" s="19" t="s">
        <v>58</v>
      </c>
      <c r="E40" s="61">
        <v>1</v>
      </c>
      <c r="F40" s="19" t="s">
        <v>62</v>
      </c>
      <c r="H40" s="42"/>
    </row>
    <row r="41" spans="1:9" x14ac:dyDescent="0.2">
      <c r="A41" s="19">
        <v>9</v>
      </c>
      <c r="C41" s="19" t="s">
        <v>40</v>
      </c>
      <c r="E41" s="61">
        <v>1</v>
      </c>
      <c r="F41" s="19" t="s">
        <v>63</v>
      </c>
      <c r="H41" s="42" t="s">
        <v>944</v>
      </c>
    </row>
    <row r="42" spans="1:9" x14ac:dyDescent="0.2">
      <c r="A42" s="19">
        <v>10</v>
      </c>
      <c r="C42" s="19" t="s">
        <v>39</v>
      </c>
      <c r="E42" s="61">
        <v>0</v>
      </c>
      <c r="F42" s="19" t="s">
        <v>115</v>
      </c>
      <c r="H42" s="413" t="s">
        <v>1921</v>
      </c>
    </row>
    <row r="43" spans="1:9" x14ac:dyDescent="0.2">
      <c r="E43" s="63"/>
      <c r="H43" s="41"/>
    </row>
    <row r="44" spans="1:9" s="31" customFormat="1" x14ac:dyDescent="0.2">
      <c r="A44" s="3" t="s">
        <v>57</v>
      </c>
      <c r="B44" s="3"/>
      <c r="E44" s="64" t="s">
        <v>14</v>
      </c>
      <c r="F44" s="30" t="s">
        <v>15</v>
      </c>
      <c r="H44" s="40" t="s">
        <v>16</v>
      </c>
    </row>
    <row r="45" spans="1:9" s="5" customFormat="1" x14ac:dyDescent="0.2">
      <c r="A45" s="5">
        <v>11</v>
      </c>
      <c r="C45" s="5" t="s">
        <v>28</v>
      </c>
      <c r="E45" s="6">
        <v>1</v>
      </c>
      <c r="F45" s="19" t="s">
        <v>49</v>
      </c>
      <c r="H45" s="42" t="s">
        <v>577</v>
      </c>
      <c r="I45" s="19"/>
    </row>
    <row r="46" spans="1:9" s="5" customFormat="1" x14ac:dyDescent="0.2">
      <c r="A46" s="11">
        <v>12</v>
      </c>
      <c r="B46" s="11"/>
      <c r="C46" s="5" t="s">
        <v>47</v>
      </c>
      <c r="E46" s="6">
        <v>1</v>
      </c>
      <c r="F46" s="19" t="s">
        <v>109</v>
      </c>
      <c r="H46" s="472"/>
      <c r="I46" s="99"/>
    </row>
    <row r="47" spans="1:9" x14ac:dyDescent="0.2">
      <c r="A47" s="47">
        <v>13</v>
      </c>
      <c r="B47" s="47"/>
      <c r="C47" s="19" t="s">
        <v>29</v>
      </c>
      <c r="E47" s="61">
        <v>0</v>
      </c>
      <c r="F47" s="19" t="s">
        <v>30</v>
      </c>
      <c r="H47" s="42" t="s">
        <v>1920</v>
      </c>
    </row>
    <row r="48" spans="1:9" x14ac:dyDescent="0.2">
      <c r="A48" s="47">
        <v>14</v>
      </c>
      <c r="B48" s="47"/>
      <c r="C48" s="19" t="s">
        <v>31</v>
      </c>
      <c r="E48" s="61">
        <v>0</v>
      </c>
      <c r="F48" s="19" t="s">
        <v>1400</v>
      </c>
      <c r="H48" s="42" t="s">
        <v>951</v>
      </c>
    </row>
    <row r="49" spans="1:12" x14ac:dyDescent="0.2">
      <c r="A49" s="47">
        <v>15</v>
      </c>
      <c r="B49" s="47"/>
      <c r="C49" s="19" t="s">
        <v>38</v>
      </c>
      <c r="E49" s="61">
        <v>0</v>
      </c>
      <c r="F49" s="19" t="s">
        <v>64</v>
      </c>
      <c r="H49" s="42"/>
    </row>
    <row r="50" spans="1:12" x14ac:dyDescent="0.2">
      <c r="E50" s="63"/>
    </row>
    <row r="51" spans="1:12" ht="16" thickBot="1" x14ac:dyDescent="0.25">
      <c r="A51" s="43"/>
      <c r="B51" s="43"/>
      <c r="C51" s="43"/>
      <c r="D51" s="43"/>
      <c r="E51" s="65"/>
      <c r="F51" s="43"/>
      <c r="G51" s="43"/>
      <c r="H51" s="18"/>
      <c r="I51" s="18"/>
      <c r="J51" s="18"/>
      <c r="K51" s="18"/>
      <c r="L51" s="18"/>
    </row>
    <row r="52" spans="1:12" x14ac:dyDescent="0.2">
      <c r="E52" s="63"/>
      <c r="H52" s="18"/>
      <c r="I52" s="18"/>
      <c r="J52" s="18"/>
      <c r="K52" s="18"/>
      <c r="L52" s="18"/>
    </row>
    <row r="53" spans="1:12" ht="16" thickBot="1" x14ac:dyDescent="0.25">
      <c r="A53" s="2" t="s">
        <v>32</v>
      </c>
      <c r="B53" s="2"/>
      <c r="E53" s="66">
        <f>SUM(E31:E36,E39:E42,E45:E49)</f>
        <v>9</v>
      </c>
      <c r="F53" s="67" t="s">
        <v>48</v>
      </c>
      <c r="H53" s="18"/>
      <c r="I53" s="18"/>
      <c r="J53" s="18"/>
      <c r="K53" s="18"/>
      <c r="L53" s="18"/>
    </row>
    <row r="54" spans="1:12" ht="16" thickTop="1" x14ac:dyDescent="0.2">
      <c r="A54" s="201" t="s">
        <v>1367</v>
      </c>
      <c r="B54" s="201"/>
      <c r="C54" s="8"/>
      <c r="D54" s="193"/>
      <c r="E54" s="197" t="s">
        <v>1373</v>
      </c>
      <c r="H54" s="18"/>
      <c r="I54" s="18"/>
      <c r="J54" s="18"/>
      <c r="K54" s="18"/>
      <c r="L54" s="18"/>
    </row>
    <row r="55" spans="1:12" x14ac:dyDescent="0.2">
      <c r="A55" s="68" t="s">
        <v>118</v>
      </c>
      <c r="B55" s="2"/>
      <c r="E55" s="194">
        <f>0.5^E54</f>
        <v>1</v>
      </c>
      <c r="H55" s="18"/>
      <c r="I55" s="18"/>
      <c r="J55" s="18"/>
      <c r="K55" s="18"/>
      <c r="L55" s="18"/>
    </row>
    <row r="56" spans="1:12" ht="16" thickBot="1" x14ac:dyDescent="0.25">
      <c r="A56" s="1"/>
      <c r="B56" s="1"/>
      <c r="C56" s="43"/>
      <c r="D56" s="43"/>
      <c r="E56" s="87"/>
      <c r="F56" s="43"/>
      <c r="G56" s="43"/>
      <c r="H56" s="18"/>
      <c r="I56" s="18"/>
      <c r="J56" s="18"/>
      <c r="K56" s="18"/>
      <c r="L56" s="18"/>
    </row>
    <row r="57" spans="1:12" x14ac:dyDescent="0.2">
      <c r="A57" s="3" t="s">
        <v>33</v>
      </c>
      <c r="B57" s="3"/>
      <c r="C57" s="31"/>
      <c r="D57" s="31"/>
      <c r="E57" s="69" t="s">
        <v>34</v>
      </c>
      <c r="F57" s="31" t="s">
        <v>15</v>
      </c>
      <c r="G57" s="31"/>
      <c r="H57" s="18"/>
      <c r="I57" s="18"/>
      <c r="J57" s="18"/>
      <c r="K57" s="18"/>
      <c r="L57" s="18"/>
    </row>
    <row r="58" spans="1:12" x14ac:dyDescent="0.2">
      <c r="A58" s="198" t="s">
        <v>1368</v>
      </c>
      <c r="B58" s="24" t="s">
        <v>1370</v>
      </c>
      <c r="E58" s="200">
        <v>1</v>
      </c>
      <c r="F58" s="24" t="s">
        <v>1372</v>
      </c>
      <c r="H58" s="18"/>
      <c r="I58" s="18"/>
      <c r="J58" s="18"/>
      <c r="K58" s="18"/>
      <c r="L58" s="18"/>
    </row>
    <row r="59" spans="1:12" x14ac:dyDescent="0.2">
      <c r="A59" s="198" t="s">
        <v>1369</v>
      </c>
      <c r="B59" s="193" t="s">
        <v>1371</v>
      </c>
      <c r="C59" s="24"/>
      <c r="E59" s="200">
        <v>1</v>
      </c>
      <c r="F59" s="24" t="s">
        <v>1372</v>
      </c>
      <c r="H59" s="18"/>
      <c r="I59" s="18"/>
      <c r="J59" s="18"/>
      <c r="K59" s="18"/>
      <c r="L59" s="18"/>
    </row>
    <row r="60" spans="1:12" x14ac:dyDescent="0.2">
      <c r="A60" s="5"/>
      <c r="B60" s="5"/>
      <c r="C60" s="24"/>
      <c r="E60" s="23"/>
      <c r="H60" s="18"/>
      <c r="I60" s="18"/>
      <c r="J60" s="18"/>
      <c r="K60" s="18"/>
      <c r="L60" s="18"/>
    </row>
    <row r="61" spans="1:12" ht="16" thickBot="1" x14ac:dyDescent="0.25">
      <c r="A61" s="5"/>
      <c r="B61" s="5"/>
      <c r="C61" s="22"/>
      <c r="H61" s="18"/>
      <c r="I61" s="18"/>
      <c r="J61" s="18"/>
      <c r="K61" s="18"/>
      <c r="L61" s="18"/>
    </row>
    <row r="62" spans="1:12" x14ac:dyDescent="0.2">
      <c r="A62" s="21"/>
      <c r="B62" s="21"/>
      <c r="C62" s="20"/>
      <c r="D62" s="70"/>
      <c r="E62" s="70"/>
      <c r="F62" s="70"/>
      <c r="G62" s="70"/>
      <c r="H62" s="18"/>
      <c r="I62" s="18"/>
      <c r="J62" s="18"/>
      <c r="K62" s="18"/>
      <c r="L62" s="18"/>
    </row>
    <row r="63" spans="1:12" ht="16" thickBot="1" x14ac:dyDescent="0.25">
      <c r="A63" s="2" t="s">
        <v>35</v>
      </c>
      <c r="B63" s="2"/>
      <c r="E63" s="211">
        <f>E53*E55*E58*E59</f>
        <v>9</v>
      </c>
      <c r="F63" s="212" t="s">
        <v>48</v>
      </c>
      <c r="H63" s="18"/>
      <c r="I63" s="18"/>
      <c r="J63" s="18"/>
      <c r="K63" s="18"/>
      <c r="L63" s="18"/>
    </row>
    <row r="64" spans="1:12" ht="16" thickTop="1" x14ac:dyDescent="0.2">
      <c r="C64" s="68"/>
      <c r="H64" s="18"/>
      <c r="I64" s="18"/>
      <c r="J64" s="18"/>
      <c r="K64" s="18"/>
      <c r="L64" s="18"/>
    </row>
    <row r="65" spans="1:12" ht="16" thickBot="1" x14ac:dyDescent="0.25">
      <c r="A65" s="43"/>
      <c r="B65" s="43"/>
      <c r="C65" s="43"/>
      <c r="D65" s="43"/>
      <c r="E65" s="43"/>
      <c r="F65" s="43"/>
      <c r="G65" s="43"/>
      <c r="H65" s="18"/>
      <c r="I65" s="18"/>
      <c r="J65" s="18"/>
      <c r="K65" s="18"/>
      <c r="L65" s="18"/>
    </row>
    <row r="66" spans="1:12" x14ac:dyDescent="0.2">
      <c r="H66" s="18"/>
      <c r="I66" s="18"/>
      <c r="J66" s="18"/>
      <c r="K66" s="18"/>
      <c r="L66" s="18"/>
    </row>
    <row r="67" spans="1:12" x14ac:dyDescent="0.2">
      <c r="A67" s="2" t="s">
        <v>1394</v>
      </c>
      <c r="H67" s="18"/>
      <c r="I67" s="18"/>
      <c r="J67" s="18"/>
      <c r="K67" s="18"/>
      <c r="L67" s="18"/>
    </row>
    <row r="68" spans="1:12" x14ac:dyDescent="0.2">
      <c r="A68" s="221">
        <v>44119</v>
      </c>
      <c r="H68" s="18"/>
      <c r="I68" s="18"/>
      <c r="J68" s="18"/>
      <c r="K68" s="18"/>
      <c r="L68" s="18"/>
    </row>
    <row r="1048452" spans="16:16" x14ac:dyDescent="0.2">
      <c r="P1048452" s="57"/>
    </row>
  </sheetData>
  <conditionalFormatting sqref="E63">
    <cfRule type="cellIs" dxfId="71" priority="3" operator="lessThan">
      <formula>7.5</formula>
    </cfRule>
    <cfRule type="cellIs" dxfId="70" priority="4" operator="greaterThan">
      <formula>7.5</formula>
    </cfRule>
  </conditionalFormatting>
  <dataValidations count="3">
    <dataValidation type="list" allowBlank="1" showInputMessage="1" showErrorMessage="1" sqref="E10:E11" xr:uid="{00000000-0002-0000-2100-000000000000}">
      <formula1>#REF!</formula1>
    </dataValidation>
    <dataValidation type="list" showInputMessage="1" showErrorMessage="1" sqref="E12" xr:uid="{00000000-0002-0000-2100-000001000000}">
      <formula1>#REF!</formula1>
    </dataValidation>
    <dataValidation type="list" allowBlank="1" showInputMessage="1" showErrorMessage="1" sqref="D12" xr:uid="{00000000-0002-0000-2100-000002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100-000003000000}">
          <x14:formula1>
            <xm:f>Lists!$C$1:$C$9</xm:f>
          </x14:formula1>
          <xm:sqref>D10</xm:sqref>
        </x14:dataValidation>
        <x14:dataValidation type="list" allowBlank="1" showInputMessage="1" showErrorMessage="1" xr:uid="{00000000-0002-0000-2100-000004000000}">
          <x14:formula1>
            <xm:f>Lists!$F$1:$F$8</xm:f>
          </x14:formula1>
          <xm:sqref>D11</xm:sqref>
        </x14:dataValidation>
        <x14:dataValidation type="list" allowBlank="1" showInputMessage="1" showErrorMessage="1" xr:uid="{00000000-0002-0000-2100-000005000000}">
          <x14:formula1>
            <xm:f>Lists!$E$1:$E$5</xm:f>
          </x14:formula1>
          <xm:sqref>V15</xm:sqref>
        </x14:dataValidation>
        <x14:dataValidation type="list" allowBlank="1" showInputMessage="1" showErrorMessage="1" xr:uid="{00000000-0002-0000-2100-000006000000}">
          <x14:formula1>
            <xm:f>Lists!$D$1:$D$8</xm:f>
          </x14:formula1>
          <xm:sqref>E15</xm:sqref>
        </x14:dataValidation>
        <x14:dataValidation type="list" allowBlank="1" showInputMessage="1" showErrorMessage="1" xr:uid="{00000000-0002-0000-2100-000007000000}">
          <x14:formula1>
            <xm:f>Lists!$G$1:$G$8</xm:f>
          </x14:formula1>
          <xm:sqref>D20</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X1048520"/>
  <sheetViews>
    <sheetView zoomScale="60" zoomScaleNormal="60" zoomScalePageLayoutView="80" workbookViewId="0">
      <selection activeCell="AA55" sqref="AA55"/>
    </sheetView>
  </sheetViews>
  <sheetFormatPr baseColWidth="10" defaultColWidth="8.83203125" defaultRowHeight="15" x14ac:dyDescent="0.2"/>
  <cols>
    <col min="1" max="1" width="13.5" customWidth="1"/>
    <col min="2" max="2" width="26.1640625" customWidth="1"/>
    <col min="3" max="3" width="30.33203125" customWidth="1"/>
    <col min="4" max="4" width="25.83203125" customWidth="1"/>
    <col min="5" max="5" width="19.83203125" bestFit="1" customWidth="1"/>
    <col min="6" max="6" width="25" customWidth="1"/>
    <col min="7" max="7" width="23.5" customWidth="1"/>
    <col min="8" max="8" width="29" customWidth="1"/>
    <col min="9" max="9" width="22.5" customWidth="1"/>
    <col min="10" max="10" width="24.83203125" customWidth="1"/>
    <col min="11" max="12" width="20" bestFit="1" customWidth="1"/>
    <col min="13" max="13" width="25" customWidth="1"/>
    <col min="14" max="14" width="20.5" customWidth="1"/>
    <col min="15" max="15" width="18.83203125" customWidth="1"/>
    <col min="16" max="16" width="24.5" customWidth="1"/>
    <col min="17" max="17" width="22.33203125" customWidth="1"/>
    <col min="18" max="18" width="27.83203125" bestFit="1" customWidth="1"/>
    <col min="19" max="19" width="15.83203125" bestFit="1" customWidth="1"/>
    <col min="20" max="20" width="24.83203125" customWidth="1"/>
    <col min="21" max="21" width="23.1640625" customWidth="1"/>
    <col min="22" max="22" width="101" customWidth="1"/>
    <col min="23" max="23" width="91.1640625" customWidth="1"/>
    <col min="24" max="24" width="55" customWidth="1"/>
  </cols>
  <sheetData>
    <row r="1" spans="1:24" s="426" customFormat="1" ht="16" thickBot="1" x14ac:dyDescent="0.25">
      <c r="A1" s="1" t="s">
        <v>0</v>
      </c>
      <c r="B1" s="1"/>
    </row>
    <row r="2" spans="1:24" x14ac:dyDescent="0.2">
      <c r="C2" t="s">
        <v>1</v>
      </c>
      <c r="D2" s="470" t="s">
        <v>421</v>
      </c>
      <c r="G2" t="s">
        <v>72</v>
      </c>
      <c r="H2" s="470" t="s">
        <v>1711</v>
      </c>
    </row>
    <row r="3" spans="1:24" x14ac:dyDescent="0.2">
      <c r="C3" t="s">
        <v>2</v>
      </c>
      <c r="D3" s="471">
        <v>2013</v>
      </c>
    </row>
    <row r="4" spans="1:24" x14ac:dyDescent="0.2">
      <c r="C4" s="8" t="s">
        <v>44</v>
      </c>
      <c r="D4" s="470" t="s">
        <v>1538</v>
      </c>
    </row>
    <row r="5" spans="1:24" x14ac:dyDescent="0.2">
      <c r="C5" t="s">
        <v>3</v>
      </c>
      <c r="D5" s="470" t="s">
        <v>2163</v>
      </c>
    </row>
    <row r="7" spans="1:24" s="426" customFormat="1" ht="16" thickBot="1" x14ac:dyDescent="0.25">
      <c r="A7" s="1" t="s">
        <v>59</v>
      </c>
      <c r="B7" s="1"/>
      <c r="D7" s="426" t="s">
        <v>619</v>
      </c>
    </row>
    <row r="9" spans="1:24" s="426" customFormat="1" ht="16" thickBot="1" x14ac:dyDescent="0.25">
      <c r="A9" s="1" t="s">
        <v>4</v>
      </c>
      <c r="B9" s="1"/>
    </row>
    <row r="10" spans="1:24" x14ac:dyDescent="0.2">
      <c r="C10" t="s">
        <v>74</v>
      </c>
      <c r="D10" s="468" t="s">
        <v>71</v>
      </c>
      <c r="E10" s="469"/>
    </row>
    <row r="11" spans="1:24" x14ac:dyDescent="0.2">
      <c r="C11" t="s">
        <v>46</v>
      </c>
      <c r="D11" s="468" t="s">
        <v>43</v>
      </c>
      <c r="E11" s="437" t="s">
        <v>1594</v>
      </c>
    </row>
    <row r="12" spans="1:24" x14ac:dyDescent="0.2">
      <c r="C12" t="s">
        <v>67</v>
      </c>
      <c r="D12" s="468" t="s">
        <v>53</v>
      </c>
      <c r="E12" s="437"/>
    </row>
    <row r="13" spans="1:24" x14ac:dyDescent="0.2">
      <c r="A13" s="2"/>
      <c r="B13" s="2"/>
    </row>
    <row r="14" spans="1:24" s="466" customFormat="1" x14ac:dyDescent="0.2">
      <c r="A14" s="467" t="s">
        <v>5</v>
      </c>
      <c r="B14" s="467" t="s">
        <v>36</v>
      </c>
      <c r="C14" s="467" t="s">
        <v>6</v>
      </c>
      <c r="D14" s="467" t="s">
        <v>9</v>
      </c>
      <c r="E14" s="467" t="s">
        <v>41</v>
      </c>
      <c r="F14" s="467" t="s">
        <v>7</v>
      </c>
      <c r="G14" s="467" t="s">
        <v>129</v>
      </c>
      <c r="H14" s="467" t="s">
        <v>133</v>
      </c>
      <c r="I14" s="467" t="s">
        <v>130</v>
      </c>
      <c r="J14" s="467" t="s">
        <v>70</v>
      </c>
      <c r="K14" s="467" t="s">
        <v>1606</v>
      </c>
      <c r="L14" s="467" t="s">
        <v>1604</v>
      </c>
      <c r="M14" s="467" t="s">
        <v>1605</v>
      </c>
      <c r="N14" s="467" t="s">
        <v>1402</v>
      </c>
      <c r="O14" s="467" t="s">
        <v>1403</v>
      </c>
      <c r="P14" s="467" t="s">
        <v>8</v>
      </c>
      <c r="Q14" s="205" t="s">
        <v>121</v>
      </c>
      <c r="R14" s="205" t="s">
        <v>123</v>
      </c>
      <c r="S14" s="205" t="s">
        <v>124</v>
      </c>
      <c r="T14" s="205" t="s">
        <v>127</v>
      </c>
      <c r="U14" s="467" t="s">
        <v>55</v>
      </c>
      <c r="V14" s="467" t="s">
        <v>50</v>
      </c>
      <c r="W14" s="467" t="s">
        <v>120</v>
      </c>
      <c r="X14" s="424" t="s">
        <v>16</v>
      </c>
    </row>
    <row r="15" spans="1:24" s="555" customFormat="1" x14ac:dyDescent="0.2">
      <c r="A15" s="460">
        <v>1</v>
      </c>
      <c r="B15" s="460" t="s">
        <v>1712</v>
      </c>
      <c r="C15" s="206" t="s">
        <v>79</v>
      </c>
      <c r="D15" s="460" t="s">
        <v>90</v>
      </c>
      <c r="E15" s="460" t="s">
        <v>1582</v>
      </c>
      <c r="F15" s="460" t="s">
        <v>424</v>
      </c>
      <c r="G15" s="460" t="s">
        <v>132</v>
      </c>
      <c r="H15" s="460" t="s">
        <v>71</v>
      </c>
      <c r="I15" s="460" t="s">
        <v>1469</v>
      </c>
      <c r="J15" s="460" t="s">
        <v>85</v>
      </c>
      <c r="K15" s="460">
        <v>2</v>
      </c>
      <c r="L15" s="460" t="s">
        <v>71</v>
      </c>
      <c r="M15" s="460" t="s">
        <v>71</v>
      </c>
      <c r="N15" s="460" t="s">
        <v>71</v>
      </c>
      <c r="O15" s="460" t="s">
        <v>71</v>
      </c>
      <c r="P15" s="460" t="s">
        <v>71</v>
      </c>
      <c r="Q15" s="15">
        <v>1</v>
      </c>
      <c r="R15" s="15">
        <v>144</v>
      </c>
      <c r="S15" s="15" t="s">
        <v>125</v>
      </c>
      <c r="T15" s="15">
        <v>144</v>
      </c>
      <c r="U15" s="460" t="s">
        <v>422</v>
      </c>
      <c r="V15" s="460" t="s">
        <v>71</v>
      </c>
      <c r="W15" s="460" t="s">
        <v>53</v>
      </c>
      <c r="X15" s="551"/>
    </row>
    <row r="16" spans="1:24" s="512" customFormat="1" x14ac:dyDescent="0.2">
      <c r="A16" s="463">
        <v>2</v>
      </c>
      <c r="B16" s="463" t="s">
        <v>1713</v>
      </c>
      <c r="C16" s="250" t="s">
        <v>79</v>
      </c>
      <c r="D16" s="463" t="s">
        <v>90</v>
      </c>
      <c r="E16" s="463" t="s">
        <v>1582</v>
      </c>
      <c r="F16" s="463" t="s">
        <v>424</v>
      </c>
      <c r="G16" s="463" t="s">
        <v>132</v>
      </c>
      <c r="H16" s="463" t="s">
        <v>71</v>
      </c>
      <c r="I16" s="463" t="s">
        <v>1469</v>
      </c>
      <c r="J16" s="463" t="s">
        <v>85</v>
      </c>
      <c r="K16" s="463">
        <v>2</v>
      </c>
      <c r="L16" s="463" t="s">
        <v>71</v>
      </c>
      <c r="M16" s="463" t="s">
        <v>71</v>
      </c>
      <c r="N16" s="463" t="s">
        <v>71</v>
      </c>
      <c r="O16" s="463" t="s">
        <v>71</v>
      </c>
      <c r="P16" s="463" t="s">
        <v>71</v>
      </c>
      <c r="Q16" s="251">
        <v>1</v>
      </c>
      <c r="R16" s="251">
        <v>144</v>
      </c>
      <c r="S16" s="251" t="s">
        <v>125</v>
      </c>
      <c r="T16" s="251">
        <v>144</v>
      </c>
      <c r="U16" s="463" t="s">
        <v>422</v>
      </c>
      <c r="V16" s="463" t="s">
        <v>71</v>
      </c>
      <c r="W16" s="463" t="s">
        <v>53</v>
      </c>
      <c r="X16" s="629"/>
    </row>
    <row r="17" spans="1:24" s="555" customFormat="1" x14ac:dyDescent="0.2">
      <c r="A17" s="477">
        <v>3</v>
      </c>
      <c r="B17" s="477" t="s">
        <v>1711</v>
      </c>
      <c r="C17" s="254" t="s">
        <v>79</v>
      </c>
      <c r="D17" s="477" t="s">
        <v>958</v>
      </c>
      <c r="E17" s="477" t="s">
        <v>1582</v>
      </c>
      <c r="F17" s="477" t="s">
        <v>428</v>
      </c>
      <c r="G17" s="477" t="s">
        <v>132</v>
      </c>
      <c r="H17" s="477" t="s">
        <v>71</v>
      </c>
      <c r="I17" s="477" t="s">
        <v>1469</v>
      </c>
      <c r="J17" s="477" t="s">
        <v>85</v>
      </c>
      <c r="K17" s="477">
        <v>2</v>
      </c>
      <c r="L17" s="477" t="s">
        <v>71</v>
      </c>
      <c r="M17" s="477" t="s">
        <v>71</v>
      </c>
      <c r="N17" s="477" t="s">
        <v>71</v>
      </c>
      <c r="O17" s="477" t="s">
        <v>71</v>
      </c>
      <c r="P17" s="477" t="s">
        <v>71</v>
      </c>
      <c r="Q17" s="246">
        <v>1</v>
      </c>
      <c r="R17" s="246">
        <v>144</v>
      </c>
      <c r="S17" s="246" t="s">
        <v>125</v>
      </c>
      <c r="T17" s="246">
        <v>144</v>
      </c>
      <c r="U17" s="477" t="s">
        <v>422</v>
      </c>
      <c r="V17" s="477" t="s">
        <v>71</v>
      </c>
      <c r="W17" s="477" t="s">
        <v>53</v>
      </c>
      <c r="X17" s="630"/>
    </row>
    <row r="18" spans="1:24" s="555" customFormat="1" x14ac:dyDescent="0.2">
      <c r="A18" s="460">
        <v>4</v>
      </c>
      <c r="B18" s="460" t="s">
        <v>1712</v>
      </c>
      <c r="C18" s="206" t="s">
        <v>78</v>
      </c>
      <c r="D18" s="460" t="s">
        <v>90</v>
      </c>
      <c r="E18" s="460" t="s">
        <v>1582</v>
      </c>
      <c r="F18" s="460" t="s">
        <v>424</v>
      </c>
      <c r="G18" s="460" t="s">
        <v>132</v>
      </c>
      <c r="H18" s="460" t="s">
        <v>71</v>
      </c>
      <c r="I18" s="460" t="s">
        <v>1469</v>
      </c>
      <c r="J18" s="460" t="s">
        <v>85</v>
      </c>
      <c r="K18" s="460">
        <v>10</v>
      </c>
      <c r="L18" s="460" t="s">
        <v>71</v>
      </c>
      <c r="M18" s="460" t="s">
        <v>71</v>
      </c>
      <c r="N18" s="460" t="s">
        <v>71</v>
      </c>
      <c r="O18" s="460" t="s">
        <v>71</v>
      </c>
      <c r="P18" s="460" t="s">
        <v>71</v>
      </c>
      <c r="Q18" s="15">
        <v>1</v>
      </c>
      <c r="R18" s="15">
        <v>144</v>
      </c>
      <c r="S18" s="15" t="s">
        <v>125</v>
      </c>
      <c r="T18" s="15">
        <v>144</v>
      </c>
      <c r="U18" s="460" t="s">
        <v>422</v>
      </c>
      <c r="V18" s="460" t="s">
        <v>71</v>
      </c>
      <c r="W18" s="460" t="s">
        <v>53</v>
      </c>
      <c r="X18" s="551"/>
    </row>
    <row r="19" spans="1:24" s="512" customFormat="1" x14ac:dyDescent="0.2">
      <c r="A19" s="463">
        <v>5</v>
      </c>
      <c r="B19" s="463" t="s">
        <v>1713</v>
      </c>
      <c r="C19" s="250" t="s">
        <v>78</v>
      </c>
      <c r="D19" s="463" t="s">
        <v>90</v>
      </c>
      <c r="E19" s="463" t="s">
        <v>1582</v>
      </c>
      <c r="F19" s="463" t="s">
        <v>424</v>
      </c>
      <c r="G19" s="463" t="s">
        <v>132</v>
      </c>
      <c r="H19" s="463" t="s">
        <v>71</v>
      </c>
      <c r="I19" s="463" t="s">
        <v>1469</v>
      </c>
      <c r="J19" s="463" t="s">
        <v>85</v>
      </c>
      <c r="K19" s="463">
        <v>10</v>
      </c>
      <c r="L19" s="463" t="s">
        <v>71</v>
      </c>
      <c r="M19" s="463" t="s">
        <v>71</v>
      </c>
      <c r="N19" s="463" t="s">
        <v>71</v>
      </c>
      <c r="O19" s="463" t="s">
        <v>71</v>
      </c>
      <c r="P19" s="463" t="s">
        <v>71</v>
      </c>
      <c r="Q19" s="251">
        <v>1</v>
      </c>
      <c r="R19" s="251">
        <v>144</v>
      </c>
      <c r="S19" s="251" t="s">
        <v>125</v>
      </c>
      <c r="T19" s="251">
        <v>144</v>
      </c>
      <c r="U19" s="463" t="s">
        <v>422</v>
      </c>
      <c r="V19" s="463" t="s">
        <v>71</v>
      </c>
      <c r="W19" s="463" t="s">
        <v>53</v>
      </c>
      <c r="X19" s="629"/>
    </row>
    <row r="20" spans="1:24" s="555" customFormat="1" x14ac:dyDescent="0.2">
      <c r="A20" s="477">
        <v>6</v>
      </c>
      <c r="B20" s="477" t="s">
        <v>1711</v>
      </c>
      <c r="C20" s="254" t="s">
        <v>78</v>
      </c>
      <c r="D20" s="477" t="s">
        <v>958</v>
      </c>
      <c r="E20" s="477" t="s">
        <v>1582</v>
      </c>
      <c r="F20" s="477" t="s">
        <v>428</v>
      </c>
      <c r="G20" s="477" t="s">
        <v>132</v>
      </c>
      <c r="H20" s="477" t="s">
        <v>71</v>
      </c>
      <c r="I20" s="477" t="s">
        <v>1469</v>
      </c>
      <c r="J20" s="477" t="s">
        <v>85</v>
      </c>
      <c r="K20" s="477">
        <v>10</v>
      </c>
      <c r="L20" s="477" t="s">
        <v>71</v>
      </c>
      <c r="M20" s="477" t="s">
        <v>71</v>
      </c>
      <c r="N20" s="477" t="s">
        <v>71</v>
      </c>
      <c r="O20" s="477" t="s">
        <v>71</v>
      </c>
      <c r="P20" s="477" t="s">
        <v>71</v>
      </c>
      <c r="Q20" s="246">
        <v>1</v>
      </c>
      <c r="R20" s="246">
        <v>144</v>
      </c>
      <c r="S20" s="246" t="s">
        <v>125</v>
      </c>
      <c r="T20" s="246">
        <v>144</v>
      </c>
      <c r="U20" s="477" t="s">
        <v>422</v>
      </c>
      <c r="V20" s="477" t="s">
        <v>71</v>
      </c>
      <c r="W20" s="477" t="s">
        <v>53</v>
      </c>
      <c r="X20" s="630"/>
    </row>
    <row r="21" spans="1:24" s="512" customFormat="1" x14ac:dyDescent="0.2">
      <c r="A21" s="242"/>
      <c r="B21" s="242"/>
      <c r="C21" s="242"/>
      <c r="D21" s="242"/>
      <c r="E21" s="242"/>
      <c r="F21" s="242"/>
      <c r="G21" s="242"/>
      <c r="H21" s="242"/>
      <c r="I21" s="242"/>
      <c r="J21" s="242"/>
      <c r="K21" s="242"/>
      <c r="L21" s="242"/>
      <c r="M21" s="242"/>
      <c r="N21" s="242"/>
      <c r="O21" s="242"/>
      <c r="P21" s="242"/>
      <c r="Q21" s="242"/>
      <c r="R21" s="242"/>
      <c r="S21" s="242"/>
      <c r="T21" s="242"/>
      <c r="U21" s="242"/>
      <c r="V21" s="242"/>
      <c r="W21" s="242"/>
      <c r="X21" s="242"/>
    </row>
    <row r="22" spans="1:24" s="459" customFormat="1" ht="16" thickBot="1" x14ac:dyDescent="0.25">
      <c r="A22" s="17" t="s">
        <v>2142</v>
      </c>
      <c r="B22" s="17"/>
      <c r="C22" s="17" t="s">
        <v>68</v>
      </c>
    </row>
    <row r="23" spans="1:24" s="242" customFormat="1" x14ac:dyDescent="0.2"/>
    <row r="24" spans="1:24" s="512" customFormat="1" x14ac:dyDescent="0.2">
      <c r="A24" s="424" t="s">
        <v>5</v>
      </c>
      <c r="B24" s="424" t="s">
        <v>36</v>
      </c>
      <c r="C24" s="424" t="s">
        <v>6</v>
      </c>
      <c r="D24" s="424" t="s">
        <v>45</v>
      </c>
      <c r="E24" s="424" t="s">
        <v>9</v>
      </c>
      <c r="F24" s="424" t="s">
        <v>119</v>
      </c>
      <c r="G24" s="424" t="s">
        <v>56</v>
      </c>
      <c r="H24" s="424" t="s">
        <v>136</v>
      </c>
      <c r="I24" s="424" t="s">
        <v>137</v>
      </c>
      <c r="J24" s="424" t="s">
        <v>138</v>
      </c>
      <c r="K24" s="424" t="s">
        <v>139</v>
      </c>
      <c r="L24" s="424" t="s">
        <v>122</v>
      </c>
      <c r="M24" s="424" t="s">
        <v>140</v>
      </c>
      <c r="N24" s="424" t="s">
        <v>122</v>
      </c>
      <c r="O24" s="424" t="s">
        <v>42</v>
      </c>
      <c r="P24" s="424" t="s">
        <v>141</v>
      </c>
      <c r="Q24" s="424" t="s">
        <v>142</v>
      </c>
      <c r="R24" s="424" t="s">
        <v>10</v>
      </c>
      <c r="S24" s="424" t="s">
        <v>146</v>
      </c>
      <c r="T24" s="424" t="s">
        <v>145</v>
      </c>
      <c r="U24" s="424" t="s">
        <v>11</v>
      </c>
      <c r="V24" s="445" t="s">
        <v>16</v>
      </c>
    </row>
    <row r="25" spans="1:24" s="512" customFormat="1" x14ac:dyDescent="0.2">
      <c r="A25" s="478">
        <v>1</v>
      </c>
      <c r="B25" s="478" t="s">
        <v>1712</v>
      </c>
      <c r="C25" s="207" t="s">
        <v>79</v>
      </c>
      <c r="D25" s="478" t="s">
        <v>90</v>
      </c>
      <c r="E25" s="478" t="s">
        <v>90</v>
      </c>
      <c r="F25" s="452">
        <v>6</v>
      </c>
      <c r="G25" s="452" t="s">
        <v>430</v>
      </c>
      <c r="H25" s="452">
        <v>96</v>
      </c>
      <c r="I25" s="452" t="s">
        <v>125</v>
      </c>
      <c r="J25" s="452">
        <v>96</v>
      </c>
      <c r="K25" s="452" t="s">
        <v>71</v>
      </c>
      <c r="L25" s="452" t="s">
        <v>71</v>
      </c>
      <c r="M25" s="452" t="s">
        <v>71</v>
      </c>
      <c r="N25" s="452" t="s">
        <v>71</v>
      </c>
      <c r="O25" s="452" t="s">
        <v>1923</v>
      </c>
      <c r="P25" s="452">
        <v>2731</v>
      </c>
      <c r="Q25" s="452" t="s">
        <v>1386</v>
      </c>
      <c r="R25" s="452" t="s">
        <v>93</v>
      </c>
      <c r="S25" s="452">
        <v>777</v>
      </c>
      <c r="T25" s="452" t="s">
        <v>1386</v>
      </c>
      <c r="U25" s="452" t="s">
        <v>429</v>
      </c>
      <c r="V25" s="497" t="s">
        <v>1932</v>
      </c>
    </row>
    <row r="26" spans="1:24" s="512" customFormat="1" x14ac:dyDescent="0.2">
      <c r="A26" s="478">
        <v>1</v>
      </c>
      <c r="B26" s="478" t="s">
        <v>1712</v>
      </c>
      <c r="C26" s="207" t="s">
        <v>79</v>
      </c>
      <c r="D26" s="478" t="s">
        <v>90</v>
      </c>
      <c r="E26" s="478" t="s">
        <v>90</v>
      </c>
      <c r="F26" s="452">
        <v>6</v>
      </c>
      <c r="G26" s="452" t="s">
        <v>430</v>
      </c>
      <c r="H26" s="452">
        <v>96</v>
      </c>
      <c r="I26" s="452" t="s">
        <v>125</v>
      </c>
      <c r="J26" s="452">
        <v>96</v>
      </c>
      <c r="K26" s="452" t="s">
        <v>71</v>
      </c>
      <c r="L26" s="452" t="s">
        <v>71</v>
      </c>
      <c r="M26" s="452" t="s">
        <v>71</v>
      </c>
      <c r="N26" s="452" t="s">
        <v>71</v>
      </c>
      <c r="O26" s="452" t="s">
        <v>1634</v>
      </c>
      <c r="P26" s="452">
        <v>4280</v>
      </c>
      <c r="Q26" s="452" t="s">
        <v>1386</v>
      </c>
      <c r="R26" s="452" t="s">
        <v>93</v>
      </c>
      <c r="S26" s="452">
        <v>394</v>
      </c>
      <c r="T26" s="452" t="s">
        <v>1386</v>
      </c>
      <c r="U26" s="452" t="s">
        <v>429</v>
      </c>
      <c r="V26" s="497" t="s">
        <v>1929</v>
      </c>
    </row>
    <row r="27" spans="1:24" s="512" customFormat="1" x14ac:dyDescent="0.2">
      <c r="A27" s="478">
        <v>1</v>
      </c>
      <c r="B27" s="478" t="s">
        <v>1712</v>
      </c>
      <c r="C27" s="207" t="s">
        <v>79</v>
      </c>
      <c r="D27" s="478" t="s">
        <v>90</v>
      </c>
      <c r="E27" s="478" t="s">
        <v>90</v>
      </c>
      <c r="F27" s="452">
        <v>6</v>
      </c>
      <c r="G27" s="452" t="s">
        <v>430</v>
      </c>
      <c r="H27" s="452">
        <v>96</v>
      </c>
      <c r="I27" s="452" t="s">
        <v>125</v>
      </c>
      <c r="J27" s="452">
        <v>96</v>
      </c>
      <c r="K27" s="452" t="s">
        <v>71</v>
      </c>
      <c r="L27" s="452" t="s">
        <v>71</v>
      </c>
      <c r="M27" s="452" t="s">
        <v>71</v>
      </c>
      <c r="N27" s="452" t="s">
        <v>71</v>
      </c>
      <c r="O27" s="452" t="s">
        <v>102</v>
      </c>
      <c r="P27" s="452">
        <v>9630</v>
      </c>
      <c r="Q27" s="452" t="s">
        <v>1386</v>
      </c>
      <c r="R27" s="452" t="s">
        <v>93</v>
      </c>
      <c r="S27" s="452">
        <v>2420</v>
      </c>
      <c r="T27" s="452" t="s">
        <v>1386</v>
      </c>
      <c r="U27" s="452" t="s">
        <v>429</v>
      </c>
      <c r="V27" s="497" t="s">
        <v>1933</v>
      </c>
    </row>
    <row r="28" spans="1:24" s="512" customFormat="1" x14ac:dyDescent="0.2">
      <c r="A28" s="478">
        <v>1</v>
      </c>
      <c r="B28" s="478" t="s">
        <v>1712</v>
      </c>
      <c r="C28" s="207" t="s">
        <v>79</v>
      </c>
      <c r="D28" s="478" t="s">
        <v>90</v>
      </c>
      <c r="E28" s="478" t="s">
        <v>90</v>
      </c>
      <c r="F28" s="452">
        <v>6</v>
      </c>
      <c r="G28" s="452" t="s">
        <v>430</v>
      </c>
      <c r="H28" s="452">
        <v>96</v>
      </c>
      <c r="I28" s="452" t="s">
        <v>125</v>
      </c>
      <c r="J28" s="452">
        <v>96</v>
      </c>
      <c r="K28" s="452" t="s">
        <v>71</v>
      </c>
      <c r="L28" s="452" t="s">
        <v>71</v>
      </c>
      <c r="M28" s="452" t="s">
        <v>71</v>
      </c>
      <c r="N28" s="452" t="s">
        <v>71</v>
      </c>
      <c r="O28" s="452" t="s">
        <v>1637</v>
      </c>
      <c r="P28" s="452">
        <v>23500</v>
      </c>
      <c r="Q28" s="452" t="s">
        <v>1386</v>
      </c>
      <c r="R28" s="452" t="s">
        <v>93</v>
      </c>
      <c r="S28" s="452">
        <v>8710</v>
      </c>
      <c r="T28" s="452" t="s">
        <v>1386</v>
      </c>
      <c r="U28" s="452" t="s">
        <v>429</v>
      </c>
      <c r="V28" s="497" t="s">
        <v>1933</v>
      </c>
    </row>
    <row r="29" spans="1:24" s="512" customFormat="1" x14ac:dyDescent="0.2">
      <c r="A29" s="479">
        <v>2</v>
      </c>
      <c r="B29" s="479" t="s">
        <v>1713</v>
      </c>
      <c r="C29" s="262" t="s">
        <v>79</v>
      </c>
      <c r="D29" s="479" t="s">
        <v>90</v>
      </c>
      <c r="E29" s="479" t="s">
        <v>90</v>
      </c>
      <c r="F29" s="456">
        <v>6</v>
      </c>
      <c r="G29" s="456" t="s">
        <v>430</v>
      </c>
      <c r="H29" s="456">
        <v>96</v>
      </c>
      <c r="I29" s="456" t="s">
        <v>125</v>
      </c>
      <c r="J29" s="456">
        <v>96</v>
      </c>
      <c r="K29" s="456" t="s">
        <v>71</v>
      </c>
      <c r="L29" s="456" t="s">
        <v>71</v>
      </c>
      <c r="M29" s="456" t="s">
        <v>71</v>
      </c>
      <c r="N29" s="456" t="s">
        <v>71</v>
      </c>
      <c r="O29" s="456" t="s">
        <v>1923</v>
      </c>
      <c r="P29" s="456">
        <v>876.2</v>
      </c>
      <c r="Q29" s="456" t="s">
        <v>1386</v>
      </c>
      <c r="R29" s="456" t="s">
        <v>93</v>
      </c>
      <c r="S29" s="456" t="s">
        <v>52</v>
      </c>
      <c r="T29" s="456" t="s">
        <v>1386</v>
      </c>
      <c r="U29" s="456" t="s">
        <v>429</v>
      </c>
      <c r="V29" s="500" t="s">
        <v>1930</v>
      </c>
    </row>
    <row r="30" spans="1:24" s="512" customFormat="1" x14ac:dyDescent="0.2">
      <c r="A30" s="479">
        <v>2</v>
      </c>
      <c r="B30" s="479" t="s">
        <v>1713</v>
      </c>
      <c r="C30" s="262" t="s">
        <v>79</v>
      </c>
      <c r="D30" s="479" t="s">
        <v>90</v>
      </c>
      <c r="E30" s="479" t="s">
        <v>90</v>
      </c>
      <c r="F30" s="456">
        <v>6</v>
      </c>
      <c r="G30" s="456" t="s">
        <v>430</v>
      </c>
      <c r="H30" s="456">
        <v>96</v>
      </c>
      <c r="I30" s="456" t="s">
        <v>125</v>
      </c>
      <c r="J30" s="456">
        <v>96</v>
      </c>
      <c r="K30" s="456" t="s">
        <v>71</v>
      </c>
      <c r="L30" s="456" t="s">
        <v>71</v>
      </c>
      <c r="M30" s="456" t="s">
        <v>71</v>
      </c>
      <c r="N30" s="456" t="s">
        <v>71</v>
      </c>
      <c r="O30" s="456" t="s">
        <v>1634</v>
      </c>
      <c r="P30" s="456">
        <v>1810</v>
      </c>
      <c r="Q30" s="456" t="s">
        <v>1386</v>
      </c>
      <c r="R30" s="456" t="s">
        <v>93</v>
      </c>
      <c r="S30" s="456">
        <v>65800000</v>
      </c>
      <c r="T30" s="456" t="s">
        <v>1386</v>
      </c>
      <c r="U30" s="456" t="s">
        <v>429</v>
      </c>
      <c r="V30" s="500" t="s">
        <v>1930</v>
      </c>
    </row>
    <row r="31" spans="1:24" s="512" customFormat="1" x14ac:dyDescent="0.2">
      <c r="A31" s="479">
        <v>2</v>
      </c>
      <c r="B31" s="479" t="s">
        <v>1713</v>
      </c>
      <c r="C31" s="262" t="s">
        <v>79</v>
      </c>
      <c r="D31" s="479" t="s">
        <v>90</v>
      </c>
      <c r="E31" s="479" t="s">
        <v>90</v>
      </c>
      <c r="F31" s="456">
        <v>6</v>
      </c>
      <c r="G31" s="456" t="s">
        <v>430</v>
      </c>
      <c r="H31" s="456">
        <v>96</v>
      </c>
      <c r="I31" s="456" t="s">
        <v>125</v>
      </c>
      <c r="J31" s="456">
        <v>96</v>
      </c>
      <c r="K31" s="456" t="s">
        <v>71</v>
      </c>
      <c r="L31" s="456" t="s">
        <v>71</v>
      </c>
      <c r="M31" s="456" t="s">
        <v>71</v>
      </c>
      <c r="N31" s="456" t="s">
        <v>71</v>
      </c>
      <c r="O31" s="456" t="s">
        <v>102</v>
      </c>
      <c r="P31" s="456">
        <v>2270</v>
      </c>
      <c r="Q31" s="456" t="s">
        <v>1386</v>
      </c>
      <c r="R31" s="456" t="s">
        <v>93</v>
      </c>
      <c r="S31" s="456">
        <v>60500000</v>
      </c>
      <c r="T31" s="456" t="s">
        <v>1386</v>
      </c>
      <c r="U31" s="456" t="s">
        <v>429</v>
      </c>
      <c r="V31" s="500" t="s">
        <v>1930</v>
      </c>
    </row>
    <row r="32" spans="1:24" s="512" customFormat="1" x14ac:dyDescent="0.2">
      <c r="A32" s="479">
        <v>2</v>
      </c>
      <c r="B32" s="479" t="s">
        <v>1713</v>
      </c>
      <c r="C32" s="262" t="s">
        <v>79</v>
      </c>
      <c r="D32" s="479" t="s">
        <v>90</v>
      </c>
      <c r="E32" s="479" t="s">
        <v>90</v>
      </c>
      <c r="F32" s="456">
        <v>6</v>
      </c>
      <c r="G32" s="456" t="s">
        <v>430</v>
      </c>
      <c r="H32" s="456">
        <v>96</v>
      </c>
      <c r="I32" s="456" t="s">
        <v>125</v>
      </c>
      <c r="J32" s="456">
        <v>96</v>
      </c>
      <c r="K32" s="456" t="s">
        <v>71</v>
      </c>
      <c r="L32" s="456" t="s">
        <v>71</v>
      </c>
      <c r="M32" s="456" t="s">
        <v>71</v>
      </c>
      <c r="N32" s="456" t="s">
        <v>71</v>
      </c>
      <c r="O32" s="456" t="s">
        <v>1637</v>
      </c>
      <c r="P32" s="456">
        <v>3080</v>
      </c>
      <c r="Q32" s="456" t="s">
        <v>1386</v>
      </c>
      <c r="R32" s="456" t="s">
        <v>93</v>
      </c>
      <c r="S32" s="456">
        <v>17600000</v>
      </c>
      <c r="T32" s="456" t="s">
        <v>1386</v>
      </c>
      <c r="U32" s="456" t="s">
        <v>429</v>
      </c>
      <c r="V32" s="500" t="s">
        <v>1930</v>
      </c>
    </row>
    <row r="33" spans="1:22" s="512" customFormat="1" x14ac:dyDescent="0.2">
      <c r="A33" s="476">
        <v>3</v>
      </c>
      <c r="B33" s="480" t="s">
        <v>1712</v>
      </c>
      <c r="C33" s="298" t="s">
        <v>79</v>
      </c>
      <c r="D33" s="480" t="s">
        <v>1598</v>
      </c>
      <c r="E33" s="480" t="s">
        <v>958</v>
      </c>
      <c r="F33" s="476">
        <v>1</v>
      </c>
      <c r="G33" s="476" t="s">
        <v>430</v>
      </c>
      <c r="H33" s="476">
        <v>48</v>
      </c>
      <c r="I33" s="476" t="s">
        <v>125</v>
      </c>
      <c r="J33" s="476">
        <v>48</v>
      </c>
      <c r="K33" s="476">
        <f>$P$27*5%</f>
        <v>481.5</v>
      </c>
      <c r="L33" s="476" t="s">
        <v>1386</v>
      </c>
      <c r="M33" s="476">
        <f>$P$27*50%</f>
        <v>4815</v>
      </c>
      <c r="N33" s="476" t="s">
        <v>1386</v>
      </c>
      <c r="O33" s="476" t="s">
        <v>71</v>
      </c>
      <c r="P33" s="476" t="s">
        <v>71</v>
      </c>
      <c r="Q33" s="476" t="s">
        <v>71</v>
      </c>
      <c r="R33" s="476" t="s">
        <v>71</v>
      </c>
      <c r="S33" s="476" t="s">
        <v>71</v>
      </c>
      <c r="T33" s="476" t="s">
        <v>71</v>
      </c>
      <c r="U33" s="476" t="s">
        <v>157</v>
      </c>
      <c r="V33" s="628" t="s">
        <v>1936</v>
      </c>
    </row>
    <row r="34" spans="1:22" s="512" customFormat="1" x14ac:dyDescent="0.2">
      <c r="A34" s="478">
        <v>1</v>
      </c>
      <c r="B34" s="478" t="s">
        <v>1712</v>
      </c>
      <c r="C34" s="207" t="s">
        <v>78</v>
      </c>
      <c r="D34" s="478" t="s">
        <v>90</v>
      </c>
      <c r="E34" s="478" t="s">
        <v>90</v>
      </c>
      <c r="F34" s="452">
        <v>6</v>
      </c>
      <c r="G34" s="452" t="s">
        <v>430</v>
      </c>
      <c r="H34" s="452">
        <v>96</v>
      </c>
      <c r="I34" s="452" t="s">
        <v>125</v>
      </c>
      <c r="J34" s="452">
        <v>96</v>
      </c>
      <c r="K34" s="452" t="s">
        <v>71</v>
      </c>
      <c r="L34" s="452" t="s">
        <v>1386</v>
      </c>
      <c r="M34" s="452" t="s">
        <v>71</v>
      </c>
      <c r="N34" s="452" t="s">
        <v>71</v>
      </c>
      <c r="O34" s="452" t="s">
        <v>1923</v>
      </c>
      <c r="P34" s="452">
        <v>403</v>
      </c>
      <c r="Q34" s="452" t="s">
        <v>1386</v>
      </c>
      <c r="R34" s="452" t="s">
        <v>93</v>
      </c>
      <c r="S34" s="452">
        <v>69.099999999999994</v>
      </c>
      <c r="T34" s="452" t="s">
        <v>1386</v>
      </c>
      <c r="U34" s="452" t="s">
        <v>429</v>
      </c>
      <c r="V34" s="497" t="s">
        <v>1929</v>
      </c>
    </row>
    <row r="35" spans="1:22" s="512" customFormat="1" x14ac:dyDescent="0.2">
      <c r="A35" s="478">
        <v>1</v>
      </c>
      <c r="B35" s="478" t="s">
        <v>1712</v>
      </c>
      <c r="C35" s="207" t="s">
        <v>78</v>
      </c>
      <c r="D35" s="478" t="s">
        <v>90</v>
      </c>
      <c r="E35" s="478" t="s">
        <v>90</v>
      </c>
      <c r="F35" s="452">
        <v>6</v>
      </c>
      <c r="G35" s="452" t="s">
        <v>430</v>
      </c>
      <c r="H35" s="452">
        <v>96</v>
      </c>
      <c r="I35" s="452" t="s">
        <v>125</v>
      </c>
      <c r="J35" s="452">
        <v>96</v>
      </c>
      <c r="K35" s="452" t="s">
        <v>71</v>
      </c>
      <c r="L35" s="452" t="s">
        <v>1386</v>
      </c>
      <c r="M35" s="452" t="s">
        <v>71</v>
      </c>
      <c r="N35" s="452" t="s">
        <v>71</v>
      </c>
      <c r="O35" s="452" t="s">
        <v>1634</v>
      </c>
      <c r="P35" s="452">
        <v>586</v>
      </c>
      <c r="Q35" s="452" t="s">
        <v>1386</v>
      </c>
      <c r="R35" s="452" t="s">
        <v>93</v>
      </c>
      <c r="S35" s="452">
        <v>63.9</v>
      </c>
      <c r="T35" s="452" t="s">
        <v>1386</v>
      </c>
      <c r="U35" s="452" t="s">
        <v>429</v>
      </c>
      <c r="V35" s="497" t="s">
        <v>1929</v>
      </c>
    </row>
    <row r="36" spans="1:22" s="512" customFormat="1" x14ac:dyDescent="0.2">
      <c r="A36" s="478">
        <v>1</v>
      </c>
      <c r="B36" s="478" t="s">
        <v>1712</v>
      </c>
      <c r="C36" s="207" t="s">
        <v>78</v>
      </c>
      <c r="D36" s="478" t="s">
        <v>90</v>
      </c>
      <c r="E36" s="478" t="s">
        <v>90</v>
      </c>
      <c r="F36" s="452">
        <v>6</v>
      </c>
      <c r="G36" s="452" t="s">
        <v>430</v>
      </c>
      <c r="H36" s="452">
        <v>96</v>
      </c>
      <c r="I36" s="452" t="s">
        <v>125</v>
      </c>
      <c r="J36" s="452">
        <v>96</v>
      </c>
      <c r="K36" s="452" t="s">
        <v>71</v>
      </c>
      <c r="L36" s="452" t="s">
        <v>1386</v>
      </c>
      <c r="M36" s="452" t="s">
        <v>71</v>
      </c>
      <c r="N36" s="452" t="s">
        <v>71</v>
      </c>
      <c r="O36" s="452" t="s">
        <v>102</v>
      </c>
      <c r="P36" s="452">
        <v>1600</v>
      </c>
      <c r="Q36" s="452" t="s">
        <v>1386</v>
      </c>
      <c r="R36" s="452" t="s">
        <v>93</v>
      </c>
      <c r="S36" s="452">
        <v>151</v>
      </c>
      <c r="T36" s="452" t="s">
        <v>1386</v>
      </c>
      <c r="U36" s="452" t="s">
        <v>429</v>
      </c>
      <c r="V36" s="497" t="s">
        <v>1929</v>
      </c>
    </row>
    <row r="37" spans="1:22" s="512" customFormat="1" x14ac:dyDescent="0.2">
      <c r="A37" s="478">
        <v>1</v>
      </c>
      <c r="B37" s="478" t="s">
        <v>1712</v>
      </c>
      <c r="C37" s="207" t="s">
        <v>78</v>
      </c>
      <c r="D37" s="478" t="s">
        <v>90</v>
      </c>
      <c r="E37" s="478" t="s">
        <v>90</v>
      </c>
      <c r="F37" s="452">
        <v>6</v>
      </c>
      <c r="G37" s="452" t="s">
        <v>430</v>
      </c>
      <c r="H37" s="452">
        <v>96</v>
      </c>
      <c r="I37" s="452" t="s">
        <v>125</v>
      </c>
      <c r="J37" s="452">
        <v>96</v>
      </c>
      <c r="K37" s="452" t="s">
        <v>71</v>
      </c>
      <c r="L37" s="452" t="s">
        <v>1386</v>
      </c>
      <c r="M37" s="452" t="s">
        <v>71</v>
      </c>
      <c r="N37" s="452" t="s">
        <v>71</v>
      </c>
      <c r="O37" s="452" t="s">
        <v>1637</v>
      </c>
      <c r="P37" s="452">
        <v>4400</v>
      </c>
      <c r="Q37" s="452" t="s">
        <v>1386</v>
      </c>
      <c r="R37" s="452" t="s">
        <v>93</v>
      </c>
      <c r="S37" s="452">
        <v>519</v>
      </c>
      <c r="T37" s="452" t="s">
        <v>1386</v>
      </c>
      <c r="U37" s="452" t="s">
        <v>429</v>
      </c>
      <c r="V37" s="497" t="s">
        <v>1929</v>
      </c>
    </row>
    <row r="38" spans="1:22" s="512" customFormat="1" x14ac:dyDescent="0.2">
      <c r="A38" s="479">
        <v>2</v>
      </c>
      <c r="B38" s="479" t="s">
        <v>1713</v>
      </c>
      <c r="C38" s="262" t="s">
        <v>78</v>
      </c>
      <c r="D38" s="479" t="s">
        <v>90</v>
      </c>
      <c r="E38" s="479" t="s">
        <v>90</v>
      </c>
      <c r="F38" s="456">
        <v>6</v>
      </c>
      <c r="G38" s="456" t="s">
        <v>430</v>
      </c>
      <c r="H38" s="456">
        <v>96</v>
      </c>
      <c r="I38" s="456" t="s">
        <v>125</v>
      </c>
      <c r="J38" s="456">
        <v>96</v>
      </c>
      <c r="K38" s="456" t="s">
        <v>71</v>
      </c>
      <c r="L38" s="456" t="s">
        <v>1386</v>
      </c>
      <c r="M38" s="456" t="s">
        <v>71</v>
      </c>
      <c r="N38" s="456" t="s">
        <v>71</v>
      </c>
      <c r="O38" s="456" t="s">
        <v>1923</v>
      </c>
      <c r="P38" s="456" t="s">
        <v>1934</v>
      </c>
      <c r="Q38" s="456" t="s">
        <v>1386</v>
      </c>
      <c r="R38" s="456" t="s">
        <v>93</v>
      </c>
      <c r="S38" s="456" t="s">
        <v>1934</v>
      </c>
      <c r="T38" s="456" t="s">
        <v>1386</v>
      </c>
      <c r="U38" s="456" t="s">
        <v>429</v>
      </c>
      <c r="V38" s="500" t="s">
        <v>1929</v>
      </c>
    </row>
    <row r="39" spans="1:22" s="512" customFormat="1" x14ac:dyDescent="0.2">
      <c r="A39" s="479">
        <v>2</v>
      </c>
      <c r="B39" s="479" t="s">
        <v>1713</v>
      </c>
      <c r="C39" s="262" t="s">
        <v>78</v>
      </c>
      <c r="D39" s="479" t="s">
        <v>90</v>
      </c>
      <c r="E39" s="479" t="s">
        <v>90</v>
      </c>
      <c r="F39" s="456">
        <v>6</v>
      </c>
      <c r="G39" s="456" t="s">
        <v>430</v>
      </c>
      <c r="H39" s="456">
        <v>96</v>
      </c>
      <c r="I39" s="456" t="s">
        <v>125</v>
      </c>
      <c r="J39" s="456">
        <v>96</v>
      </c>
      <c r="K39" s="456" t="s">
        <v>71</v>
      </c>
      <c r="L39" s="456" t="s">
        <v>1386</v>
      </c>
      <c r="M39" s="456" t="s">
        <v>71</v>
      </c>
      <c r="N39" s="456" t="s">
        <v>71</v>
      </c>
      <c r="O39" s="456" t="s">
        <v>1634</v>
      </c>
      <c r="P39" s="456">
        <v>272</v>
      </c>
      <c r="Q39" s="456" t="s">
        <v>1386</v>
      </c>
      <c r="R39" s="456" t="s">
        <v>93</v>
      </c>
      <c r="S39" s="456">
        <v>29.9</v>
      </c>
      <c r="T39" s="456" t="s">
        <v>1386</v>
      </c>
      <c r="U39" s="456" t="s">
        <v>429</v>
      </c>
      <c r="V39" s="500" t="s">
        <v>1929</v>
      </c>
    </row>
    <row r="40" spans="1:22" s="512" customFormat="1" x14ac:dyDescent="0.2">
      <c r="A40" s="479">
        <v>2</v>
      </c>
      <c r="B40" s="479" t="s">
        <v>1713</v>
      </c>
      <c r="C40" s="262" t="s">
        <v>78</v>
      </c>
      <c r="D40" s="479" t="s">
        <v>90</v>
      </c>
      <c r="E40" s="479" t="s">
        <v>90</v>
      </c>
      <c r="F40" s="456">
        <v>6</v>
      </c>
      <c r="G40" s="456" t="s">
        <v>430</v>
      </c>
      <c r="H40" s="456">
        <v>96</v>
      </c>
      <c r="I40" s="456" t="s">
        <v>125</v>
      </c>
      <c r="J40" s="456">
        <v>96</v>
      </c>
      <c r="K40" s="456" t="s">
        <v>71</v>
      </c>
      <c r="L40" s="456" t="s">
        <v>1386</v>
      </c>
      <c r="M40" s="456" t="s">
        <v>71</v>
      </c>
      <c r="N40" s="456" t="s">
        <v>71</v>
      </c>
      <c r="O40" s="456" t="s">
        <v>102</v>
      </c>
      <c r="P40" s="456">
        <v>799</v>
      </c>
      <c r="Q40" s="456" t="s">
        <v>1386</v>
      </c>
      <c r="R40" s="456" t="s">
        <v>93</v>
      </c>
      <c r="S40" s="456">
        <v>100</v>
      </c>
      <c r="T40" s="456" t="s">
        <v>1386</v>
      </c>
      <c r="U40" s="456" t="s">
        <v>429</v>
      </c>
      <c r="V40" s="500" t="s">
        <v>1929</v>
      </c>
    </row>
    <row r="41" spans="1:22" s="512" customFormat="1" x14ac:dyDescent="0.2">
      <c r="A41" s="479">
        <v>2</v>
      </c>
      <c r="B41" s="479" t="s">
        <v>1713</v>
      </c>
      <c r="C41" s="262" t="s">
        <v>78</v>
      </c>
      <c r="D41" s="479" t="s">
        <v>90</v>
      </c>
      <c r="E41" s="479" t="s">
        <v>90</v>
      </c>
      <c r="F41" s="456">
        <v>6</v>
      </c>
      <c r="G41" s="456" t="s">
        <v>430</v>
      </c>
      <c r="H41" s="456">
        <v>96</v>
      </c>
      <c r="I41" s="456" t="s">
        <v>125</v>
      </c>
      <c r="J41" s="456">
        <v>96</v>
      </c>
      <c r="K41" s="456" t="s">
        <v>71</v>
      </c>
      <c r="L41" s="456" t="s">
        <v>1386</v>
      </c>
      <c r="M41" s="456" t="s">
        <v>71</v>
      </c>
      <c r="N41" s="456" t="s">
        <v>71</v>
      </c>
      <c r="O41" s="456" t="s">
        <v>1637</v>
      </c>
      <c r="P41" s="456">
        <v>2180</v>
      </c>
      <c r="Q41" s="456" t="s">
        <v>1386</v>
      </c>
      <c r="R41" s="456" t="s">
        <v>93</v>
      </c>
      <c r="S41" s="456">
        <v>352</v>
      </c>
      <c r="T41" s="456" t="s">
        <v>1386</v>
      </c>
      <c r="U41" s="456" t="s">
        <v>429</v>
      </c>
      <c r="V41" s="500" t="s">
        <v>1935</v>
      </c>
    </row>
    <row r="42" spans="1:22" s="512" customFormat="1" x14ac:dyDescent="0.2">
      <c r="A42" s="476">
        <v>3</v>
      </c>
      <c r="B42" s="480" t="s">
        <v>1712</v>
      </c>
      <c r="C42" s="298" t="s">
        <v>78</v>
      </c>
      <c r="D42" s="480" t="s">
        <v>1598</v>
      </c>
      <c r="E42" s="480" t="s">
        <v>958</v>
      </c>
      <c r="F42" s="476">
        <v>1</v>
      </c>
      <c r="G42" s="476" t="s">
        <v>430</v>
      </c>
      <c r="H42" s="476">
        <v>48</v>
      </c>
      <c r="I42" s="476" t="s">
        <v>125</v>
      </c>
      <c r="J42" s="476">
        <v>48</v>
      </c>
      <c r="K42" s="476">
        <f>$P$36*0.5%</f>
        <v>8</v>
      </c>
      <c r="L42" s="476" t="s">
        <v>1386</v>
      </c>
      <c r="M42" s="476">
        <f>$P$36*5%</f>
        <v>80</v>
      </c>
      <c r="N42" s="476" t="s">
        <v>1386</v>
      </c>
      <c r="O42" s="476" t="s">
        <v>71</v>
      </c>
      <c r="P42" s="476" t="s">
        <v>71</v>
      </c>
      <c r="Q42" s="476" t="s">
        <v>71</v>
      </c>
      <c r="R42" s="476" t="s">
        <v>71</v>
      </c>
      <c r="S42" s="476" t="s">
        <v>71</v>
      </c>
      <c r="T42" s="476" t="s">
        <v>71</v>
      </c>
      <c r="U42" s="476" t="s">
        <v>157</v>
      </c>
      <c r="V42" s="628" t="s">
        <v>1936</v>
      </c>
    </row>
    <row r="43" spans="1:22" s="553" customFormat="1" x14ac:dyDescent="0.2">
      <c r="A43"/>
      <c r="B43"/>
      <c r="C43"/>
      <c r="D43"/>
      <c r="E43"/>
      <c r="F43"/>
      <c r="G43"/>
      <c r="H43"/>
      <c r="I43"/>
      <c r="J43"/>
      <c r="K43"/>
      <c r="L43"/>
      <c r="M43"/>
      <c r="N43"/>
      <c r="O43"/>
      <c r="P43"/>
      <c r="Q43"/>
      <c r="R43"/>
      <c r="S43"/>
      <c r="T43"/>
      <c r="U43"/>
      <c r="V43"/>
    </row>
    <row r="44" spans="1:22" s="426" customFormat="1" ht="16" thickBot="1" x14ac:dyDescent="0.25">
      <c r="A44" s="1" t="s">
        <v>2142</v>
      </c>
      <c r="B44" s="1"/>
      <c r="C44" s="1" t="s">
        <v>69</v>
      </c>
      <c r="D44" s="16"/>
      <c r="E44" s="16" t="s">
        <v>105</v>
      </c>
    </row>
    <row r="46" spans="1:22" s="19" customFormat="1" x14ac:dyDescent="0.2">
      <c r="A46" s="263" t="s">
        <v>5</v>
      </c>
      <c r="B46" s="54" t="s">
        <v>9</v>
      </c>
      <c r="C46" s="55" t="s">
        <v>56</v>
      </c>
      <c r="D46" s="56" t="s">
        <v>488</v>
      </c>
      <c r="E46" s="56" t="s">
        <v>489</v>
      </c>
      <c r="F46" s="56" t="s">
        <v>490</v>
      </c>
      <c r="G46" s="56" t="s">
        <v>491</v>
      </c>
      <c r="H46" s="56" t="s">
        <v>492</v>
      </c>
      <c r="I46" s="56" t="s">
        <v>493</v>
      </c>
      <c r="J46" s="55" t="s">
        <v>2139</v>
      </c>
      <c r="K46" s="55" t="s">
        <v>122</v>
      </c>
      <c r="L46" s="55" t="s">
        <v>2140</v>
      </c>
      <c r="M46" s="55" t="s">
        <v>122</v>
      </c>
      <c r="N46" s="530" t="s">
        <v>42</v>
      </c>
      <c r="O46" s="55" t="s">
        <v>2141</v>
      </c>
      <c r="P46" s="55" t="s">
        <v>122</v>
      </c>
      <c r="Q46" s="530" t="s">
        <v>10</v>
      </c>
      <c r="R46" s="55" t="s">
        <v>2566</v>
      </c>
      <c r="S46" s="55" t="s">
        <v>11</v>
      </c>
      <c r="T46" s="55" t="s">
        <v>16</v>
      </c>
    </row>
    <row r="47" spans="1:22" x14ac:dyDescent="0.2">
      <c r="A47" s="449"/>
      <c r="B47" s="448"/>
      <c r="C47" s="448"/>
      <c r="D47" s="446"/>
      <c r="E47" s="447"/>
      <c r="F47" s="447"/>
      <c r="G47" s="446"/>
      <c r="H47" s="446"/>
      <c r="I47" s="446"/>
      <c r="J47" s="446"/>
      <c r="K47" s="446"/>
      <c r="L47" s="446"/>
      <c r="M47" s="446"/>
      <c r="N47" s="446"/>
      <c r="O47" s="446"/>
      <c r="P47" s="446"/>
      <c r="Q47" s="446"/>
      <c r="R47" s="446"/>
      <c r="S47" s="446"/>
      <c r="T47" s="494"/>
    </row>
    <row r="49" spans="1:10" s="426" customFormat="1" ht="16" thickBot="1" x14ac:dyDescent="0.25">
      <c r="A49" s="1" t="s">
        <v>12</v>
      </c>
      <c r="B49" s="1"/>
    </row>
    <row r="50" spans="1:10" s="429" customFormat="1" x14ac:dyDescent="0.2">
      <c r="A50" s="3" t="s">
        <v>13</v>
      </c>
      <c r="B50" s="3"/>
      <c r="E50" s="439" t="s">
        <v>1927</v>
      </c>
      <c r="F50" s="439" t="s">
        <v>1500</v>
      </c>
      <c r="G50" s="30" t="s">
        <v>54</v>
      </c>
      <c r="I50" s="411" t="s">
        <v>16</v>
      </c>
    </row>
    <row r="51" spans="1:10" s="440" customFormat="1" x14ac:dyDescent="0.2">
      <c r="A51" s="442">
        <v>1</v>
      </c>
      <c r="B51" s="442"/>
      <c r="C51" s="440" t="s">
        <v>37</v>
      </c>
      <c r="E51" s="10">
        <v>0</v>
      </c>
      <c r="F51" s="10">
        <v>0</v>
      </c>
      <c r="G51" t="s">
        <v>60</v>
      </c>
      <c r="H51"/>
      <c r="I51" s="435" t="s">
        <v>432</v>
      </c>
      <c r="J51"/>
    </row>
    <row r="52" spans="1:10" x14ac:dyDescent="0.2">
      <c r="A52" s="4">
        <v>2</v>
      </c>
      <c r="B52" s="4"/>
      <c r="C52" s="5" t="s">
        <v>17</v>
      </c>
      <c r="E52" s="6">
        <v>1</v>
      </c>
      <c r="F52" s="6">
        <v>1</v>
      </c>
      <c r="G52" t="s">
        <v>61</v>
      </c>
      <c r="I52" s="435" t="s">
        <v>431</v>
      </c>
    </row>
    <row r="53" spans="1:10" s="8" customFormat="1" x14ac:dyDescent="0.2">
      <c r="A53" s="7">
        <v>3</v>
      </c>
      <c r="B53" s="7"/>
      <c r="C53" s="8" t="s">
        <v>18</v>
      </c>
      <c r="E53" s="10">
        <v>0</v>
      </c>
      <c r="F53" s="10">
        <v>0</v>
      </c>
      <c r="G53" s="8" t="s">
        <v>19</v>
      </c>
      <c r="I53" s="435" t="s">
        <v>71</v>
      </c>
      <c r="J53"/>
    </row>
    <row r="54" spans="1:10" s="8" customFormat="1" x14ac:dyDescent="0.2">
      <c r="A54" s="7">
        <v>4</v>
      </c>
      <c r="B54" s="7"/>
      <c r="C54" s="8" t="s">
        <v>20</v>
      </c>
      <c r="E54" s="10">
        <v>0</v>
      </c>
      <c r="F54" s="10">
        <v>0</v>
      </c>
      <c r="G54" s="8" t="s">
        <v>21</v>
      </c>
      <c r="I54" s="435" t="s">
        <v>71</v>
      </c>
      <c r="J54"/>
    </row>
    <row r="55" spans="1:10" x14ac:dyDescent="0.2">
      <c r="A55" s="4">
        <v>5</v>
      </c>
      <c r="B55" s="4"/>
      <c r="C55" s="5" t="s">
        <v>22</v>
      </c>
      <c r="E55" s="6">
        <v>1</v>
      </c>
      <c r="F55" s="6">
        <v>1</v>
      </c>
      <c r="G55" t="s">
        <v>23</v>
      </c>
      <c r="I55" s="435" t="s">
        <v>427</v>
      </c>
    </row>
    <row r="56" spans="1:10" x14ac:dyDescent="0.2">
      <c r="A56" s="7">
        <v>6</v>
      </c>
      <c r="B56" s="7"/>
      <c r="C56" s="8" t="s">
        <v>24</v>
      </c>
      <c r="E56" s="10">
        <v>1</v>
      </c>
      <c r="F56" s="10">
        <v>1</v>
      </c>
      <c r="G56" t="s">
        <v>128</v>
      </c>
      <c r="I56" s="435" t="s">
        <v>1392</v>
      </c>
    </row>
    <row r="57" spans="1:10" x14ac:dyDescent="0.2">
      <c r="E57" s="433"/>
      <c r="F57" s="433"/>
      <c r="I57" s="435"/>
    </row>
    <row r="58" spans="1:10" s="429" customFormat="1" x14ac:dyDescent="0.2">
      <c r="A58" s="3" t="s">
        <v>25</v>
      </c>
      <c r="B58" s="3"/>
      <c r="E58" s="439" t="s">
        <v>14</v>
      </c>
      <c r="F58" s="439" t="s">
        <v>14</v>
      </c>
      <c r="G58" s="30" t="s">
        <v>15</v>
      </c>
      <c r="I58" s="40" t="s">
        <v>16</v>
      </c>
    </row>
    <row r="59" spans="1:10" x14ac:dyDescent="0.2">
      <c r="A59">
        <v>7</v>
      </c>
      <c r="C59" t="s">
        <v>26</v>
      </c>
      <c r="E59" s="436">
        <v>1</v>
      </c>
      <c r="F59" s="436">
        <v>1</v>
      </c>
      <c r="G59" t="s">
        <v>27</v>
      </c>
      <c r="I59" s="435" t="s">
        <v>1928</v>
      </c>
    </row>
    <row r="60" spans="1:10" x14ac:dyDescent="0.2">
      <c r="A60">
        <v>8</v>
      </c>
      <c r="C60" t="s">
        <v>58</v>
      </c>
      <c r="E60" s="436">
        <v>1</v>
      </c>
      <c r="F60" s="436">
        <v>1</v>
      </c>
      <c r="G60" t="s">
        <v>62</v>
      </c>
      <c r="I60" s="435" t="s">
        <v>433</v>
      </c>
    </row>
    <row r="61" spans="1:10" x14ac:dyDescent="0.2">
      <c r="A61">
        <v>9</v>
      </c>
      <c r="C61" t="s">
        <v>40</v>
      </c>
      <c r="E61" s="436">
        <v>1</v>
      </c>
      <c r="F61" s="436">
        <v>1</v>
      </c>
      <c r="G61" t="s">
        <v>63</v>
      </c>
      <c r="I61" s="435" t="s">
        <v>423</v>
      </c>
    </row>
    <row r="62" spans="1:10" x14ac:dyDescent="0.2">
      <c r="A62">
        <v>10</v>
      </c>
      <c r="C62" t="s">
        <v>39</v>
      </c>
      <c r="E62" s="436">
        <v>0</v>
      </c>
      <c r="F62" s="436">
        <v>0</v>
      </c>
      <c r="G62" t="s">
        <v>115</v>
      </c>
      <c r="I62" s="39" t="s">
        <v>426</v>
      </c>
    </row>
    <row r="63" spans="1:10" x14ac:dyDescent="0.2">
      <c r="E63" s="433"/>
      <c r="F63" s="433"/>
      <c r="I63" s="435"/>
    </row>
    <row r="64" spans="1:10" s="429" customFormat="1" x14ac:dyDescent="0.2">
      <c r="A64" s="3" t="s">
        <v>57</v>
      </c>
      <c r="B64" s="3"/>
      <c r="E64" s="438" t="s">
        <v>14</v>
      </c>
      <c r="F64" s="438" t="s">
        <v>14</v>
      </c>
      <c r="G64" s="30" t="s">
        <v>15</v>
      </c>
      <c r="I64" s="40" t="s">
        <v>16</v>
      </c>
    </row>
    <row r="65" spans="1:14" s="5" customFormat="1" x14ac:dyDescent="0.2">
      <c r="A65" s="5">
        <v>11</v>
      </c>
      <c r="C65" s="5" t="s">
        <v>28</v>
      </c>
      <c r="E65" s="6">
        <v>1</v>
      </c>
      <c r="F65" s="6">
        <v>1</v>
      </c>
      <c r="G65" t="s">
        <v>49</v>
      </c>
      <c r="I65" s="435" t="s">
        <v>425</v>
      </c>
      <c r="J65"/>
    </row>
    <row r="66" spans="1:14" s="5" customFormat="1" x14ac:dyDescent="0.2">
      <c r="A66" s="11">
        <v>12</v>
      </c>
      <c r="B66" s="11"/>
      <c r="C66" s="5" t="s">
        <v>47</v>
      </c>
      <c r="E66" s="6">
        <v>1</v>
      </c>
      <c r="F66" s="6">
        <v>1</v>
      </c>
      <c r="G66" t="s">
        <v>109</v>
      </c>
      <c r="I66" s="435" t="s">
        <v>1931</v>
      </c>
      <c r="J66"/>
    </row>
    <row r="67" spans="1:14" x14ac:dyDescent="0.2">
      <c r="A67" s="437">
        <v>13</v>
      </c>
      <c r="B67" s="437"/>
      <c r="C67" t="s">
        <v>29</v>
      </c>
      <c r="E67" s="436">
        <v>0</v>
      </c>
      <c r="F67" s="436">
        <v>0</v>
      </c>
      <c r="G67" t="s">
        <v>30</v>
      </c>
      <c r="I67" s="435" t="s">
        <v>1859</v>
      </c>
    </row>
    <row r="68" spans="1:14" x14ac:dyDescent="0.2">
      <c r="A68" s="437">
        <v>14</v>
      </c>
      <c r="B68" s="437"/>
      <c r="C68" t="s">
        <v>31</v>
      </c>
      <c r="E68" s="436">
        <v>0</v>
      </c>
      <c r="F68" s="436">
        <v>0</v>
      </c>
      <c r="G68" t="s">
        <v>1400</v>
      </c>
      <c r="I68" s="435" t="s">
        <v>1937</v>
      </c>
    </row>
    <row r="69" spans="1:14" x14ac:dyDescent="0.2">
      <c r="A69" s="437">
        <v>15</v>
      </c>
      <c r="B69" s="437"/>
      <c r="C69" t="s">
        <v>38</v>
      </c>
      <c r="E69" s="436">
        <v>0</v>
      </c>
      <c r="F69" s="436">
        <v>0</v>
      </c>
      <c r="G69" t="s">
        <v>64</v>
      </c>
      <c r="I69" s="435" t="s">
        <v>1938</v>
      </c>
    </row>
    <row r="70" spans="1:14" x14ac:dyDescent="0.2">
      <c r="E70" s="433"/>
      <c r="F70" s="433"/>
    </row>
    <row r="71" spans="1:14" ht="16" thickBot="1" x14ac:dyDescent="0.25">
      <c r="A71" s="426"/>
      <c r="B71" s="426"/>
      <c r="C71" s="426"/>
      <c r="D71" s="426"/>
      <c r="E71" s="434"/>
      <c r="F71" s="434"/>
      <c r="G71" s="426"/>
      <c r="H71" s="426"/>
      <c r="I71" s="545"/>
      <c r="J71" s="545"/>
      <c r="K71" s="545"/>
      <c r="L71" s="545"/>
      <c r="M71" s="545"/>
      <c r="N71" s="545"/>
    </row>
    <row r="72" spans="1:14" x14ac:dyDescent="0.2">
      <c r="E72" s="433"/>
      <c r="F72" s="433"/>
      <c r="I72" s="545"/>
      <c r="J72" s="545"/>
      <c r="K72" s="545"/>
      <c r="L72" s="545"/>
      <c r="M72" s="545"/>
      <c r="N72" s="545"/>
    </row>
    <row r="73" spans="1:14" ht="16" thickBot="1" x14ac:dyDescent="0.25">
      <c r="A73" s="2" t="s">
        <v>32</v>
      </c>
      <c r="B73" s="2"/>
      <c r="E73" s="432">
        <f>SUM(E51:E56,E59:E62,E65:E69)</f>
        <v>8</v>
      </c>
      <c r="F73" s="432">
        <f>SUM(F51:F56,F59:F62,F65:F69)</f>
        <v>8</v>
      </c>
      <c r="G73" s="431" t="s">
        <v>48</v>
      </c>
      <c r="I73" s="545"/>
      <c r="J73" s="545"/>
      <c r="K73" s="545"/>
      <c r="L73" s="545"/>
      <c r="M73" s="545"/>
      <c r="N73" s="545"/>
    </row>
    <row r="74" spans="1:14" ht="16" thickTop="1" x14ac:dyDescent="0.2">
      <c r="A74" s="201" t="s">
        <v>1367</v>
      </c>
      <c r="B74" s="201"/>
      <c r="C74" s="8"/>
      <c r="D74" s="193"/>
      <c r="E74" s="197" t="s">
        <v>1373</v>
      </c>
      <c r="F74" s="197" t="s">
        <v>1373</v>
      </c>
      <c r="I74" s="545"/>
      <c r="J74" s="545"/>
      <c r="K74" s="545"/>
      <c r="L74" s="545"/>
      <c r="M74" s="545"/>
      <c r="N74" s="545"/>
    </row>
    <row r="75" spans="1:14" x14ac:dyDescent="0.2">
      <c r="A75" s="427" t="s">
        <v>118</v>
      </c>
      <c r="B75" s="2"/>
      <c r="E75" s="194">
        <f>0.5^E74</f>
        <v>1</v>
      </c>
      <c r="F75" s="194">
        <f>0.5^F74</f>
        <v>1</v>
      </c>
      <c r="I75" s="545"/>
      <c r="J75" s="545"/>
      <c r="K75" s="545"/>
      <c r="L75" s="545"/>
      <c r="M75" s="545"/>
      <c r="N75" s="545"/>
    </row>
    <row r="76" spans="1:14" ht="16" thickBot="1" x14ac:dyDescent="0.25">
      <c r="A76" s="1"/>
      <c r="B76" s="1"/>
      <c r="C76" s="426"/>
      <c r="D76" s="426"/>
      <c r="E76" s="426"/>
      <c r="F76" s="426"/>
      <c r="G76" s="426"/>
      <c r="H76" s="426"/>
      <c r="I76" s="545"/>
      <c r="J76" s="545"/>
      <c r="K76" s="545"/>
      <c r="L76" s="545"/>
      <c r="M76" s="545"/>
      <c r="N76" s="545"/>
    </row>
    <row r="77" spans="1:14" x14ac:dyDescent="0.2">
      <c r="A77" s="3" t="s">
        <v>33</v>
      </c>
      <c r="B77" s="3"/>
      <c r="C77" s="429"/>
      <c r="D77" s="429"/>
      <c r="E77" s="430" t="s">
        <v>34</v>
      </c>
      <c r="F77" s="430" t="s">
        <v>34</v>
      </c>
      <c r="G77" s="429" t="s">
        <v>15</v>
      </c>
      <c r="H77" s="429"/>
      <c r="I77" s="545"/>
      <c r="J77" s="545"/>
      <c r="K77" s="545"/>
      <c r="L77" s="545"/>
      <c r="M77" s="545"/>
      <c r="N77" s="545"/>
    </row>
    <row r="78" spans="1:14" x14ac:dyDescent="0.2">
      <c r="A78" s="198" t="s">
        <v>1368</v>
      </c>
      <c r="B78" s="24" t="s">
        <v>1370</v>
      </c>
      <c r="E78" s="200">
        <v>1</v>
      </c>
      <c r="F78" s="200">
        <v>1</v>
      </c>
      <c r="G78" s="24" t="s">
        <v>1372</v>
      </c>
      <c r="I78" s="545"/>
      <c r="J78" s="545"/>
      <c r="K78" s="545"/>
      <c r="L78" s="545"/>
      <c r="M78" s="545"/>
      <c r="N78" s="545"/>
    </row>
    <row r="79" spans="1:14" x14ac:dyDescent="0.2">
      <c r="A79" s="198" t="s">
        <v>1369</v>
      </c>
      <c r="B79" s="193" t="s">
        <v>1371</v>
      </c>
      <c r="C79" s="24"/>
      <c r="E79" s="200">
        <v>1</v>
      </c>
      <c r="F79" s="200">
        <v>1</v>
      </c>
      <c r="G79" s="24" t="s">
        <v>1372</v>
      </c>
      <c r="I79" s="545"/>
      <c r="J79" s="545"/>
      <c r="K79" s="545"/>
      <c r="L79" s="545"/>
      <c r="M79" s="545"/>
      <c r="N79" s="545"/>
    </row>
    <row r="80" spans="1:14" x14ac:dyDescent="0.2">
      <c r="A80" s="5"/>
      <c r="B80" s="5"/>
      <c r="C80" s="24"/>
      <c r="E80" s="23"/>
      <c r="F80" s="23"/>
      <c r="I80" s="545"/>
      <c r="J80" s="545"/>
      <c r="K80" s="545"/>
      <c r="L80" s="545"/>
      <c r="M80" s="545"/>
      <c r="N80" s="545"/>
    </row>
    <row r="81" spans="1:14" ht="16" thickBot="1" x14ac:dyDescent="0.25">
      <c r="A81" s="5"/>
      <c r="B81" s="5"/>
      <c r="C81" s="22"/>
      <c r="I81" s="545"/>
      <c r="J81" s="545"/>
      <c r="K81" s="545"/>
      <c r="L81" s="545"/>
      <c r="M81" s="545"/>
      <c r="N81" s="545"/>
    </row>
    <row r="82" spans="1:14" x14ac:dyDescent="0.2">
      <c r="A82" s="21"/>
      <c r="B82" s="21"/>
      <c r="C82" s="20"/>
      <c r="D82" s="428"/>
      <c r="E82" s="428"/>
      <c r="F82" s="428"/>
      <c r="G82" s="428"/>
      <c r="H82" s="428"/>
      <c r="I82" s="545"/>
      <c r="J82" s="545"/>
      <c r="K82" s="545"/>
      <c r="L82" s="545"/>
      <c r="M82" s="545"/>
      <c r="N82" s="545"/>
    </row>
    <row r="83" spans="1:14" ht="16" thickBot="1" x14ac:dyDescent="0.25">
      <c r="A83" s="2" t="s">
        <v>35</v>
      </c>
      <c r="B83" s="2"/>
      <c r="E83" s="211">
        <f>E73*E75*E78*E79</f>
        <v>8</v>
      </c>
      <c r="F83" s="211">
        <f>F73*F75*F78*F79</f>
        <v>8</v>
      </c>
      <c r="G83" s="212" t="s">
        <v>48</v>
      </c>
      <c r="I83" s="545"/>
      <c r="J83" s="545"/>
      <c r="K83" s="545"/>
      <c r="L83" s="545"/>
      <c r="M83" s="545"/>
      <c r="N83" s="545"/>
    </row>
    <row r="84" spans="1:14" ht="16" thickTop="1" x14ac:dyDescent="0.2">
      <c r="C84" s="427"/>
      <c r="I84" s="545"/>
      <c r="J84" s="545"/>
      <c r="K84" s="545"/>
      <c r="L84" s="545"/>
      <c r="M84" s="545"/>
      <c r="N84" s="545"/>
    </row>
    <row r="85" spans="1:14" ht="16" thickBot="1" x14ac:dyDescent="0.25">
      <c r="A85" s="426"/>
      <c r="B85" s="426"/>
      <c r="C85" s="426"/>
      <c r="D85" s="426"/>
      <c r="E85" s="426"/>
      <c r="F85" s="426"/>
      <c r="G85" s="426"/>
      <c r="H85" s="426"/>
      <c r="I85" s="545"/>
      <c r="J85" s="545"/>
      <c r="K85" s="545"/>
      <c r="L85" s="545"/>
      <c r="M85" s="545"/>
      <c r="N85" s="545"/>
    </row>
    <row r="86" spans="1:14" x14ac:dyDescent="0.2">
      <c r="I86" s="545"/>
      <c r="J86" s="545"/>
      <c r="K86" s="545"/>
      <c r="L86" s="545"/>
      <c r="M86" s="545"/>
      <c r="N86" s="545"/>
    </row>
    <row r="87" spans="1:14" x14ac:dyDescent="0.2">
      <c r="A87" s="2" t="s">
        <v>1394</v>
      </c>
      <c r="I87" s="545"/>
      <c r="J87" s="545"/>
      <c r="K87" s="545"/>
      <c r="L87" s="545"/>
      <c r="M87" s="545"/>
      <c r="N87" s="545"/>
    </row>
    <row r="88" spans="1:14" x14ac:dyDescent="0.2">
      <c r="A88" s="425">
        <v>44097</v>
      </c>
      <c r="B88" t="s">
        <v>1395</v>
      </c>
      <c r="I88" s="545"/>
      <c r="J88" s="545"/>
      <c r="K88" s="545"/>
      <c r="L88" s="545"/>
      <c r="M88" s="545"/>
      <c r="N88" s="545"/>
    </row>
    <row r="89" spans="1:14" x14ac:dyDescent="0.2">
      <c r="I89" s="545"/>
      <c r="J89" s="545"/>
      <c r="K89" s="545"/>
      <c r="L89" s="545"/>
      <c r="M89" s="545"/>
      <c r="N89" s="545"/>
    </row>
    <row r="1048520" spans="16:16" x14ac:dyDescent="0.2">
      <c r="P1048520" s="424"/>
    </row>
  </sheetData>
  <conditionalFormatting sqref="E83">
    <cfRule type="cellIs" dxfId="69" priority="3" operator="lessThan">
      <formula>7.5</formula>
    </cfRule>
    <cfRule type="cellIs" dxfId="68" priority="4" operator="greaterThan">
      <formula>7.5</formula>
    </cfRule>
  </conditionalFormatting>
  <conditionalFormatting sqref="F83">
    <cfRule type="cellIs" dxfId="67" priority="1" operator="lessThan">
      <formula>7.5</formula>
    </cfRule>
    <cfRule type="cellIs" dxfId="66" priority="2" operator="greaterThan">
      <formula>7.5</formula>
    </cfRule>
  </conditionalFormatting>
  <dataValidations count="1">
    <dataValidation type="list" allowBlank="1" showInputMessage="1" showErrorMessage="1" sqref="D12" xr:uid="{00000000-0002-0000-2200-000000000000}">
      <formula1>"Yes,No"</formula1>
    </dataValidation>
  </dataValidation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2D050"/>
  </sheetPr>
  <dimension ref="A1:W120"/>
  <sheetViews>
    <sheetView topLeftCell="A73" zoomScale="90" zoomScaleNormal="90" zoomScalePageLayoutView="80" workbookViewId="0">
      <selection activeCell="C20" sqref="C20"/>
    </sheetView>
  </sheetViews>
  <sheetFormatPr baseColWidth="10" defaultColWidth="8.83203125" defaultRowHeight="15" x14ac:dyDescent="0.2"/>
  <cols>
    <col min="1" max="1" width="13.5" customWidth="1"/>
    <col min="2" max="2" width="21.1640625" customWidth="1"/>
    <col min="3" max="3" width="24" customWidth="1"/>
    <col min="4" max="4" width="20" customWidth="1"/>
    <col min="5" max="5" width="13.5" customWidth="1"/>
    <col min="6" max="6" width="30" customWidth="1"/>
    <col min="7" max="7" width="15.5" customWidth="1"/>
    <col min="8" max="8" width="15.6640625" customWidth="1"/>
    <col min="9" max="9" width="17.1640625" customWidth="1"/>
    <col min="10" max="10" width="24.83203125" customWidth="1"/>
    <col min="11" max="12" width="20" bestFit="1" customWidth="1"/>
    <col min="13" max="13" width="33.83203125" customWidth="1"/>
    <col min="14" max="14" width="20.5" customWidth="1"/>
    <col min="15" max="16" width="14.5" customWidth="1"/>
    <col min="17" max="17" width="22.33203125" customWidth="1"/>
    <col min="18" max="18" width="27.83203125" bestFit="1" customWidth="1"/>
    <col min="19" max="19" width="15.83203125" bestFit="1" customWidth="1"/>
    <col min="20" max="20" width="24.83203125" customWidth="1"/>
    <col min="21" max="21" width="15.6640625" customWidth="1"/>
    <col min="23" max="23" width="82.83203125" customWidth="1"/>
  </cols>
  <sheetData>
    <row r="1" spans="1:23" ht="16" thickBot="1" x14ac:dyDescent="0.25">
      <c r="A1" s="1" t="s">
        <v>0</v>
      </c>
      <c r="B1" s="1"/>
      <c r="C1" s="426"/>
      <c r="D1" s="426"/>
      <c r="E1" s="426"/>
      <c r="F1" s="426"/>
      <c r="G1" s="426"/>
      <c r="H1" s="426"/>
      <c r="I1" s="426"/>
      <c r="J1" s="426"/>
      <c r="K1" s="426"/>
      <c r="L1" s="426"/>
      <c r="M1" s="426"/>
      <c r="N1" s="426"/>
      <c r="O1" s="426"/>
    </row>
    <row r="2" spans="1:23" x14ac:dyDescent="0.2">
      <c r="C2" t="s">
        <v>1</v>
      </c>
      <c r="D2" s="471" t="s">
        <v>612</v>
      </c>
      <c r="G2" t="s">
        <v>72</v>
      </c>
      <c r="H2" s="470" t="s">
        <v>1715</v>
      </c>
    </row>
    <row r="3" spans="1:23" x14ac:dyDescent="0.2">
      <c r="C3" t="s">
        <v>2</v>
      </c>
      <c r="D3" s="471">
        <v>2014</v>
      </c>
    </row>
    <row r="4" spans="1:23" x14ac:dyDescent="0.2">
      <c r="C4" s="8" t="s">
        <v>44</v>
      </c>
      <c r="D4" s="471" t="s">
        <v>117</v>
      </c>
    </row>
    <row r="5" spans="1:23" x14ac:dyDescent="0.2">
      <c r="C5" t="s">
        <v>3</v>
      </c>
      <c r="D5" s="403" t="s">
        <v>2164</v>
      </c>
    </row>
    <row r="7" spans="1:23" ht="16" thickBot="1" x14ac:dyDescent="0.25">
      <c r="A7" s="1" t="s">
        <v>59</v>
      </c>
      <c r="B7" s="1"/>
      <c r="C7" s="426"/>
      <c r="D7" s="504" t="s">
        <v>1377</v>
      </c>
      <c r="E7" s="426"/>
      <c r="F7" s="426"/>
      <c r="G7" s="426"/>
      <c r="H7" s="426"/>
      <c r="I7" s="426"/>
      <c r="J7" s="426"/>
      <c r="K7" s="426"/>
      <c r="L7" s="426"/>
      <c r="M7" s="426"/>
      <c r="N7" s="426"/>
      <c r="O7" s="426"/>
    </row>
    <row r="9" spans="1:23" ht="16" thickBot="1" x14ac:dyDescent="0.25">
      <c r="A9" s="1" t="s">
        <v>4</v>
      </c>
      <c r="B9" s="1"/>
      <c r="C9" s="426"/>
      <c r="D9" s="426"/>
      <c r="E9" s="426"/>
      <c r="F9" s="426"/>
      <c r="G9" s="426"/>
      <c r="H9" s="426"/>
      <c r="I9" s="426"/>
      <c r="J9" s="426"/>
      <c r="K9" s="426"/>
      <c r="L9" s="426"/>
      <c r="M9" s="426"/>
      <c r="N9" s="426"/>
      <c r="O9" s="426"/>
    </row>
    <row r="10" spans="1:23" x14ac:dyDescent="0.2">
      <c r="C10" t="s">
        <v>74</v>
      </c>
      <c r="D10" s="468" t="s">
        <v>1589</v>
      </c>
      <c r="E10" s="469"/>
    </row>
    <row r="11" spans="1:23" x14ac:dyDescent="0.2">
      <c r="C11" t="s">
        <v>46</v>
      </c>
      <c r="D11" s="468" t="s">
        <v>43</v>
      </c>
      <c r="E11" s="437"/>
    </row>
    <row r="12" spans="1:23" x14ac:dyDescent="0.2">
      <c r="C12" t="s">
        <v>67</v>
      </c>
      <c r="D12" s="468" t="s">
        <v>53</v>
      </c>
      <c r="E12" s="437"/>
    </row>
    <row r="13" spans="1:23" x14ac:dyDescent="0.2">
      <c r="A13" s="2"/>
      <c r="B13" s="2"/>
    </row>
    <row r="14" spans="1:23" s="549" customFormat="1" x14ac:dyDescent="0.2">
      <c r="A14" s="467" t="s">
        <v>5</v>
      </c>
      <c r="B14" s="467" t="s">
        <v>36</v>
      </c>
      <c r="C14" s="467" t="s">
        <v>6</v>
      </c>
      <c r="D14" s="467" t="s">
        <v>41</v>
      </c>
      <c r="E14" s="467" t="s">
        <v>7</v>
      </c>
      <c r="F14" s="467" t="s">
        <v>129</v>
      </c>
      <c r="G14" s="467" t="s">
        <v>133</v>
      </c>
      <c r="H14" s="467" t="s">
        <v>130</v>
      </c>
      <c r="I14" s="467" t="s">
        <v>70</v>
      </c>
      <c r="J14" s="467" t="s">
        <v>1606</v>
      </c>
      <c r="K14" s="467" t="s">
        <v>1604</v>
      </c>
      <c r="L14" s="467" t="s">
        <v>1605</v>
      </c>
      <c r="M14" s="467" t="s">
        <v>1402</v>
      </c>
      <c r="N14" s="467" t="s">
        <v>1403</v>
      </c>
      <c r="O14" s="467" t="s">
        <v>8</v>
      </c>
      <c r="P14" s="205" t="s">
        <v>121</v>
      </c>
      <c r="Q14" s="205" t="s">
        <v>123</v>
      </c>
      <c r="R14" s="205" t="s">
        <v>124</v>
      </c>
      <c r="S14" s="205" t="s">
        <v>127</v>
      </c>
      <c r="T14" s="467" t="s">
        <v>55</v>
      </c>
      <c r="U14" s="467" t="s">
        <v>50</v>
      </c>
      <c r="V14" s="467" t="s">
        <v>120</v>
      </c>
      <c r="W14" s="424" t="s">
        <v>16</v>
      </c>
    </row>
    <row r="15" spans="1:23" s="549" customFormat="1" x14ac:dyDescent="0.2">
      <c r="A15" s="460">
        <v>1</v>
      </c>
      <c r="B15" s="460" t="s">
        <v>1716</v>
      </c>
      <c r="C15" s="206" t="s">
        <v>76</v>
      </c>
      <c r="D15" s="460" t="s">
        <v>81</v>
      </c>
      <c r="E15" s="460" t="s">
        <v>65</v>
      </c>
      <c r="F15" s="460" t="s">
        <v>83</v>
      </c>
      <c r="G15" s="460" t="s">
        <v>66</v>
      </c>
      <c r="H15" s="460" t="s">
        <v>66</v>
      </c>
      <c r="I15" s="460" t="s">
        <v>85</v>
      </c>
      <c r="J15" s="460">
        <v>20</v>
      </c>
      <c r="K15" s="460">
        <v>18</v>
      </c>
      <c r="L15" s="460">
        <v>22</v>
      </c>
      <c r="M15" s="460">
        <v>60</v>
      </c>
      <c r="N15" s="460">
        <v>120</v>
      </c>
      <c r="O15" s="460" t="s">
        <v>82</v>
      </c>
      <c r="P15" s="15" t="s">
        <v>135</v>
      </c>
      <c r="Q15" s="15">
        <v>72</v>
      </c>
      <c r="R15" s="15" t="s">
        <v>125</v>
      </c>
      <c r="S15" s="15">
        <v>72</v>
      </c>
      <c r="T15" s="460" t="s">
        <v>52</v>
      </c>
      <c r="U15" s="460" t="s">
        <v>52</v>
      </c>
      <c r="V15" s="460" t="s">
        <v>53</v>
      </c>
      <c r="W15" s="460" t="s">
        <v>1940</v>
      </c>
    </row>
    <row r="16" spans="1:23" s="549" customFormat="1" x14ac:dyDescent="0.2">
      <c r="A16" s="460">
        <v>2</v>
      </c>
      <c r="B16" s="460" t="s">
        <v>1717</v>
      </c>
      <c r="C16" s="206" t="s">
        <v>76</v>
      </c>
      <c r="D16" s="460" t="s">
        <v>81</v>
      </c>
      <c r="E16" s="460" t="s">
        <v>65</v>
      </c>
      <c r="F16" s="460" t="s">
        <v>83</v>
      </c>
      <c r="G16" s="460" t="s">
        <v>66</v>
      </c>
      <c r="H16" s="460" t="s">
        <v>66</v>
      </c>
      <c r="I16" s="460" t="s">
        <v>85</v>
      </c>
      <c r="J16" s="460">
        <v>20</v>
      </c>
      <c r="K16" s="460">
        <v>18</v>
      </c>
      <c r="L16" s="460">
        <v>22</v>
      </c>
      <c r="M16" s="460">
        <v>60</v>
      </c>
      <c r="N16" s="460">
        <v>120</v>
      </c>
      <c r="O16" s="460" t="s">
        <v>82</v>
      </c>
      <c r="P16" s="15" t="s">
        <v>135</v>
      </c>
      <c r="Q16" s="15">
        <v>72</v>
      </c>
      <c r="R16" s="15" t="s">
        <v>125</v>
      </c>
      <c r="S16" s="15">
        <v>72</v>
      </c>
      <c r="T16" s="460" t="s">
        <v>52</v>
      </c>
      <c r="U16" s="460" t="s">
        <v>52</v>
      </c>
      <c r="V16" s="460" t="s">
        <v>53</v>
      </c>
      <c r="W16" s="460" t="s">
        <v>1940</v>
      </c>
    </row>
    <row r="17" spans="1:23" s="549" customFormat="1" x14ac:dyDescent="0.2">
      <c r="A17" s="460">
        <v>3</v>
      </c>
      <c r="B17" s="460" t="s">
        <v>1718</v>
      </c>
      <c r="C17" s="206" t="s">
        <v>76</v>
      </c>
      <c r="D17" s="460" t="s">
        <v>81</v>
      </c>
      <c r="E17" s="460" t="s">
        <v>65</v>
      </c>
      <c r="F17" s="460" t="s">
        <v>83</v>
      </c>
      <c r="G17" s="460" t="s">
        <v>66</v>
      </c>
      <c r="H17" s="460" t="s">
        <v>66</v>
      </c>
      <c r="I17" s="460" t="s">
        <v>85</v>
      </c>
      <c r="J17" s="460">
        <v>20</v>
      </c>
      <c r="K17" s="460">
        <v>18</v>
      </c>
      <c r="L17" s="460">
        <v>22</v>
      </c>
      <c r="M17" s="460">
        <v>60</v>
      </c>
      <c r="N17" s="460">
        <v>120</v>
      </c>
      <c r="O17" s="460" t="s">
        <v>82</v>
      </c>
      <c r="P17" s="15" t="s">
        <v>135</v>
      </c>
      <c r="Q17" s="15">
        <v>72</v>
      </c>
      <c r="R17" s="15" t="s">
        <v>125</v>
      </c>
      <c r="S17" s="15">
        <v>72</v>
      </c>
      <c r="T17" s="460" t="s">
        <v>52</v>
      </c>
      <c r="U17" s="460" t="s">
        <v>52</v>
      </c>
      <c r="V17" s="460" t="s">
        <v>53</v>
      </c>
      <c r="W17" s="460" t="s">
        <v>1940</v>
      </c>
    </row>
    <row r="18" spans="1:23" s="549" customFormat="1" x14ac:dyDescent="0.2">
      <c r="A18" s="460">
        <v>6</v>
      </c>
      <c r="B18" s="460" t="s">
        <v>1719</v>
      </c>
      <c r="C18" s="206" t="s">
        <v>76</v>
      </c>
      <c r="D18" s="460" t="s">
        <v>81</v>
      </c>
      <c r="E18" s="460" t="s">
        <v>65</v>
      </c>
      <c r="F18" s="460" t="s">
        <v>83</v>
      </c>
      <c r="G18" s="460" t="s">
        <v>66</v>
      </c>
      <c r="H18" s="460" t="s">
        <v>66</v>
      </c>
      <c r="I18" s="460" t="s">
        <v>85</v>
      </c>
      <c r="J18" s="460">
        <v>20</v>
      </c>
      <c r="K18" s="460">
        <v>18</v>
      </c>
      <c r="L18" s="460">
        <v>22</v>
      </c>
      <c r="M18" s="460">
        <v>60</v>
      </c>
      <c r="N18" s="460">
        <v>120</v>
      </c>
      <c r="O18" s="460" t="s">
        <v>82</v>
      </c>
      <c r="P18" s="15" t="s">
        <v>135</v>
      </c>
      <c r="Q18" s="15">
        <v>72</v>
      </c>
      <c r="R18" s="15" t="s">
        <v>125</v>
      </c>
      <c r="S18" s="15">
        <v>72</v>
      </c>
      <c r="T18" s="460" t="s">
        <v>52</v>
      </c>
      <c r="U18" s="460" t="s">
        <v>52</v>
      </c>
      <c r="V18" s="460" t="s">
        <v>53</v>
      </c>
      <c r="W18" s="460" t="s">
        <v>1940</v>
      </c>
    </row>
    <row r="19" spans="1:23" s="549" customFormat="1" x14ac:dyDescent="0.2">
      <c r="A19" s="460">
        <v>7</v>
      </c>
      <c r="B19" s="460" t="s">
        <v>1720</v>
      </c>
      <c r="C19" s="206" t="s">
        <v>76</v>
      </c>
      <c r="D19" s="460" t="s">
        <v>81</v>
      </c>
      <c r="E19" s="460" t="s">
        <v>65</v>
      </c>
      <c r="F19" s="460" t="s">
        <v>83</v>
      </c>
      <c r="G19" s="460" t="s">
        <v>66</v>
      </c>
      <c r="H19" s="460" t="s">
        <v>66</v>
      </c>
      <c r="I19" s="460" t="s">
        <v>85</v>
      </c>
      <c r="J19" s="460">
        <v>20</v>
      </c>
      <c r="K19" s="460">
        <v>18</v>
      </c>
      <c r="L19" s="460">
        <v>22</v>
      </c>
      <c r="M19" s="460">
        <v>60</v>
      </c>
      <c r="N19" s="460">
        <v>120</v>
      </c>
      <c r="O19" s="460" t="s">
        <v>82</v>
      </c>
      <c r="P19" s="15" t="s">
        <v>135</v>
      </c>
      <c r="Q19" s="15">
        <v>72</v>
      </c>
      <c r="R19" s="15" t="s">
        <v>125</v>
      </c>
      <c r="S19" s="15">
        <v>72</v>
      </c>
      <c r="T19" s="460" t="s">
        <v>52</v>
      </c>
      <c r="U19" s="460" t="s">
        <v>52</v>
      </c>
      <c r="V19" s="460" t="s">
        <v>53</v>
      </c>
      <c r="W19" s="460" t="s">
        <v>1940</v>
      </c>
    </row>
    <row r="20" spans="1:23" s="549" customFormat="1" x14ac:dyDescent="0.2">
      <c r="A20" s="463">
        <v>9</v>
      </c>
      <c r="B20" s="463" t="s">
        <v>1716</v>
      </c>
      <c r="C20" s="250" t="s">
        <v>77</v>
      </c>
      <c r="D20" s="463" t="s">
        <v>1582</v>
      </c>
      <c r="E20" s="463" t="s">
        <v>65</v>
      </c>
      <c r="F20" s="463" t="s">
        <v>132</v>
      </c>
      <c r="G20" s="463" t="s">
        <v>66</v>
      </c>
      <c r="H20" s="463" t="s">
        <v>131</v>
      </c>
      <c r="I20" s="463" t="s">
        <v>66</v>
      </c>
      <c r="J20" s="463">
        <v>20</v>
      </c>
      <c r="K20" s="463">
        <v>18</v>
      </c>
      <c r="L20" s="463">
        <v>22</v>
      </c>
      <c r="M20" s="463" t="s">
        <v>66</v>
      </c>
      <c r="N20" s="463" t="s">
        <v>66</v>
      </c>
      <c r="O20" s="463" t="s">
        <v>66</v>
      </c>
      <c r="P20" s="251" t="s">
        <v>135</v>
      </c>
      <c r="Q20" s="251">
        <v>48</v>
      </c>
      <c r="R20" s="251" t="s">
        <v>125</v>
      </c>
      <c r="S20" s="251">
        <v>48</v>
      </c>
      <c r="T20" s="463" t="s">
        <v>51</v>
      </c>
      <c r="U20" s="463" t="s">
        <v>52</v>
      </c>
      <c r="V20" s="463" t="s">
        <v>53</v>
      </c>
      <c r="W20" s="463" t="s">
        <v>1940</v>
      </c>
    </row>
    <row r="21" spans="1:23" s="549" customFormat="1" x14ac:dyDescent="0.2">
      <c r="A21" s="463">
        <v>10</v>
      </c>
      <c r="B21" s="463" t="s">
        <v>1717</v>
      </c>
      <c r="C21" s="250" t="s">
        <v>77</v>
      </c>
      <c r="D21" s="463" t="s">
        <v>1582</v>
      </c>
      <c r="E21" s="463" t="s">
        <v>65</v>
      </c>
      <c r="F21" s="463" t="s">
        <v>132</v>
      </c>
      <c r="G21" s="463" t="s">
        <v>66</v>
      </c>
      <c r="H21" s="463" t="s">
        <v>131</v>
      </c>
      <c r="I21" s="463" t="s">
        <v>66</v>
      </c>
      <c r="J21" s="463">
        <v>20</v>
      </c>
      <c r="K21" s="463">
        <v>18</v>
      </c>
      <c r="L21" s="463">
        <v>22</v>
      </c>
      <c r="M21" s="463" t="s">
        <v>66</v>
      </c>
      <c r="N21" s="463" t="s">
        <v>66</v>
      </c>
      <c r="O21" s="463" t="s">
        <v>66</v>
      </c>
      <c r="P21" s="251" t="s">
        <v>135</v>
      </c>
      <c r="Q21" s="251">
        <v>48</v>
      </c>
      <c r="R21" s="251" t="s">
        <v>125</v>
      </c>
      <c r="S21" s="251">
        <v>48</v>
      </c>
      <c r="T21" s="463" t="s">
        <v>51</v>
      </c>
      <c r="U21" s="463" t="s">
        <v>52</v>
      </c>
      <c r="V21" s="463" t="s">
        <v>53</v>
      </c>
      <c r="W21" s="463" t="s">
        <v>1940</v>
      </c>
    </row>
    <row r="22" spans="1:23" s="549" customFormat="1" x14ac:dyDescent="0.2">
      <c r="A22" s="463">
        <v>11</v>
      </c>
      <c r="B22" s="463" t="s">
        <v>1718</v>
      </c>
      <c r="C22" s="250" t="s">
        <v>77</v>
      </c>
      <c r="D22" s="463" t="s">
        <v>1582</v>
      </c>
      <c r="E22" s="463" t="s">
        <v>65</v>
      </c>
      <c r="F22" s="463" t="s">
        <v>132</v>
      </c>
      <c r="G22" s="463" t="s">
        <v>66</v>
      </c>
      <c r="H22" s="463" t="s">
        <v>131</v>
      </c>
      <c r="I22" s="463" t="s">
        <v>66</v>
      </c>
      <c r="J22" s="463">
        <v>20</v>
      </c>
      <c r="K22" s="463">
        <v>18</v>
      </c>
      <c r="L22" s="463">
        <v>22</v>
      </c>
      <c r="M22" s="463" t="s">
        <v>66</v>
      </c>
      <c r="N22" s="463" t="s">
        <v>66</v>
      </c>
      <c r="O22" s="463" t="s">
        <v>66</v>
      </c>
      <c r="P22" s="251" t="s">
        <v>135</v>
      </c>
      <c r="Q22" s="251">
        <v>48</v>
      </c>
      <c r="R22" s="251" t="s">
        <v>125</v>
      </c>
      <c r="S22" s="251">
        <v>48</v>
      </c>
      <c r="T22" s="463" t="s">
        <v>51</v>
      </c>
      <c r="U22" s="463" t="s">
        <v>52</v>
      </c>
      <c r="V22" s="463" t="s">
        <v>53</v>
      </c>
      <c r="W22" s="463" t="s">
        <v>1940</v>
      </c>
    </row>
    <row r="23" spans="1:23" s="549" customFormat="1" x14ac:dyDescent="0.2">
      <c r="A23" s="463">
        <v>14</v>
      </c>
      <c r="B23" s="463" t="s">
        <v>1719</v>
      </c>
      <c r="C23" s="250" t="s">
        <v>77</v>
      </c>
      <c r="D23" s="463" t="s">
        <v>1582</v>
      </c>
      <c r="E23" s="463" t="s">
        <v>65</v>
      </c>
      <c r="F23" s="463" t="s">
        <v>132</v>
      </c>
      <c r="G23" s="463" t="s">
        <v>66</v>
      </c>
      <c r="H23" s="463" t="s">
        <v>131</v>
      </c>
      <c r="I23" s="463" t="s">
        <v>66</v>
      </c>
      <c r="J23" s="463">
        <v>20</v>
      </c>
      <c r="K23" s="463">
        <v>18</v>
      </c>
      <c r="L23" s="463">
        <v>22</v>
      </c>
      <c r="M23" s="463" t="s">
        <v>66</v>
      </c>
      <c r="N23" s="463" t="s">
        <v>66</v>
      </c>
      <c r="O23" s="463" t="s">
        <v>66</v>
      </c>
      <c r="P23" s="251" t="s">
        <v>135</v>
      </c>
      <c r="Q23" s="251">
        <v>48</v>
      </c>
      <c r="R23" s="251" t="s">
        <v>125</v>
      </c>
      <c r="S23" s="251">
        <v>48</v>
      </c>
      <c r="T23" s="463" t="s">
        <v>51</v>
      </c>
      <c r="U23" s="463" t="s">
        <v>52</v>
      </c>
      <c r="V23" s="463" t="s">
        <v>53</v>
      </c>
      <c r="W23" s="463" t="s">
        <v>1940</v>
      </c>
    </row>
    <row r="24" spans="1:23" s="549" customFormat="1" x14ac:dyDescent="0.2">
      <c r="A24" s="463">
        <v>15</v>
      </c>
      <c r="B24" s="463" t="s">
        <v>1720</v>
      </c>
      <c r="C24" s="250" t="s">
        <v>77</v>
      </c>
      <c r="D24" s="463" t="s">
        <v>1582</v>
      </c>
      <c r="E24" s="463" t="s">
        <v>65</v>
      </c>
      <c r="F24" s="463" t="s">
        <v>132</v>
      </c>
      <c r="G24" s="463" t="s">
        <v>66</v>
      </c>
      <c r="H24" s="463" t="s">
        <v>131</v>
      </c>
      <c r="I24" s="463" t="s">
        <v>66</v>
      </c>
      <c r="J24" s="463">
        <v>20</v>
      </c>
      <c r="K24" s="463">
        <v>18</v>
      </c>
      <c r="L24" s="463">
        <v>22</v>
      </c>
      <c r="M24" s="463" t="s">
        <v>66</v>
      </c>
      <c r="N24" s="463" t="s">
        <v>66</v>
      </c>
      <c r="O24" s="463" t="s">
        <v>66</v>
      </c>
      <c r="P24" s="251" t="s">
        <v>135</v>
      </c>
      <c r="Q24" s="251">
        <v>48</v>
      </c>
      <c r="R24" s="251" t="s">
        <v>125</v>
      </c>
      <c r="S24" s="251">
        <v>48</v>
      </c>
      <c r="T24" s="463" t="s">
        <v>51</v>
      </c>
      <c r="U24" s="463" t="s">
        <v>52</v>
      </c>
      <c r="V24" s="463" t="s">
        <v>53</v>
      </c>
      <c r="W24" s="463" t="s">
        <v>1940</v>
      </c>
    </row>
    <row r="25" spans="1:23" s="549" customFormat="1" x14ac:dyDescent="0.2">
      <c r="A25" s="460">
        <v>17</v>
      </c>
      <c r="B25" s="460" t="s">
        <v>1716</v>
      </c>
      <c r="C25" s="206" t="s">
        <v>78</v>
      </c>
      <c r="D25" s="460" t="s">
        <v>1582</v>
      </c>
      <c r="E25" s="460" t="s">
        <v>65</v>
      </c>
      <c r="F25" s="460" t="s">
        <v>132</v>
      </c>
      <c r="G25" s="460" t="s">
        <v>66</v>
      </c>
      <c r="H25" s="460" t="s">
        <v>131</v>
      </c>
      <c r="I25" s="460" t="s">
        <v>66</v>
      </c>
      <c r="J25" s="460">
        <v>10</v>
      </c>
      <c r="K25" s="460">
        <v>8</v>
      </c>
      <c r="L25" s="460">
        <v>12</v>
      </c>
      <c r="M25" s="460" t="s">
        <v>87</v>
      </c>
      <c r="N25" s="460" t="s">
        <v>87</v>
      </c>
      <c r="O25" s="503" t="s">
        <v>88</v>
      </c>
      <c r="P25" s="15" t="s">
        <v>135</v>
      </c>
      <c r="Q25" s="15">
        <v>96</v>
      </c>
      <c r="R25" s="15" t="s">
        <v>125</v>
      </c>
      <c r="S25" s="15">
        <v>96</v>
      </c>
      <c r="T25" s="460" t="s">
        <v>86</v>
      </c>
      <c r="U25" s="460" t="s">
        <v>52</v>
      </c>
      <c r="V25" s="460" t="s">
        <v>53</v>
      </c>
      <c r="W25" s="460" t="s">
        <v>1940</v>
      </c>
    </row>
    <row r="26" spans="1:23" s="549" customFormat="1" x14ac:dyDescent="0.2">
      <c r="A26" s="460">
        <v>18</v>
      </c>
      <c r="B26" s="460" t="s">
        <v>1717</v>
      </c>
      <c r="C26" s="206" t="s">
        <v>78</v>
      </c>
      <c r="D26" s="460" t="s">
        <v>1582</v>
      </c>
      <c r="E26" s="460" t="s">
        <v>65</v>
      </c>
      <c r="F26" s="460" t="s">
        <v>132</v>
      </c>
      <c r="G26" s="460" t="s">
        <v>66</v>
      </c>
      <c r="H26" s="460" t="s">
        <v>131</v>
      </c>
      <c r="I26" s="460" t="s">
        <v>66</v>
      </c>
      <c r="J26" s="460">
        <v>10</v>
      </c>
      <c r="K26" s="460">
        <v>8</v>
      </c>
      <c r="L26" s="460">
        <v>12</v>
      </c>
      <c r="M26" s="460" t="s">
        <v>87</v>
      </c>
      <c r="N26" s="460" t="s">
        <v>87</v>
      </c>
      <c r="O26" s="503" t="s">
        <v>88</v>
      </c>
      <c r="P26" s="15" t="s">
        <v>135</v>
      </c>
      <c r="Q26" s="15">
        <v>96</v>
      </c>
      <c r="R26" s="15" t="s">
        <v>125</v>
      </c>
      <c r="S26" s="15">
        <v>96</v>
      </c>
      <c r="T26" s="460" t="s">
        <v>86</v>
      </c>
      <c r="U26" s="460" t="s">
        <v>52</v>
      </c>
      <c r="V26" s="460" t="s">
        <v>53</v>
      </c>
      <c r="W26" s="460" t="s">
        <v>1940</v>
      </c>
    </row>
    <row r="27" spans="1:23" s="549" customFormat="1" x14ac:dyDescent="0.2">
      <c r="A27" s="460">
        <v>19</v>
      </c>
      <c r="B27" s="460" t="s">
        <v>1718</v>
      </c>
      <c r="C27" s="206" t="s">
        <v>78</v>
      </c>
      <c r="D27" s="460" t="s">
        <v>1582</v>
      </c>
      <c r="E27" s="460" t="s">
        <v>65</v>
      </c>
      <c r="F27" s="460" t="s">
        <v>132</v>
      </c>
      <c r="G27" s="460" t="s">
        <v>66</v>
      </c>
      <c r="H27" s="460" t="s">
        <v>131</v>
      </c>
      <c r="I27" s="460" t="s">
        <v>66</v>
      </c>
      <c r="J27" s="460">
        <v>10</v>
      </c>
      <c r="K27" s="460">
        <v>8</v>
      </c>
      <c r="L27" s="460">
        <v>12</v>
      </c>
      <c r="M27" s="460" t="s">
        <v>87</v>
      </c>
      <c r="N27" s="460" t="s">
        <v>87</v>
      </c>
      <c r="O27" s="503" t="s">
        <v>88</v>
      </c>
      <c r="P27" s="15" t="s">
        <v>135</v>
      </c>
      <c r="Q27" s="15">
        <v>96</v>
      </c>
      <c r="R27" s="15" t="s">
        <v>125</v>
      </c>
      <c r="S27" s="15">
        <v>96</v>
      </c>
      <c r="T27" s="460" t="s">
        <v>86</v>
      </c>
      <c r="U27" s="460" t="s">
        <v>52</v>
      </c>
      <c r="V27" s="460" t="s">
        <v>53</v>
      </c>
      <c r="W27" s="460" t="s">
        <v>1940</v>
      </c>
    </row>
    <row r="28" spans="1:23" s="549" customFormat="1" x14ac:dyDescent="0.2">
      <c r="A28" s="460">
        <v>22</v>
      </c>
      <c r="B28" s="460" t="s">
        <v>1719</v>
      </c>
      <c r="C28" s="206" t="s">
        <v>78</v>
      </c>
      <c r="D28" s="460" t="s">
        <v>1582</v>
      </c>
      <c r="E28" s="460" t="s">
        <v>65</v>
      </c>
      <c r="F28" s="460" t="s">
        <v>132</v>
      </c>
      <c r="G28" s="460" t="s">
        <v>66</v>
      </c>
      <c r="H28" s="460" t="s">
        <v>131</v>
      </c>
      <c r="I28" s="460" t="s">
        <v>66</v>
      </c>
      <c r="J28" s="460">
        <v>10</v>
      </c>
      <c r="K28" s="460">
        <v>8</v>
      </c>
      <c r="L28" s="460">
        <v>12</v>
      </c>
      <c r="M28" s="460" t="s">
        <v>87</v>
      </c>
      <c r="N28" s="460" t="s">
        <v>87</v>
      </c>
      <c r="O28" s="503" t="s">
        <v>88</v>
      </c>
      <c r="P28" s="15" t="s">
        <v>135</v>
      </c>
      <c r="Q28" s="15">
        <v>96</v>
      </c>
      <c r="R28" s="15" t="s">
        <v>125</v>
      </c>
      <c r="S28" s="15">
        <v>96</v>
      </c>
      <c r="T28" s="460" t="s">
        <v>86</v>
      </c>
      <c r="U28" s="460" t="s">
        <v>52</v>
      </c>
      <c r="V28" s="460" t="s">
        <v>53</v>
      </c>
      <c r="W28" s="460" t="s">
        <v>1940</v>
      </c>
    </row>
    <row r="29" spans="1:23" s="549" customFormat="1" x14ac:dyDescent="0.2">
      <c r="A29" s="460">
        <v>23</v>
      </c>
      <c r="B29" s="460" t="s">
        <v>1720</v>
      </c>
      <c r="C29" s="206" t="s">
        <v>78</v>
      </c>
      <c r="D29" s="460" t="s">
        <v>1582</v>
      </c>
      <c r="E29" s="460" t="s">
        <v>65</v>
      </c>
      <c r="F29" s="460" t="s">
        <v>132</v>
      </c>
      <c r="G29" s="460" t="s">
        <v>66</v>
      </c>
      <c r="H29" s="460" t="s">
        <v>131</v>
      </c>
      <c r="I29" s="460" t="s">
        <v>66</v>
      </c>
      <c r="J29" s="460">
        <v>10</v>
      </c>
      <c r="K29" s="460">
        <v>8</v>
      </c>
      <c r="L29" s="460">
        <v>12</v>
      </c>
      <c r="M29" s="460" t="s">
        <v>87</v>
      </c>
      <c r="N29" s="460" t="s">
        <v>87</v>
      </c>
      <c r="O29" s="503" t="s">
        <v>88</v>
      </c>
      <c r="P29" s="15" t="s">
        <v>135</v>
      </c>
      <c r="Q29" s="15">
        <v>96</v>
      </c>
      <c r="R29" s="15" t="s">
        <v>125</v>
      </c>
      <c r="S29" s="15">
        <v>96</v>
      </c>
      <c r="T29" s="460" t="s">
        <v>86</v>
      </c>
      <c r="U29" s="460" t="s">
        <v>52</v>
      </c>
      <c r="V29" s="460" t="s">
        <v>53</v>
      </c>
      <c r="W29" s="460" t="s">
        <v>1940</v>
      </c>
    </row>
    <row r="30" spans="1:23" s="549" customFormat="1" x14ac:dyDescent="0.2">
      <c r="A30" s="463">
        <v>25</v>
      </c>
      <c r="B30" s="463" t="s">
        <v>1716</v>
      </c>
      <c r="C30" s="250" t="s">
        <v>79</v>
      </c>
      <c r="D30" s="463" t="s">
        <v>1582</v>
      </c>
      <c r="E30" s="502" t="s">
        <v>65</v>
      </c>
      <c r="F30" s="463" t="s">
        <v>132</v>
      </c>
      <c r="G30" s="463" t="s">
        <v>66</v>
      </c>
      <c r="H30" s="463" t="s">
        <v>131</v>
      </c>
      <c r="I30" s="463" t="s">
        <v>66</v>
      </c>
      <c r="J30" s="463">
        <v>2</v>
      </c>
      <c r="K30" s="463">
        <v>0</v>
      </c>
      <c r="L30" s="463">
        <v>4</v>
      </c>
      <c r="M30" s="463" t="s">
        <v>66</v>
      </c>
      <c r="N30" s="463" t="s">
        <v>66</v>
      </c>
      <c r="O30" s="463" t="s">
        <v>66</v>
      </c>
      <c r="P30" s="251" t="s">
        <v>135</v>
      </c>
      <c r="Q30" s="251">
        <v>144</v>
      </c>
      <c r="R30" s="251" t="s">
        <v>125</v>
      </c>
      <c r="S30" s="251">
        <v>144</v>
      </c>
      <c r="T30" s="464" t="s">
        <v>86</v>
      </c>
      <c r="U30" s="463" t="s">
        <v>52</v>
      </c>
      <c r="V30" s="463" t="s">
        <v>53</v>
      </c>
      <c r="W30" s="463" t="s">
        <v>1940</v>
      </c>
    </row>
    <row r="31" spans="1:23" s="549" customFormat="1" x14ac:dyDescent="0.2">
      <c r="A31" s="463">
        <v>26</v>
      </c>
      <c r="B31" s="463" t="s">
        <v>1717</v>
      </c>
      <c r="C31" s="250" t="s">
        <v>79</v>
      </c>
      <c r="D31" s="463" t="s">
        <v>1582</v>
      </c>
      <c r="E31" s="463" t="s">
        <v>65</v>
      </c>
      <c r="F31" s="463" t="s">
        <v>132</v>
      </c>
      <c r="G31" s="463" t="s">
        <v>66</v>
      </c>
      <c r="H31" s="463" t="s">
        <v>131</v>
      </c>
      <c r="I31" s="463" t="s">
        <v>66</v>
      </c>
      <c r="J31" s="463">
        <v>2</v>
      </c>
      <c r="K31" s="463">
        <v>0</v>
      </c>
      <c r="L31" s="463">
        <v>4</v>
      </c>
      <c r="M31" s="463" t="s">
        <v>66</v>
      </c>
      <c r="N31" s="463" t="s">
        <v>66</v>
      </c>
      <c r="O31" s="463" t="s">
        <v>66</v>
      </c>
      <c r="P31" s="251" t="s">
        <v>135</v>
      </c>
      <c r="Q31" s="251">
        <v>144</v>
      </c>
      <c r="R31" s="251" t="s">
        <v>125</v>
      </c>
      <c r="S31" s="251">
        <v>144</v>
      </c>
      <c r="T31" s="464" t="s">
        <v>86</v>
      </c>
      <c r="U31" s="463" t="s">
        <v>52</v>
      </c>
      <c r="V31" s="463" t="s">
        <v>53</v>
      </c>
      <c r="W31" s="463" t="s">
        <v>1940</v>
      </c>
    </row>
    <row r="32" spans="1:23" s="549" customFormat="1" x14ac:dyDescent="0.2">
      <c r="A32" s="463">
        <v>27</v>
      </c>
      <c r="B32" s="463" t="s">
        <v>1718</v>
      </c>
      <c r="C32" s="250" t="s">
        <v>79</v>
      </c>
      <c r="D32" s="463" t="s">
        <v>1582</v>
      </c>
      <c r="E32" s="463" t="s">
        <v>65</v>
      </c>
      <c r="F32" s="463" t="s">
        <v>132</v>
      </c>
      <c r="G32" s="463" t="s">
        <v>66</v>
      </c>
      <c r="H32" s="463" t="s">
        <v>131</v>
      </c>
      <c r="I32" s="463" t="s">
        <v>66</v>
      </c>
      <c r="J32" s="463">
        <v>2</v>
      </c>
      <c r="K32" s="463">
        <v>0</v>
      </c>
      <c r="L32" s="463">
        <v>4</v>
      </c>
      <c r="M32" s="463" t="s">
        <v>66</v>
      </c>
      <c r="N32" s="463" t="s">
        <v>66</v>
      </c>
      <c r="O32" s="463" t="s">
        <v>66</v>
      </c>
      <c r="P32" s="251" t="s">
        <v>135</v>
      </c>
      <c r="Q32" s="251">
        <v>144</v>
      </c>
      <c r="R32" s="251" t="s">
        <v>125</v>
      </c>
      <c r="S32" s="251">
        <v>144</v>
      </c>
      <c r="T32" s="464" t="s">
        <v>86</v>
      </c>
      <c r="U32" s="463" t="s">
        <v>52</v>
      </c>
      <c r="V32" s="463" t="s">
        <v>53</v>
      </c>
      <c r="W32" s="463" t="s">
        <v>1940</v>
      </c>
    </row>
    <row r="33" spans="1:23" s="549" customFormat="1" x14ac:dyDescent="0.2">
      <c r="A33" s="463">
        <v>30</v>
      </c>
      <c r="B33" s="463" t="s">
        <v>1719</v>
      </c>
      <c r="C33" s="250" t="s">
        <v>79</v>
      </c>
      <c r="D33" s="463" t="s">
        <v>1582</v>
      </c>
      <c r="E33" s="463" t="s">
        <v>65</v>
      </c>
      <c r="F33" s="463" t="s">
        <v>132</v>
      </c>
      <c r="G33" s="463" t="s">
        <v>66</v>
      </c>
      <c r="H33" s="463" t="s">
        <v>131</v>
      </c>
      <c r="I33" s="463" t="s">
        <v>66</v>
      </c>
      <c r="J33" s="463">
        <v>2</v>
      </c>
      <c r="K33" s="463">
        <v>0</v>
      </c>
      <c r="L33" s="463">
        <v>4</v>
      </c>
      <c r="M33" s="463" t="s">
        <v>66</v>
      </c>
      <c r="N33" s="463" t="s">
        <v>66</v>
      </c>
      <c r="O33" s="463" t="s">
        <v>66</v>
      </c>
      <c r="P33" s="251" t="s">
        <v>135</v>
      </c>
      <c r="Q33" s="251">
        <v>144</v>
      </c>
      <c r="R33" s="251" t="s">
        <v>125</v>
      </c>
      <c r="S33" s="251">
        <v>144</v>
      </c>
      <c r="T33" s="464" t="s">
        <v>86</v>
      </c>
      <c r="U33" s="463" t="s">
        <v>52</v>
      </c>
      <c r="V33" s="463" t="s">
        <v>53</v>
      </c>
      <c r="W33" s="463" t="s">
        <v>1940</v>
      </c>
    </row>
    <row r="34" spans="1:23" s="549" customFormat="1" x14ac:dyDescent="0.2">
      <c r="A34" s="463">
        <v>31</v>
      </c>
      <c r="B34" s="463" t="s">
        <v>1720</v>
      </c>
      <c r="C34" s="250" t="s">
        <v>79</v>
      </c>
      <c r="D34" s="463" t="s">
        <v>1582</v>
      </c>
      <c r="E34" s="463" t="s">
        <v>65</v>
      </c>
      <c r="F34" s="463" t="s">
        <v>132</v>
      </c>
      <c r="G34" s="463" t="s">
        <v>66</v>
      </c>
      <c r="H34" s="463" t="s">
        <v>131</v>
      </c>
      <c r="I34" s="463" t="s">
        <v>66</v>
      </c>
      <c r="J34" s="463">
        <v>2</v>
      </c>
      <c r="K34" s="463">
        <v>0</v>
      </c>
      <c r="L34" s="463">
        <v>4</v>
      </c>
      <c r="M34" s="463" t="s">
        <v>66</v>
      </c>
      <c r="N34" s="463" t="s">
        <v>66</v>
      </c>
      <c r="O34" s="463" t="s">
        <v>66</v>
      </c>
      <c r="P34" s="251" t="s">
        <v>135</v>
      </c>
      <c r="Q34" s="251">
        <v>144</v>
      </c>
      <c r="R34" s="251" t="s">
        <v>125</v>
      </c>
      <c r="S34" s="251">
        <v>144</v>
      </c>
      <c r="T34" s="464" t="s">
        <v>86</v>
      </c>
      <c r="U34" s="463" t="s">
        <v>52</v>
      </c>
      <c r="V34" s="463" t="s">
        <v>53</v>
      </c>
      <c r="W34" s="463" t="s">
        <v>1940</v>
      </c>
    </row>
    <row r="35" spans="1:23" s="549" customFormat="1" x14ac:dyDescent="0.2">
      <c r="A35" s="460">
        <v>33</v>
      </c>
      <c r="B35" s="460" t="s">
        <v>1716</v>
      </c>
      <c r="C35" s="206" t="s">
        <v>80</v>
      </c>
      <c r="D35" s="460" t="s">
        <v>1582</v>
      </c>
      <c r="E35" s="460" t="s">
        <v>1378</v>
      </c>
      <c r="F35" s="460" t="s">
        <v>84</v>
      </c>
      <c r="G35" s="460" t="s">
        <v>134</v>
      </c>
      <c r="H35" s="460" t="s">
        <v>66</v>
      </c>
      <c r="I35" s="460" t="s">
        <v>66</v>
      </c>
      <c r="J35" s="460">
        <v>15</v>
      </c>
      <c r="K35" s="460">
        <v>13</v>
      </c>
      <c r="L35" s="460">
        <v>17</v>
      </c>
      <c r="M35" s="460" t="s">
        <v>66</v>
      </c>
      <c r="N35" s="460" t="s">
        <v>66</v>
      </c>
      <c r="O35" s="460" t="s">
        <v>66</v>
      </c>
      <c r="P35" s="15">
        <v>0</v>
      </c>
      <c r="Q35" s="15">
        <v>10</v>
      </c>
      <c r="R35" s="15" t="s">
        <v>126</v>
      </c>
      <c r="S35" s="15">
        <v>240</v>
      </c>
      <c r="T35" s="460" t="s">
        <v>66</v>
      </c>
      <c r="U35" s="460" t="s">
        <v>52</v>
      </c>
      <c r="V35" s="460" t="s">
        <v>53</v>
      </c>
      <c r="W35" s="460" t="s">
        <v>1940</v>
      </c>
    </row>
    <row r="36" spans="1:23" s="549" customFormat="1" x14ac:dyDescent="0.2">
      <c r="A36" s="460">
        <v>34</v>
      </c>
      <c r="B36" s="460" t="s">
        <v>1717</v>
      </c>
      <c r="C36" s="206" t="s">
        <v>80</v>
      </c>
      <c r="D36" s="460" t="s">
        <v>1582</v>
      </c>
      <c r="E36" s="460" t="s">
        <v>1378</v>
      </c>
      <c r="F36" s="460" t="s">
        <v>84</v>
      </c>
      <c r="G36" s="460" t="s">
        <v>134</v>
      </c>
      <c r="H36" s="460" t="s">
        <v>66</v>
      </c>
      <c r="I36" s="460" t="s">
        <v>66</v>
      </c>
      <c r="J36" s="460">
        <v>15</v>
      </c>
      <c r="K36" s="460">
        <v>13</v>
      </c>
      <c r="L36" s="460">
        <v>17</v>
      </c>
      <c r="M36" s="460" t="s">
        <v>66</v>
      </c>
      <c r="N36" s="460" t="s">
        <v>66</v>
      </c>
      <c r="O36" s="460" t="s">
        <v>66</v>
      </c>
      <c r="P36" s="15">
        <v>0</v>
      </c>
      <c r="Q36" s="15">
        <v>10</v>
      </c>
      <c r="R36" s="15" t="s">
        <v>126</v>
      </c>
      <c r="S36" s="15">
        <v>240</v>
      </c>
      <c r="T36" s="460" t="s">
        <v>66</v>
      </c>
      <c r="U36" s="460" t="s">
        <v>52</v>
      </c>
      <c r="V36" s="460" t="s">
        <v>53</v>
      </c>
      <c r="W36" s="460" t="s">
        <v>1940</v>
      </c>
    </row>
    <row r="37" spans="1:23" s="549" customFormat="1" x14ac:dyDescent="0.2">
      <c r="A37" s="460">
        <v>35</v>
      </c>
      <c r="B37" s="460" t="s">
        <v>1718</v>
      </c>
      <c r="C37" s="206" t="s">
        <v>80</v>
      </c>
      <c r="D37" s="460" t="s">
        <v>1582</v>
      </c>
      <c r="E37" s="460" t="s">
        <v>1378</v>
      </c>
      <c r="F37" s="460" t="s">
        <v>84</v>
      </c>
      <c r="G37" s="460" t="s">
        <v>134</v>
      </c>
      <c r="H37" s="460" t="s">
        <v>66</v>
      </c>
      <c r="I37" s="460" t="s">
        <v>66</v>
      </c>
      <c r="J37" s="460">
        <v>15</v>
      </c>
      <c r="K37" s="460">
        <v>13</v>
      </c>
      <c r="L37" s="460">
        <v>17</v>
      </c>
      <c r="M37" s="460" t="s">
        <v>66</v>
      </c>
      <c r="N37" s="460" t="s">
        <v>66</v>
      </c>
      <c r="O37" s="460" t="s">
        <v>66</v>
      </c>
      <c r="P37" s="15" t="s">
        <v>135</v>
      </c>
      <c r="Q37" s="15">
        <v>10</v>
      </c>
      <c r="R37" s="15" t="s">
        <v>126</v>
      </c>
      <c r="S37" s="15">
        <v>240</v>
      </c>
      <c r="T37" s="460" t="s">
        <v>66</v>
      </c>
      <c r="U37" s="460" t="s">
        <v>52</v>
      </c>
      <c r="V37" s="460" t="s">
        <v>53</v>
      </c>
      <c r="W37" s="460" t="s">
        <v>1940</v>
      </c>
    </row>
    <row r="38" spans="1:23" s="549" customFormat="1" x14ac:dyDescent="0.2">
      <c r="A38" s="460">
        <v>38</v>
      </c>
      <c r="B38" s="460" t="s">
        <v>1719</v>
      </c>
      <c r="C38" s="206" t="s">
        <v>80</v>
      </c>
      <c r="D38" s="460" t="s">
        <v>1582</v>
      </c>
      <c r="E38" s="460" t="s">
        <v>1378</v>
      </c>
      <c r="F38" s="460" t="s">
        <v>84</v>
      </c>
      <c r="G38" s="460" t="s">
        <v>134</v>
      </c>
      <c r="H38" s="460" t="s">
        <v>66</v>
      </c>
      <c r="I38" s="460" t="s">
        <v>66</v>
      </c>
      <c r="J38" s="460">
        <v>15</v>
      </c>
      <c r="K38" s="460">
        <v>13</v>
      </c>
      <c r="L38" s="460">
        <v>17</v>
      </c>
      <c r="M38" s="460" t="s">
        <v>66</v>
      </c>
      <c r="N38" s="460" t="s">
        <v>66</v>
      </c>
      <c r="O38" s="460" t="s">
        <v>66</v>
      </c>
      <c r="P38" s="15" t="s">
        <v>135</v>
      </c>
      <c r="Q38" s="15">
        <v>10</v>
      </c>
      <c r="R38" s="15" t="s">
        <v>126</v>
      </c>
      <c r="S38" s="15">
        <v>240</v>
      </c>
      <c r="T38" s="460" t="s">
        <v>66</v>
      </c>
      <c r="U38" s="460" t="s">
        <v>52</v>
      </c>
      <c r="V38" s="460" t="s">
        <v>53</v>
      </c>
      <c r="W38" s="460" t="s">
        <v>1940</v>
      </c>
    </row>
    <row r="39" spans="1:23" s="549" customFormat="1" x14ac:dyDescent="0.2">
      <c r="A39" s="460">
        <v>39</v>
      </c>
      <c r="B39" s="460" t="s">
        <v>1720</v>
      </c>
      <c r="C39" s="206" t="s">
        <v>80</v>
      </c>
      <c r="D39" s="460" t="s">
        <v>1582</v>
      </c>
      <c r="E39" s="460" t="s">
        <v>1378</v>
      </c>
      <c r="F39" s="460" t="s">
        <v>84</v>
      </c>
      <c r="G39" s="460" t="s">
        <v>134</v>
      </c>
      <c r="H39" s="460" t="s">
        <v>66</v>
      </c>
      <c r="I39" s="460" t="s">
        <v>66</v>
      </c>
      <c r="J39" s="460">
        <v>15</v>
      </c>
      <c r="K39" s="460">
        <v>13</v>
      </c>
      <c r="L39" s="460">
        <v>17</v>
      </c>
      <c r="M39" s="460" t="s">
        <v>66</v>
      </c>
      <c r="N39" s="460" t="s">
        <v>66</v>
      </c>
      <c r="O39" s="460" t="s">
        <v>66</v>
      </c>
      <c r="P39" s="15" t="s">
        <v>135</v>
      </c>
      <c r="Q39" s="15">
        <v>10</v>
      </c>
      <c r="R39" s="15" t="s">
        <v>126</v>
      </c>
      <c r="S39" s="15">
        <v>240</v>
      </c>
      <c r="T39" s="460" t="s">
        <v>66</v>
      </c>
      <c r="U39" s="460" t="s">
        <v>52</v>
      </c>
      <c r="V39" s="460" t="s">
        <v>53</v>
      </c>
      <c r="W39" s="460" t="s">
        <v>1940</v>
      </c>
    </row>
    <row r="40" spans="1:23" s="242" customFormat="1" x14ac:dyDescent="0.2"/>
    <row r="41" spans="1:23" s="242" customFormat="1" ht="16" thickBot="1" x14ac:dyDescent="0.25">
      <c r="A41" s="17" t="s">
        <v>2142</v>
      </c>
      <c r="B41" s="17"/>
      <c r="C41" s="17" t="s">
        <v>68</v>
      </c>
      <c r="D41" s="459"/>
      <c r="E41" s="459"/>
      <c r="F41" s="459"/>
      <c r="G41" s="459"/>
      <c r="H41" s="459"/>
      <c r="I41" s="459"/>
      <c r="J41" s="459"/>
      <c r="K41" s="459"/>
      <c r="L41" s="459"/>
      <c r="M41" s="459"/>
      <c r="N41" s="459"/>
      <c r="O41" s="459"/>
    </row>
    <row r="42" spans="1:23" s="242" customFormat="1" x14ac:dyDescent="0.2"/>
    <row r="43" spans="1:23" s="549" customFormat="1" x14ac:dyDescent="0.2">
      <c r="A43" s="445" t="s">
        <v>5</v>
      </c>
      <c r="B43" s="424" t="s">
        <v>36</v>
      </c>
      <c r="C43" s="424" t="s">
        <v>6</v>
      </c>
      <c r="D43" s="445" t="s">
        <v>45</v>
      </c>
      <c r="E43" s="445" t="s">
        <v>9</v>
      </c>
      <c r="F43" s="445" t="s">
        <v>119</v>
      </c>
      <c r="G43" s="424" t="s">
        <v>56</v>
      </c>
      <c r="H43" s="444" t="s">
        <v>136</v>
      </c>
      <c r="I43" s="444" t="s">
        <v>137</v>
      </c>
      <c r="J43" s="444" t="s">
        <v>138</v>
      </c>
      <c r="K43" s="424" t="s">
        <v>139</v>
      </c>
      <c r="L43" s="424" t="s">
        <v>122</v>
      </c>
      <c r="M43" s="424" t="s">
        <v>140</v>
      </c>
      <c r="N43" s="424" t="s">
        <v>122</v>
      </c>
      <c r="O43" s="424" t="s">
        <v>42</v>
      </c>
      <c r="P43" s="424" t="s">
        <v>141</v>
      </c>
      <c r="Q43" s="424" t="s">
        <v>142</v>
      </c>
      <c r="R43" s="424" t="s">
        <v>10</v>
      </c>
      <c r="S43" s="424" t="s">
        <v>146</v>
      </c>
      <c r="T43" s="424" t="s">
        <v>145</v>
      </c>
      <c r="U43" s="424" t="s">
        <v>11</v>
      </c>
      <c r="V43" s="424" t="s">
        <v>16</v>
      </c>
    </row>
    <row r="44" spans="1:23" s="549" customFormat="1" x14ac:dyDescent="0.2">
      <c r="A44" s="497">
        <v>1</v>
      </c>
      <c r="B44" s="478" t="s">
        <v>1716</v>
      </c>
      <c r="C44" s="207" t="s">
        <v>76</v>
      </c>
      <c r="D44" s="498" t="s">
        <v>1600</v>
      </c>
      <c r="E44" s="497" t="s">
        <v>89</v>
      </c>
      <c r="F44" s="497">
        <v>4</v>
      </c>
      <c r="G44" s="478" t="s">
        <v>52</v>
      </c>
      <c r="H44" s="496">
        <v>72</v>
      </c>
      <c r="I44" s="496" t="s">
        <v>125</v>
      </c>
      <c r="J44" s="496">
        <v>72</v>
      </c>
      <c r="K44" s="452" t="s">
        <v>71</v>
      </c>
      <c r="L44" s="452" t="s">
        <v>71</v>
      </c>
      <c r="M44" s="452" t="s">
        <v>71</v>
      </c>
      <c r="N44" s="452" t="s">
        <v>71</v>
      </c>
      <c r="O44" s="452" t="s">
        <v>91</v>
      </c>
      <c r="P44" s="452">
        <v>25.7</v>
      </c>
      <c r="Q44" s="452" t="s">
        <v>143</v>
      </c>
      <c r="R44" s="452" t="s">
        <v>92</v>
      </c>
      <c r="S44" s="452" t="s">
        <v>94</v>
      </c>
      <c r="T44" s="452" t="s">
        <v>143</v>
      </c>
      <c r="U44" s="452" t="s">
        <v>106</v>
      </c>
      <c r="V44" s="452"/>
    </row>
    <row r="45" spans="1:23" s="549" customFormat="1" x14ac:dyDescent="0.2">
      <c r="A45" s="497">
        <v>2</v>
      </c>
      <c r="B45" s="478" t="s">
        <v>1717</v>
      </c>
      <c r="C45" s="207" t="s">
        <v>76</v>
      </c>
      <c r="D45" s="498" t="s">
        <v>1600</v>
      </c>
      <c r="E45" s="497" t="s">
        <v>89</v>
      </c>
      <c r="F45" s="497">
        <v>4</v>
      </c>
      <c r="G45" s="478" t="s">
        <v>52</v>
      </c>
      <c r="H45" s="496">
        <v>72</v>
      </c>
      <c r="I45" s="496" t="s">
        <v>125</v>
      </c>
      <c r="J45" s="496">
        <v>72</v>
      </c>
      <c r="K45" s="452" t="s">
        <v>71</v>
      </c>
      <c r="L45" s="452" t="s">
        <v>71</v>
      </c>
      <c r="M45" s="452" t="s">
        <v>71</v>
      </c>
      <c r="N45" s="452" t="s">
        <v>71</v>
      </c>
      <c r="O45" s="452" t="s">
        <v>91</v>
      </c>
      <c r="P45" s="452">
        <v>18</v>
      </c>
      <c r="Q45" s="452" t="s">
        <v>143</v>
      </c>
      <c r="R45" s="452" t="s">
        <v>92</v>
      </c>
      <c r="S45" s="452" t="s">
        <v>95</v>
      </c>
      <c r="T45" s="452" t="s">
        <v>143</v>
      </c>
      <c r="U45" s="452" t="s">
        <v>106</v>
      </c>
      <c r="V45" s="452"/>
    </row>
    <row r="46" spans="1:23" s="549" customFormat="1" x14ac:dyDescent="0.2">
      <c r="A46" s="497">
        <v>3</v>
      </c>
      <c r="B46" s="478" t="s">
        <v>1718</v>
      </c>
      <c r="C46" s="207" t="s">
        <v>76</v>
      </c>
      <c r="D46" s="498" t="s">
        <v>1600</v>
      </c>
      <c r="E46" s="497" t="s">
        <v>89</v>
      </c>
      <c r="F46" s="497">
        <v>4</v>
      </c>
      <c r="G46" s="478" t="s">
        <v>52</v>
      </c>
      <c r="H46" s="496">
        <v>72</v>
      </c>
      <c r="I46" s="496" t="s">
        <v>125</v>
      </c>
      <c r="J46" s="496">
        <v>72</v>
      </c>
      <c r="K46" s="452" t="s">
        <v>71</v>
      </c>
      <c r="L46" s="452" t="s">
        <v>71</v>
      </c>
      <c r="M46" s="452" t="s">
        <v>71</v>
      </c>
      <c r="N46" s="452" t="s">
        <v>71</v>
      </c>
      <c r="O46" s="452" t="s">
        <v>91</v>
      </c>
      <c r="P46" s="452">
        <v>9.3000000000000007</v>
      </c>
      <c r="Q46" s="452" t="s">
        <v>143</v>
      </c>
      <c r="R46" s="452" t="s">
        <v>92</v>
      </c>
      <c r="S46" s="452" t="s">
        <v>96</v>
      </c>
      <c r="T46" s="452" t="s">
        <v>143</v>
      </c>
      <c r="U46" s="452" t="s">
        <v>106</v>
      </c>
      <c r="V46" s="452"/>
    </row>
    <row r="47" spans="1:23" s="549" customFormat="1" x14ac:dyDescent="0.2">
      <c r="A47" s="497">
        <v>6</v>
      </c>
      <c r="B47" s="478" t="s">
        <v>1719</v>
      </c>
      <c r="C47" s="207" t="s">
        <v>76</v>
      </c>
      <c r="D47" s="498" t="s">
        <v>1600</v>
      </c>
      <c r="E47" s="497" t="s">
        <v>89</v>
      </c>
      <c r="F47" s="497">
        <v>4</v>
      </c>
      <c r="G47" s="478" t="s">
        <v>52</v>
      </c>
      <c r="H47" s="496">
        <v>72</v>
      </c>
      <c r="I47" s="496" t="s">
        <v>125</v>
      </c>
      <c r="J47" s="496">
        <v>72</v>
      </c>
      <c r="K47" s="452" t="s">
        <v>71</v>
      </c>
      <c r="L47" s="452" t="s">
        <v>71</v>
      </c>
      <c r="M47" s="452" t="s">
        <v>71</v>
      </c>
      <c r="N47" s="452" t="s">
        <v>71</v>
      </c>
      <c r="O47" s="452" t="s">
        <v>91</v>
      </c>
      <c r="P47" s="452">
        <v>135.30000000000001</v>
      </c>
      <c r="Q47" s="452" t="s">
        <v>143</v>
      </c>
      <c r="R47" s="452" t="s">
        <v>92</v>
      </c>
      <c r="S47" s="452" t="s">
        <v>99</v>
      </c>
      <c r="T47" s="452" t="s">
        <v>143</v>
      </c>
      <c r="U47" s="452" t="s">
        <v>106</v>
      </c>
      <c r="V47" s="452"/>
    </row>
    <row r="48" spans="1:23" s="549" customFormat="1" x14ac:dyDescent="0.2">
      <c r="A48" s="497">
        <v>7</v>
      </c>
      <c r="B48" s="478" t="s">
        <v>1720</v>
      </c>
      <c r="C48" s="207" t="s">
        <v>76</v>
      </c>
      <c r="D48" s="498" t="s">
        <v>1600</v>
      </c>
      <c r="E48" s="497" t="s">
        <v>89</v>
      </c>
      <c r="F48" s="497">
        <v>4</v>
      </c>
      <c r="G48" s="478" t="s">
        <v>52</v>
      </c>
      <c r="H48" s="496">
        <v>72</v>
      </c>
      <c r="I48" s="496" t="s">
        <v>125</v>
      </c>
      <c r="J48" s="496">
        <v>72</v>
      </c>
      <c r="K48" s="452" t="s">
        <v>71</v>
      </c>
      <c r="L48" s="452" t="s">
        <v>71</v>
      </c>
      <c r="M48" s="452" t="s">
        <v>71</v>
      </c>
      <c r="N48" s="452" t="s">
        <v>71</v>
      </c>
      <c r="O48" s="452" t="s">
        <v>91</v>
      </c>
      <c r="P48" s="452">
        <v>2270</v>
      </c>
      <c r="Q48" s="452" t="s">
        <v>143</v>
      </c>
      <c r="R48" s="452" t="s">
        <v>92</v>
      </c>
      <c r="S48" s="452" t="s">
        <v>100</v>
      </c>
      <c r="T48" s="452" t="s">
        <v>143</v>
      </c>
      <c r="U48" s="452" t="s">
        <v>106</v>
      </c>
      <c r="V48" s="452"/>
    </row>
    <row r="49" spans="1:22" s="549" customFormat="1" x14ac:dyDescent="0.2">
      <c r="A49" s="500">
        <v>9</v>
      </c>
      <c r="B49" s="479" t="s">
        <v>1716</v>
      </c>
      <c r="C49" s="262" t="s">
        <v>77</v>
      </c>
      <c r="D49" s="501" t="s">
        <v>90</v>
      </c>
      <c r="E49" s="500" t="s">
        <v>90</v>
      </c>
      <c r="F49" s="500">
        <v>6</v>
      </c>
      <c r="G49" s="479" t="s">
        <v>51</v>
      </c>
      <c r="H49" s="499">
        <v>48</v>
      </c>
      <c r="I49" s="499" t="s">
        <v>125</v>
      </c>
      <c r="J49" s="499">
        <v>48</v>
      </c>
      <c r="K49" s="456" t="s">
        <v>71</v>
      </c>
      <c r="L49" s="456" t="s">
        <v>71</v>
      </c>
      <c r="M49" s="456" t="s">
        <v>71</v>
      </c>
      <c r="N49" s="456" t="s">
        <v>71</v>
      </c>
      <c r="O49" s="456" t="s">
        <v>102</v>
      </c>
      <c r="P49" s="456">
        <v>11.9</v>
      </c>
      <c r="Q49" s="456" t="s">
        <v>143</v>
      </c>
      <c r="R49" s="456" t="s">
        <v>93</v>
      </c>
      <c r="S49" s="456">
        <v>1.21</v>
      </c>
      <c r="T49" s="456" t="s">
        <v>143</v>
      </c>
      <c r="U49" s="456" t="s">
        <v>107</v>
      </c>
      <c r="V49" s="456"/>
    </row>
    <row r="50" spans="1:22" s="549" customFormat="1" x14ac:dyDescent="0.2">
      <c r="A50" s="500">
        <v>10</v>
      </c>
      <c r="B50" s="479" t="s">
        <v>1717</v>
      </c>
      <c r="C50" s="262" t="s">
        <v>77</v>
      </c>
      <c r="D50" s="501" t="s">
        <v>90</v>
      </c>
      <c r="E50" s="500" t="s">
        <v>90</v>
      </c>
      <c r="F50" s="500">
        <v>6</v>
      </c>
      <c r="G50" s="479" t="s">
        <v>51</v>
      </c>
      <c r="H50" s="499">
        <v>48</v>
      </c>
      <c r="I50" s="499" t="s">
        <v>125</v>
      </c>
      <c r="J50" s="499">
        <v>48</v>
      </c>
      <c r="K50" s="456" t="s">
        <v>71</v>
      </c>
      <c r="L50" s="456" t="s">
        <v>71</v>
      </c>
      <c r="M50" s="456" t="s">
        <v>71</v>
      </c>
      <c r="N50" s="456" t="s">
        <v>71</v>
      </c>
      <c r="O50" s="456" t="s">
        <v>102</v>
      </c>
      <c r="P50" s="456">
        <v>140</v>
      </c>
      <c r="Q50" s="456" t="s">
        <v>143</v>
      </c>
      <c r="R50" s="456" t="s">
        <v>93</v>
      </c>
      <c r="S50" s="456">
        <v>13</v>
      </c>
      <c r="T50" s="456" t="s">
        <v>143</v>
      </c>
      <c r="U50" s="456" t="s">
        <v>107</v>
      </c>
      <c r="V50" s="456"/>
    </row>
    <row r="51" spans="1:22" s="549" customFormat="1" x14ac:dyDescent="0.2">
      <c r="A51" s="500">
        <v>11</v>
      </c>
      <c r="B51" s="479" t="s">
        <v>1718</v>
      </c>
      <c r="C51" s="262" t="s">
        <v>77</v>
      </c>
      <c r="D51" s="501" t="s">
        <v>90</v>
      </c>
      <c r="E51" s="500" t="s">
        <v>90</v>
      </c>
      <c r="F51" s="500">
        <v>6</v>
      </c>
      <c r="G51" s="479" t="s">
        <v>51</v>
      </c>
      <c r="H51" s="499">
        <v>48</v>
      </c>
      <c r="I51" s="499" t="s">
        <v>125</v>
      </c>
      <c r="J51" s="499">
        <v>48</v>
      </c>
      <c r="K51" s="456" t="s">
        <v>71</v>
      </c>
      <c r="L51" s="456" t="s">
        <v>71</v>
      </c>
      <c r="M51" s="456" t="s">
        <v>71</v>
      </c>
      <c r="N51" s="456" t="s">
        <v>71</v>
      </c>
      <c r="O51" s="456" t="s">
        <v>102</v>
      </c>
      <c r="P51" s="456">
        <v>56.6</v>
      </c>
      <c r="Q51" s="484" t="s">
        <v>143</v>
      </c>
      <c r="R51" s="456" t="s">
        <v>93</v>
      </c>
      <c r="S51" s="456">
        <v>6.81</v>
      </c>
      <c r="T51" s="484" t="s">
        <v>143</v>
      </c>
      <c r="U51" s="456" t="s">
        <v>107</v>
      </c>
      <c r="V51" s="456"/>
    </row>
    <row r="52" spans="1:22" s="549" customFormat="1" x14ac:dyDescent="0.2">
      <c r="A52" s="500">
        <v>14</v>
      </c>
      <c r="B52" s="479" t="s">
        <v>1719</v>
      </c>
      <c r="C52" s="262" t="s">
        <v>77</v>
      </c>
      <c r="D52" s="501" t="s">
        <v>90</v>
      </c>
      <c r="E52" s="500" t="s">
        <v>90</v>
      </c>
      <c r="F52" s="500">
        <v>6</v>
      </c>
      <c r="G52" s="479" t="s">
        <v>51</v>
      </c>
      <c r="H52" s="499">
        <v>48</v>
      </c>
      <c r="I52" s="499" t="s">
        <v>125</v>
      </c>
      <c r="J52" s="499">
        <v>48</v>
      </c>
      <c r="K52" s="456" t="s">
        <v>71</v>
      </c>
      <c r="L52" s="456" t="s">
        <v>71</v>
      </c>
      <c r="M52" s="456" t="s">
        <v>71</v>
      </c>
      <c r="N52" s="456" t="s">
        <v>71</v>
      </c>
      <c r="O52" s="456" t="s">
        <v>102</v>
      </c>
      <c r="P52" s="456">
        <v>50.4</v>
      </c>
      <c r="Q52" s="484" t="s">
        <v>143</v>
      </c>
      <c r="R52" s="456" t="s">
        <v>93</v>
      </c>
      <c r="S52" s="456">
        <v>4.47</v>
      </c>
      <c r="T52" s="484" t="s">
        <v>143</v>
      </c>
      <c r="U52" s="456" t="s">
        <v>107</v>
      </c>
      <c r="V52" s="456"/>
    </row>
    <row r="53" spans="1:22" s="549" customFormat="1" x14ac:dyDescent="0.2">
      <c r="A53" s="500">
        <v>15</v>
      </c>
      <c r="B53" s="479" t="s">
        <v>1720</v>
      </c>
      <c r="C53" s="262" t="s">
        <v>77</v>
      </c>
      <c r="D53" s="501" t="s">
        <v>90</v>
      </c>
      <c r="E53" s="500" t="s">
        <v>90</v>
      </c>
      <c r="F53" s="500">
        <v>6</v>
      </c>
      <c r="G53" s="479" t="s">
        <v>51</v>
      </c>
      <c r="H53" s="499">
        <v>48</v>
      </c>
      <c r="I53" s="499" t="s">
        <v>125</v>
      </c>
      <c r="J53" s="499">
        <v>48</v>
      </c>
      <c r="K53" s="456" t="s">
        <v>71</v>
      </c>
      <c r="L53" s="456" t="s">
        <v>71</v>
      </c>
      <c r="M53" s="456" t="s">
        <v>71</v>
      </c>
      <c r="N53" s="456" t="s">
        <v>71</v>
      </c>
      <c r="O53" s="456" t="s">
        <v>102</v>
      </c>
      <c r="P53" s="456">
        <v>2790</v>
      </c>
      <c r="Q53" s="484" t="s">
        <v>143</v>
      </c>
      <c r="R53" s="456" t="s">
        <v>93</v>
      </c>
      <c r="S53" s="456">
        <v>394</v>
      </c>
      <c r="T53" s="484" t="s">
        <v>143</v>
      </c>
      <c r="U53" s="456" t="s">
        <v>107</v>
      </c>
      <c r="V53" s="456"/>
    </row>
    <row r="54" spans="1:22" s="549" customFormat="1" x14ac:dyDescent="0.2">
      <c r="A54" s="497">
        <v>17</v>
      </c>
      <c r="B54" s="478" t="s">
        <v>1716</v>
      </c>
      <c r="C54" s="207" t="s">
        <v>78</v>
      </c>
      <c r="D54" s="498" t="s">
        <v>90</v>
      </c>
      <c r="E54" s="497" t="s">
        <v>90</v>
      </c>
      <c r="F54" s="497">
        <v>6</v>
      </c>
      <c r="G54" s="478" t="s">
        <v>86</v>
      </c>
      <c r="H54" s="496">
        <v>96</v>
      </c>
      <c r="I54" s="496" t="s">
        <v>125</v>
      </c>
      <c r="J54" s="496">
        <v>96</v>
      </c>
      <c r="K54" s="452" t="s">
        <v>71</v>
      </c>
      <c r="L54" s="452" t="s">
        <v>71</v>
      </c>
      <c r="M54" s="452" t="s">
        <v>71</v>
      </c>
      <c r="N54" s="452" t="s">
        <v>71</v>
      </c>
      <c r="O54" s="452" t="s">
        <v>102</v>
      </c>
      <c r="P54" s="452">
        <v>16.3</v>
      </c>
      <c r="Q54" s="452" t="s">
        <v>143</v>
      </c>
      <c r="R54" s="452" t="s">
        <v>93</v>
      </c>
      <c r="S54" s="452">
        <v>0.89</v>
      </c>
      <c r="T54" s="452" t="s">
        <v>143</v>
      </c>
      <c r="U54" s="452" t="s">
        <v>107</v>
      </c>
      <c r="V54" s="452"/>
    </row>
    <row r="55" spans="1:22" s="549" customFormat="1" x14ac:dyDescent="0.2">
      <c r="A55" s="497">
        <v>18</v>
      </c>
      <c r="B55" s="478" t="s">
        <v>1717</v>
      </c>
      <c r="C55" s="207" t="s">
        <v>78</v>
      </c>
      <c r="D55" s="498" t="s">
        <v>90</v>
      </c>
      <c r="E55" s="497" t="s">
        <v>90</v>
      </c>
      <c r="F55" s="497">
        <v>6</v>
      </c>
      <c r="G55" s="478" t="s">
        <v>86</v>
      </c>
      <c r="H55" s="496">
        <v>96</v>
      </c>
      <c r="I55" s="496" t="s">
        <v>125</v>
      </c>
      <c r="J55" s="496">
        <v>96</v>
      </c>
      <c r="K55" s="452" t="s">
        <v>71</v>
      </c>
      <c r="L55" s="452" t="s">
        <v>71</v>
      </c>
      <c r="M55" s="452" t="s">
        <v>71</v>
      </c>
      <c r="N55" s="452" t="s">
        <v>71</v>
      </c>
      <c r="O55" s="452" t="s">
        <v>102</v>
      </c>
      <c r="P55" s="452">
        <v>137</v>
      </c>
      <c r="Q55" s="452" t="s">
        <v>143</v>
      </c>
      <c r="R55" s="452" t="s">
        <v>93</v>
      </c>
      <c r="S55" s="452">
        <v>6.53</v>
      </c>
      <c r="T55" s="452" t="s">
        <v>143</v>
      </c>
      <c r="U55" s="452" t="s">
        <v>107</v>
      </c>
      <c r="V55" s="452"/>
    </row>
    <row r="56" spans="1:22" s="549" customFormat="1" x14ac:dyDescent="0.2">
      <c r="A56" s="497">
        <v>19</v>
      </c>
      <c r="B56" s="478" t="s">
        <v>1718</v>
      </c>
      <c r="C56" s="207" t="s">
        <v>78</v>
      </c>
      <c r="D56" s="498" t="s">
        <v>90</v>
      </c>
      <c r="E56" s="497" t="s">
        <v>90</v>
      </c>
      <c r="F56" s="497">
        <v>6</v>
      </c>
      <c r="G56" s="478" t="s">
        <v>86</v>
      </c>
      <c r="H56" s="496">
        <v>96</v>
      </c>
      <c r="I56" s="496" t="s">
        <v>125</v>
      </c>
      <c r="J56" s="496">
        <v>96</v>
      </c>
      <c r="K56" s="452" t="s">
        <v>71</v>
      </c>
      <c r="L56" s="452" t="s">
        <v>71</v>
      </c>
      <c r="M56" s="452" t="s">
        <v>71</v>
      </c>
      <c r="N56" s="452" t="s">
        <v>71</v>
      </c>
      <c r="O56" s="452" t="s">
        <v>102</v>
      </c>
      <c r="P56" s="452">
        <v>62.2</v>
      </c>
      <c r="Q56" s="452" t="s">
        <v>143</v>
      </c>
      <c r="R56" s="452" t="s">
        <v>93</v>
      </c>
      <c r="S56" s="452">
        <v>3.37</v>
      </c>
      <c r="T56" s="452" t="s">
        <v>143</v>
      </c>
      <c r="U56" s="452" t="s">
        <v>107</v>
      </c>
      <c r="V56" s="452"/>
    </row>
    <row r="57" spans="1:22" s="549" customFormat="1" x14ac:dyDescent="0.2">
      <c r="A57" s="497">
        <v>22</v>
      </c>
      <c r="B57" s="478" t="s">
        <v>1719</v>
      </c>
      <c r="C57" s="207" t="s">
        <v>78</v>
      </c>
      <c r="D57" s="498" t="s">
        <v>90</v>
      </c>
      <c r="E57" s="497" t="s">
        <v>90</v>
      </c>
      <c r="F57" s="497">
        <v>6</v>
      </c>
      <c r="G57" s="478" t="s">
        <v>86</v>
      </c>
      <c r="H57" s="496">
        <v>96</v>
      </c>
      <c r="I57" s="496" t="s">
        <v>125</v>
      </c>
      <c r="J57" s="496">
        <v>96</v>
      </c>
      <c r="K57" s="452" t="s">
        <v>71</v>
      </c>
      <c r="L57" s="452" t="s">
        <v>71</v>
      </c>
      <c r="M57" s="452" t="s">
        <v>71</v>
      </c>
      <c r="N57" s="452" t="s">
        <v>71</v>
      </c>
      <c r="O57" s="452" t="s">
        <v>102</v>
      </c>
      <c r="P57" s="452">
        <v>116</v>
      </c>
      <c r="Q57" s="452" t="s">
        <v>143</v>
      </c>
      <c r="R57" s="452" t="s">
        <v>93</v>
      </c>
      <c r="S57" s="452">
        <v>10.4</v>
      </c>
      <c r="T57" s="452" t="s">
        <v>143</v>
      </c>
      <c r="U57" s="452" t="s">
        <v>107</v>
      </c>
      <c r="V57" s="452"/>
    </row>
    <row r="58" spans="1:22" s="549" customFormat="1" x14ac:dyDescent="0.2">
      <c r="A58" s="497">
        <v>23</v>
      </c>
      <c r="B58" s="478" t="s">
        <v>1720</v>
      </c>
      <c r="C58" s="207" t="s">
        <v>78</v>
      </c>
      <c r="D58" s="498" t="s">
        <v>90</v>
      </c>
      <c r="E58" s="497" t="s">
        <v>90</v>
      </c>
      <c r="F58" s="497">
        <v>6</v>
      </c>
      <c r="G58" s="478" t="s">
        <v>86</v>
      </c>
      <c r="H58" s="496">
        <v>96</v>
      </c>
      <c r="I58" s="496" t="s">
        <v>125</v>
      </c>
      <c r="J58" s="496">
        <v>96</v>
      </c>
      <c r="K58" s="452" t="s">
        <v>71</v>
      </c>
      <c r="L58" s="452" t="s">
        <v>71</v>
      </c>
      <c r="M58" s="452" t="s">
        <v>71</v>
      </c>
      <c r="N58" s="452" t="s">
        <v>71</v>
      </c>
      <c r="O58" s="452" t="s">
        <v>102</v>
      </c>
      <c r="P58" s="452" t="s">
        <v>103</v>
      </c>
      <c r="Q58" s="452" t="s">
        <v>143</v>
      </c>
      <c r="R58" s="452" t="s">
        <v>93</v>
      </c>
      <c r="S58" s="452" t="s">
        <v>52</v>
      </c>
      <c r="T58" s="452" t="s">
        <v>143</v>
      </c>
      <c r="U58" s="452" t="s">
        <v>107</v>
      </c>
      <c r="V58" s="452"/>
    </row>
    <row r="59" spans="1:22" s="549" customFormat="1" x14ac:dyDescent="0.2">
      <c r="A59" s="500">
        <v>25</v>
      </c>
      <c r="B59" s="479" t="s">
        <v>1716</v>
      </c>
      <c r="C59" s="262" t="s">
        <v>79</v>
      </c>
      <c r="D59" s="501" t="s">
        <v>90</v>
      </c>
      <c r="E59" s="500" t="s">
        <v>90</v>
      </c>
      <c r="F59" s="500">
        <v>6</v>
      </c>
      <c r="G59" s="456" t="s">
        <v>86</v>
      </c>
      <c r="H59" s="499">
        <v>144</v>
      </c>
      <c r="I59" s="499" t="s">
        <v>125</v>
      </c>
      <c r="J59" s="499">
        <v>144</v>
      </c>
      <c r="K59" s="456" t="s">
        <v>71</v>
      </c>
      <c r="L59" s="456" t="s">
        <v>71</v>
      </c>
      <c r="M59" s="456" t="s">
        <v>71</v>
      </c>
      <c r="N59" s="456" t="s">
        <v>71</v>
      </c>
      <c r="O59" s="456" t="s">
        <v>102</v>
      </c>
      <c r="P59" s="456">
        <v>11</v>
      </c>
      <c r="Q59" s="456" t="s">
        <v>143</v>
      </c>
      <c r="R59" s="456" t="s">
        <v>93</v>
      </c>
      <c r="S59" s="456">
        <v>0.63</v>
      </c>
      <c r="T59" s="456" t="s">
        <v>143</v>
      </c>
      <c r="U59" s="456" t="s">
        <v>107</v>
      </c>
      <c r="V59" s="456"/>
    </row>
    <row r="60" spans="1:22" s="549" customFormat="1" x14ac:dyDescent="0.2">
      <c r="A60" s="500">
        <v>26</v>
      </c>
      <c r="B60" s="479" t="s">
        <v>1717</v>
      </c>
      <c r="C60" s="262" t="s">
        <v>79</v>
      </c>
      <c r="D60" s="501" t="s">
        <v>90</v>
      </c>
      <c r="E60" s="500" t="s">
        <v>90</v>
      </c>
      <c r="F60" s="500">
        <v>6</v>
      </c>
      <c r="G60" s="456" t="s">
        <v>86</v>
      </c>
      <c r="H60" s="499">
        <v>144</v>
      </c>
      <c r="I60" s="499" t="s">
        <v>125</v>
      </c>
      <c r="J60" s="499">
        <v>144</v>
      </c>
      <c r="K60" s="456" t="s">
        <v>71</v>
      </c>
      <c r="L60" s="456" t="s">
        <v>71</v>
      </c>
      <c r="M60" s="456" t="s">
        <v>71</v>
      </c>
      <c r="N60" s="456" t="s">
        <v>71</v>
      </c>
      <c r="O60" s="456" t="s">
        <v>102</v>
      </c>
      <c r="P60" s="456">
        <v>79.5</v>
      </c>
      <c r="Q60" s="456" t="s">
        <v>143</v>
      </c>
      <c r="R60" s="456" t="s">
        <v>93</v>
      </c>
      <c r="S60" s="456">
        <v>3.16</v>
      </c>
      <c r="T60" s="456" t="s">
        <v>143</v>
      </c>
      <c r="U60" s="456" t="s">
        <v>107</v>
      </c>
      <c r="V60" s="456"/>
    </row>
    <row r="61" spans="1:22" s="549" customFormat="1" x14ac:dyDescent="0.2">
      <c r="A61" s="500">
        <v>27</v>
      </c>
      <c r="B61" s="479" t="s">
        <v>1718</v>
      </c>
      <c r="C61" s="262" t="s">
        <v>79</v>
      </c>
      <c r="D61" s="501" t="s">
        <v>90</v>
      </c>
      <c r="E61" s="500" t="s">
        <v>90</v>
      </c>
      <c r="F61" s="500">
        <v>6</v>
      </c>
      <c r="G61" s="456" t="s">
        <v>86</v>
      </c>
      <c r="H61" s="499">
        <v>144</v>
      </c>
      <c r="I61" s="499" t="s">
        <v>125</v>
      </c>
      <c r="J61" s="499">
        <v>144</v>
      </c>
      <c r="K61" s="456" t="s">
        <v>71</v>
      </c>
      <c r="L61" s="456" t="s">
        <v>71</v>
      </c>
      <c r="M61" s="456" t="s">
        <v>71</v>
      </c>
      <c r="N61" s="456" t="s">
        <v>71</v>
      </c>
      <c r="O61" s="456" t="s">
        <v>102</v>
      </c>
      <c r="P61" s="456">
        <v>65.7</v>
      </c>
      <c r="Q61" s="456" t="s">
        <v>143</v>
      </c>
      <c r="R61" s="456" t="s">
        <v>93</v>
      </c>
      <c r="S61" s="456">
        <v>2.14</v>
      </c>
      <c r="T61" s="456" t="s">
        <v>143</v>
      </c>
      <c r="U61" s="456" t="s">
        <v>107</v>
      </c>
      <c r="V61" s="456"/>
    </row>
    <row r="62" spans="1:22" s="549" customFormat="1" x14ac:dyDescent="0.2">
      <c r="A62" s="500">
        <v>30</v>
      </c>
      <c r="B62" s="479" t="s">
        <v>1719</v>
      </c>
      <c r="C62" s="262" t="s">
        <v>79</v>
      </c>
      <c r="D62" s="501" t="s">
        <v>90</v>
      </c>
      <c r="E62" s="500" t="s">
        <v>90</v>
      </c>
      <c r="F62" s="500">
        <v>6</v>
      </c>
      <c r="G62" s="456" t="s">
        <v>86</v>
      </c>
      <c r="H62" s="499">
        <v>144</v>
      </c>
      <c r="I62" s="499" t="s">
        <v>125</v>
      </c>
      <c r="J62" s="499">
        <v>144</v>
      </c>
      <c r="K62" s="456" t="s">
        <v>71</v>
      </c>
      <c r="L62" s="456" t="s">
        <v>71</v>
      </c>
      <c r="M62" s="456" t="s">
        <v>71</v>
      </c>
      <c r="N62" s="456" t="s">
        <v>71</v>
      </c>
      <c r="O62" s="456" t="s">
        <v>102</v>
      </c>
      <c r="P62" s="456">
        <v>112</v>
      </c>
      <c r="Q62" s="456" t="s">
        <v>143</v>
      </c>
      <c r="R62" s="456" t="s">
        <v>93</v>
      </c>
      <c r="S62" s="456">
        <v>10.8</v>
      </c>
      <c r="T62" s="456" t="s">
        <v>143</v>
      </c>
      <c r="U62" s="456" t="s">
        <v>107</v>
      </c>
      <c r="V62" s="456"/>
    </row>
    <row r="63" spans="1:22" s="549" customFormat="1" x14ac:dyDescent="0.2">
      <c r="A63" s="500">
        <v>31</v>
      </c>
      <c r="B63" s="479" t="s">
        <v>1720</v>
      </c>
      <c r="C63" s="262" t="s">
        <v>79</v>
      </c>
      <c r="D63" s="501" t="s">
        <v>90</v>
      </c>
      <c r="E63" s="500" t="s">
        <v>90</v>
      </c>
      <c r="F63" s="500">
        <v>6</v>
      </c>
      <c r="G63" s="456" t="s">
        <v>86</v>
      </c>
      <c r="H63" s="499">
        <v>144</v>
      </c>
      <c r="I63" s="499" t="s">
        <v>125</v>
      </c>
      <c r="J63" s="499">
        <v>144</v>
      </c>
      <c r="K63" s="456" t="s">
        <v>71</v>
      </c>
      <c r="L63" s="456" t="s">
        <v>71</v>
      </c>
      <c r="M63" s="456" t="s">
        <v>71</v>
      </c>
      <c r="N63" s="456" t="s">
        <v>71</v>
      </c>
      <c r="O63" s="456" t="s">
        <v>102</v>
      </c>
      <c r="P63" s="456" t="s">
        <v>103</v>
      </c>
      <c r="Q63" s="456" t="s">
        <v>143</v>
      </c>
      <c r="R63" s="456" t="s">
        <v>93</v>
      </c>
      <c r="S63" s="456" t="s">
        <v>52</v>
      </c>
      <c r="T63" s="456" t="s">
        <v>143</v>
      </c>
      <c r="U63" s="456" t="s">
        <v>107</v>
      </c>
      <c r="V63" s="456"/>
    </row>
    <row r="64" spans="1:22" s="549" customFormat="1" x14ac:dyDescent="0.2">
      <c r="A64" s="497">
        <v>33</v>
      </c>
      <c r="B64" s="478" t="s">
        <v>1716</v>
      </c>
      <c r="C64" s="207" t="s">
        <v>80</v>
      </c>
      <c r="D64" s="498" t="s">
        <v>90</v>
      </c>
      <c r="E64" s="497" t="s">
        <v>90</v>
      </c>
      <c r="F64" s="497">
        <v>6</v>
      </c>
      <c r="G64" s="478" t="s">
        <v>66</v>
      </c>
      <c r="H64" s="496">
        <v>10</v>
      </c>
      <c r="I64" s="496" t="s">
        <v>126</v>
      </c>
      <c r="J64" s="496">
        <v>240</v>
      </c>
      <c r="K64" s="452" t="s">
        <v>71</v>
      </c>
      <c r="L64" s="452" t="s">
        <v>71</v>
      </c>
      <c r="M64" s="452" t="s">
        <v>71</v>
      </c>
      <c r="N64" s="452" t="s">
        <v>71</v>
      </c>
      <c r="O64" s="452" t="s">
        <v>102</v>
      </c>
      <c r="P64" s="452">
        <v>5047</v>
      </c>
      <c r="Q64" s="452" t="s">
        <v>144</v>
      </c>
      <c r="R64" s="452" t="s">
        <v>93</v>
      </c>
      <c r="S64" s="452">
        <v>1062</v>
      </c>
      <c r="T64" s="452" t="s">
        <v>144</v>
      </c>
      <c r="U64" s="452" t="s">
        <v>107</v>
      </c>
      <c r="V64" s="452"/>
    </row>
    <row r="65" spans="1:22" s="549" customFormat="1" x14ac:dyDescent="0.2">
      <c r="A65" s="497">
        <v>34</v>
      </c>
      <c r="B65" s="478" t="s">
        <v>1717</v>
      </c>
      <c r="C65" s="207" t="s">
        <v>80</v>
      </c>
      <c r="D65" s="498" t="s">
        <v>90</v>
      </c>
      <c r="E65" s="497" t="s">
        <v>90</v>
      </c>
      <c r="F65" s="497">
        <v>6</v>
      </c>
      <c r="G65" s="478" t="s">
        <v>66</v>
      </c>
      <c r="H65" s="496">
        <v>10</v>
      </c>
      <c r="I65" s="496" t="s">
        <v>126</v>
      </c>
      <c r="J65" s="496">
        <v>240</v>
      </c>
      <c r="K65" s="452" t="s">
        <v>71</v>
      </c>
      <c r="L65" s="452" t="s">
        <v>71</v>
      </c>
      <c r="M65" s="452" t="s">
        <v>71</v>
      </c>
      <c r="N65" s="452" t="s">
        <v>71</v>
      </c>
      <c r="O65" s="452" t="s">
        <v>102</v>
      </c>
      <c r="P65" s="452" t="s">
        <v>104</v>
      </c>
      <c r="Q65" s="452" t="s">
        <v>144</v>
      </c>
      <c r="R65" s="452" t="s">
        <v>93</v>
      </c>
      <c r="S65" s="452" t="s">
        <v>52</v>
      </c>
      <c r="T65" s="452" t="s">
        <v>144</v>
      </c>
      <c r="U65" s="452" t="s">
        <v>107</v>
      </c>
      <c r="V65" s="452"/>
    </row>
    <row r="66" spans="1:22" s="549" customFormat="1" x14ac:dyDescent="0.2">
      <c r="A66" s="497">
        <v>35</v>
      </c>
      <c r="B66" s="478" t="s">
        <v>1718</v>
      </c>
      <c r="C66" s="207" t="s">
        <v>80</v>
      </c>
      <c r="D66" s="498" t="s">
        <v>90</v>
      </c>
      <c r="E66" s="497" t="s">
        <v>90</v>
      </c>
      <c r="F66" s="497">
        <v>6</v>
      </c>
      <c r="G66" s="478" t="s">
        <v>66</v>
      </c>
      <c r="H66" s="496">
        <v>10</v>
      </c>
      <c r="I66" s="496" t="s">
        <v>126</v>
      </c>
      <c r="J66" s="496">
        <v>240</v>
      </c>
      <c r="K66" s="452" t="s">
        <v>71</v>
      </c>
      <c r="L66" s="452" t="s">
        <v>71</v>
      </c>
      <c r="M66" s="452" t="s">
        <v>71</v>
      </c>
      <c r="N66" s="452" t="s">
        <v>71</v>
      </c>
      <c r="O66" s="452" t="s">
        <v>102</v>
      </c>
      <c r="P66" s="452">
        <v>11685</v>
      </c>
      <c r="Q66" s="452" t="s">
        <v>144</v>
      </c>
      <c r="R66" s="452" t="s">
        <v>93</v>
      </c>
      <c r="S66" s="452">
        <v>1796</v>
      </c>
      <c r="T66" s="452" t="s">
        <v>144</v>
      </c>
      <c r="U66" s="452" t="s">
        <v>107</v>
      </c>
      <c r="V66" s="452"/>
    </row>
    <row r="67" spans="1:22" s="549" customFormat="1" x14ac:dyDescent="0.2">
      <c r="A67" s="497">
        <v>38</v>
      </c>
      <c r="B67" s="478" t="s">
        <v>1719</v>
      </c>
      <c r="C67" s="207" t="s">
        <v>80</v>
      </c>
      <c r="D67" s="498" t="s">
        <v>90</v>
      </c>
      <c r="E67" s="497" t="s">
        <v>90</v>
      </c>
      <c r="F67" s="497">
        <v>6</v>
      </c>
      <c r="G67" s="478" t="s">
        <v>66</v>
      </c>
      <c r="H67" s="496">
        <v>10</v>
      </c>
      <c r="I67" s="496" t="s">
        <v>126</v>
      </c>
      <c r="J67" s="496">
        <v>240</v>
      </c>
      <c r="K67" s="452" t="s">
        <v>71</v>
      </c>
      <c r="L67" s="452" t="s">
        <v>71</v>
      </c>
      <c r="M67" s="452" t="s">
        <v>71</v>
      </c>
      <c r="N67" s="452" t="s">
        <v>71</v>
      </c>
      <c r="O67" s="452" t="s">
        <v>102</v>
      </c>
      <c r="P67" s="452">
        <v>2267</v>
      </c>
      <c r="Q67" s="452" t="s">
        <v>144</v>
      </c>
      <c r="R67" s="452" t="s">
        <v>93</v>
      </c>
      <c r="S67" s="452">
        <v>300</v>
      </c>
      <c r="T67" s="452" t="s">
        <v>144</v>
      </c>
      <c r="U67" s="452" t="s">
        <v>107</v>
      </c>
      <c r="V67" s="452"/>
    </row>
    <row r="68" spans="1:22" s="549" customFormat="1" x14ac:dyDescent="0.2">
      <c r="A68" s="497">
        <v>39</v>
      </c>
      <c r="B68" s="478" t="s">
        <v>1720</v>
      </c>
      <c r="C68" s="207" t="s">
        <v>80</v>
      </c>
      <c r="D68" s="498" t="s">
        <v>90</v>
      </c>
      <c r="E68" s="497" t="s">
        <v>90</v>
      </c>
      <c r="F68" s="497">
        <v>6</v>
      </c>
      <c r="G68" s="478" t="s">
        <v>66</v>
      </c>
      <c r="H68" s="496">
        <v>10</v>
      </c>
      <c r="I68" s="496" t="s">
        <v>126</v>
      </c>
      <c r="J68" s="496">
        <v>240</v>
      </c>
      <c r="K68" s="452" t="s">
        <v>71</v>
      </c>
      <c r="L68" s="452" t="s">
        <v>71</v>
      </c>
      <c r="M68" s="452" t="s">
        <v>71</v>
      </c>
      <c r="N68" s="452" t="s">
        <v>71</v>
      </c>
      <c r="O68" s="452" t="s">
        <v>102</v>
      </c>
      <c r="P68" s="452">
        <v>239</v>
      </c>
      <c r="Q68" s="452" t="s">
        <v>144</v>
      </c>
      <c r="R68" s="452" t="s">
        <v>93</v>
      </c>
      <c r="S68" s="452">
        <v>51.8</v>
      </c>
      <c r="T68" s="452" t="s">
        <v>144</v>
      </c>
      <c r="U68" s="452" t="s">
        <v>107</v>
      </c>
      <c r="V68" s="452"/>
    </row>
    <row r="69" spans="1:22" s="546" customFormat="1" x14ac:dyDescent="0.2">
      <c r="A69"/>
      <c r="B69"/>
      <c r="C69"/>
      <c r="D69"/>
      <c r="E69"/>
      <c r="F69"/>
      <c r="G69"/>
      <c r="H69"/>
      <c r="I69"/>
      <c r="J69"/>
      <c r="K69"/>
      <c r="L69"/>
      <c r="M69"/>
      <c r="N69"/>
      <c r="O69"/>
      <c r="P69"/>
      <c r="Q69"/>
      <c r="R69"/>
      <c r="S69"/>
      <c r="T69"/>
      <c r="U69"/>
      <c r="V69"/>
    </row>
    <row r="70" spans="1:22" s="546" customFormat="1" ht="16" thickBot="1" x14ac:dyDescent="0.25">
      <c r="A70" s="1" t="s">
        <v>2142</v>
      </c>
      <c r="B70" s="1"/>
      <c r="C70" s="1" t="s">
        <v>69</v>
      </c>
      <c r="D70" s="16" t="s">
        <v>105</v>
      </c>
      <c r="E70" s="426"/>
      <c r="F70" s="426"/>
      <c r="G70" s="426"/>
      <c r="H70" s="426"/>
      <c r="I70" s="426"/>
      <c r="J70" s="426"/>
      <c r="K70" s="426"/>
      <c r="L70" s="426"/>
      <c r="M70" s="426"/>
      <c r="N70" s="426"/>
      <c r="O70" s="426"/>
      <c r="P70" s="426"/>
      <c r="Q70" s="426"/>
      <c r="R70"/>
      <c r="S70"/>
      <c r="T70"/>
      <c r="U70"/>
      <c r="V70"/>
    </row>
    <row r="71" spans="1:22" s="546" customFormat="1" x14ac:dyDescent="0.2">
      <c r="A71"/>
      <c r="B71"/>
      <c r="C71"/>
      <c r="D71"/>
      <c r="E71"/>
      <c r="F71"/>
      <c r="G71"/>
      <c r="H71"/>
      <c r="I71"/>
      <c r="J71"/>
      <c r="K71"/>
      <c r="L71"/>
      <c r="M71"/>
      <c r="N71"/>
      <c r="O71"/>
      <c r="P71"/>
      <c r="Q71"/>
      <c r="R71"/>
      <c r="S71"/>
      <c r="T71"/>
      <c r="U71"/>
      <c r="V71"/>
    </row>
    <row r="72" spans="1:22" s="28" customFormat="1" x14ac:dyDescent="0.2">
      <c r="A72" s="263" t="s">
        <v>5</v>
      </c>
      <c r="B72" s="54" t="s">
        <v>9</v>
      </c>
      <c r="C72" s="55" t="s">
        <v>56</v>
      </c>
      <c r="D72" s="56" t="s">
        <v>488</v>
      </c>
      <c r="E72" s="56" t="s">
        <v>489</v>
      </c>
      <c r="F72" s="56" t="s">
        <v>490</v>
      </c>
      <c r="G72" s="56" t="s">
        <v>491</v>
      </c>
      <c r="H72" s="56" t="s">
        <v>492</v>
      </c>
      <c r="I72" s="56" t="s">
        <v>493</v>
      </c>
      <c r="J72" s="55" t="s">
        <v>2139</v>
      </c>
      <c r="K72" s="55" t="s">
        <v>122</v>
      </c>
      <c r="L72" s="55" t="s">
        <v>2140</v>
      </c>
      <c r="M72" s="55" t="s">
        <v>122</v>
      </c>
      <c r="N72" s="530" t="s">
        <v>42</v>
      </c>
      <c r="O72" s="55" t="s">
        <v>2141</v>
      </c>
      <c r="P72" s="55" t="s">
        <v>122</v>
      </c>
      <c r="Q72" s="530" t="s">
        <v>10</v>
      </c>
      <c r="R72" s="55" t="s">
        <v>2566</v>
      </c>
      <c r="S72" s="55" t="s">
        <v>11</v>
      </c>
      <c r="T72" s="55" t="s">
        <v>16</v>
      </c>
      <c r="U72" s="19"/>
      <c r="V72" s="19"/>
    </row>
    <row r="73" spans="1:22" s="546" customFormat="1" x14ac:dyDescent="0.2">
      <c r="A73" s="449"/>
      <c r="B73" s="449"/>
      <c r="C73" s="494"/>
      <c r="D73" s="494"/>
      <c r="E73" s="495"/>
      <c r="F73" s="495"/>
      <c r="G73" s="424"/>
      <c r="H73" s="424"/>
      <c r="I73" s="494"/>
      <c r="J73" s="494"/>
      <c r="K73" s="494"/>
      <c r="L73" s="494"/>
      <c r="M73" s="494"/>
      <c r="N73" s="494"/>
      <c r="O73" s="494"/>
      <c r="P73" s="494"/>
      <c r="Q73" s="494"/>
      <c r="R73" s="494"/>
      <c r="S73" s="494"/>
      <c r="T73" s="494"/>
      <c r="U73"/>
      <c r="V73"/>
    </row>
    <row r="74" spans="1:22" s="546" customFormat="1" x14ac:dyDescent="0.2">
      <c r="A74"/>
      <c r="B74"/>
      <c r="C74"/>
      <c r="D74"/>
      <c r="E74"/>
      <c r="F74"/>
      <c r="G74"/>
      <c r="H74"/>
      <c r="I74"/>
      <c r="J74"/>
      <c r="K74"/>
      <c r="L74"/>
      <c r="M74"/>
      <c r="N74"/>
      <c r="O74"/>
      <c r="P74"/>
      <c r="Q74"/>
      <c r="R74"/>
      <c r="S74"/>
      <c r="T74"/>
      <c r="U74"/>
      <c r="V74"/>
    </row>
    <row r="75" spans="1:22" ht="16" thickBot="1" x14ac:dyDescent="0.25">
      <c r="A75" s="1" t="s">
        <v>12</v>
      </c>
      <c r="B75" s="1"/>
      <c r="C75" s="426"/>
      <c r="D75" s="426"/>
      <c r="E75" s="426"/>
      <c r="F75" s="426"/>
      <c r="G75" s="426"/>
      <c r="H75" s="426"/>
      <c r="I75" s="426"/>
      <c r="J75" s="426"/>
      <c r="K75" s="426"/>
      <c r="L75" s="426"/>
      <c r="M75" s="426"/>
      <c r="N75" s="426"/>
      <c r="O75" s="426"/>
      <c r="P75" s="426"/>
      <c r="Q75" s="426"/>
    </row>
    <row r="76" spans="1:22" x14ac:dyDescent="0.2">
      <c r="A76" s="3" t="s">
        <v>13</v>
      </c>
      <c r="B76" s="3"/>
      <c r="C76" s="429"/>
      <c r="D76" s="429"/>
      <c r="E76" s="439" t="s">
        <v>110</v>
      </c>
      <c r="F76" s="439" t="s">
        <v>1534</v>
      </c>
      <c r="G76" s="439" t="s">
        <v>111</v>
      </c>
      <c r="H76" s="439" t="s">
        <v>112</v>
      </c>
      <c r="I76" s="439" t="s">
        <v>113</v>
      </c>
      <c r="J76" s="429" t="s">
        <v>54</v>
      </c>
      <c r="K76" s="429"/>
      <c r="L76" s="493" t="s">
        <v>16</v>
      </c>
      <c r="M76" s="429"/>
      <c r="N76" s="429"/>
      <c r="O76" s="429"/>
      <c r="P76" s="429"/>
      <c r="Q76" s="429"/>
    </row>
    <row r="77" spans="1:22" s="440" customFormat="1" x14ac:dyDescent="0.2">
      <c r="A77" s="442">
        <v>1</v>
      </c>
      <c r="B77" s="442"/>
      <c r="C77" s="440" t="s">
        <v>37</v>
      </c>
      <c r="E77" s="436">
        <v>1</v>
      </c>
      <c r="F77" s="436">
        <v>1</v>
      </c>
      <c r="G77" s="436">
        <v>1</v>
      </c>
      <c r="H77" s="436">
        <v>1</v>
      </c>
      <c r="I77" s="436">
        <v>1</v>
      </c>
      <c r="J77" s="440" t="s">
        <v>60</v>
      </c>
      <c r="L77" s="441" t="s">
        <v>1941</v>
      </c>
    </row>
    <row r="78" spans="1:22" x14ac:dyDescent="0.2">
      <c r="A78" s="4">
        <v>2</v>
      </c>
      <c r="B78" s="4"/>
      <c r="C78" s="5" t="s">
        <v>17</v>
      </c>
      <c r="E78" s="6">
        <v>0</v>
      </c>
      <c r="F78" s="6">
        <v>0</v>
      </c>
      <c r="G78" s="6">
        <v>0</v>
      </c>
      <c r="H78" s="6">
        <v>0</v>
      </c>
      <c r="I78" s="6">
        <v>0</v>
      </c>
      <c r="J78" t="s">
        <v>61</v>
      </c>
      <c r="L78" s="435" t="s">
        <v>71</v>
      </c>
    </row>
    <row r="79" spans="1:22" s="8" customFormat="1" x14ac:dyDescent="0.2">
      <c r="A79" s="7">
        <v>3</v>
      </c>
      <c r="B79" s="7"/>
      <c r="C79" s="8" t="s">
        <v>18</v>
      </c>
      <c r="E79" s="10">
        <v>0</v>
      </c>
      <c r="F79" s="10">
        <v>0</v>
      </c>
      <c r="G79" s="10">
        <v>0</v>
      </c>
      <c r="H79" s="10">
        <v>0</v>
      </c>
      <c r="I79" s="10">
        <v>0</v>
      </c>
      <c r="J79" s="8" t="s">
        <v>19</v>
      </c>
      <c r="L79" s="39" t="s">
        <v>71</v>
      </c>
    </row>
    <row r="80" spans="1:22" s="8" customFormat="1" x14ac:dyDescent="0.2">
      <c r="A80" s="7">
        <v>4</v>
      </c>
      <c r="B80" s="7"/>
      <c r="C80" s="8" t="s">
        <v>20</v>
      </c>
      <c r="E80" s="10">
        <v>0</v>
      </c>
      <c r="F80" s="10">
        <v>0</v>
      </c>
      <c r="G80" s="10">
        <v>0</v>
      </c>
      <c r="H80" s="10">
        <v>0</v>
      </c>
      <c r="I80" s="10">
        <v>0</v>
      </c>
      <c r="J80" s="8" t="s">
        <v>21</v>
      </c>
      <c r="L80" s="39" t="s">
        <v>71</v>
      </c>
    </row>
    <row r="81" spans="1:18" x14ac:dyDescent="0.2">
      <c r="A81" s="4">
        <v>5</v>
      </c>
      <c r="B81" s="4"/>
      <c r="C81" s="5" t="s">
        <v>22</v>
      </c>
      <c r="E81" s="6">
        <v>1</v>
      </c>
      <c r="F81" s="6">
        <v>1</v>
      </c>
      <c r="G81" s="6">
        <v>1</v>
      </c>
      <c r="H81" s="6">
        <v>1</v>
      </c>
      <c r="I81" s="6">
        <v>1</v>
      </c>
      <c r="J81" t="s">
        <v>23</v>
      </c>
      <c r="L81" s="435" t="s">
        <v>1535</v>
      </c>
    </row>
    <row r="82" spans="1:18" x14ac:dyDescent="0.2">
      <c r="A82" s="7">
        <v>6</v>
      </c>
      <c r="B82" s="7"/>
      <c r="C82" s="8" t="s">
        <v>24</v>
      </c>
      <c r="E82" s="10">
        <v>1</v>
      </c>
      <c r="F82" s="10">
        <v>1</v>
      </c>
      <c r="G82" s="10">
        <v>1</v>
      </c>
      <c r="H82" s="10">
        <v>1</v>
      </c>
      <c r="I82" s="10">
        <v>1</v>
      </c>
      <c r="J82" t="s">
        <v>128</v>
      </c>
      <c r="L82" s="435" t="s">
        <v>1291</v>
      </c>
    </row>
    <row r="83" spans="1:18" x14ac:dyDescent="0.2">
      <c r="E83" s="433"/>
      <c r="F83" s="433"/>
      <c r="G83" s="433"/>
      <c r="H83" s="433"/>
      <c r="I83" s="433"/>
      <c r="L83" s="435"/>
    </row>
    <row r="84" spans="1:18" x14ac:dyDescent="0.2">
      <c r="A84" s="3" t="s">
        <v>25</v>
      </c>
      <c r="B84" s="3"/>
      <c r="C84" s="429"/>
      <c r="D84" s="429"/>
      <c r="E84" s="439" t="s">
        <v>14</v>
      </c>
      <c r="F84" s="439" t="s">
        <v>14</v>
      </c>
      <c r="G84" s="439" t="s">
        <v>14</v>
      </c>
      <c r="H84" s="439" t="s">
        <v>14</v>
      </c>
      <c r="I84" s="439" t="s">
        <v>14</v>
      </c>
      <c r="J84" s="429" t="s">
        <v>15</v>
      </c>
      <c r="K84" s="429"/>
      <c r="L84" s="492" t="s">
        <v>16</v>
      </c>
      <c r="M84" s="429"/>
      <c r="N84" s="429"/>
      <c r="O84" s="429"/>
      <c r="P84" s="429"/>
      <c r="Q84" s="429"/>
    </row>
    <row r="85" spans="1:18" x14ac:dyDescent="0.2">
      <c r="A85">
        <v>7</v>
      </c>
      <c r="C85" t="s">
        <v>26</v>
      </c>
      <c r="E85" s="436">
        <v>1</v>
      </c>
      <c r="F85" s="436">
        <v>1</v>
      </c>
      <c r="G85" s="436">
        <v>1</v>
      </c>
      <c r="H85" s="436">
        <v>1</v>
      </c>
      <c r="I85" s="436">
        <v>1</v>
      </c>
      <c r="J85" t="s">
        <v>27</v>
      </c>
      <c r="L85" s="485" t="s">
        <v>1536</v>
      </c>
    </row>
    <row r="86" spans="1:18" x14ac:dyDescent="0.2">
      <c r="A86">
        <v>8</v>
      </c>
      <c r="C86" t="s">
        <v>58</v>
      </c>
      <c r="E86" s="436">
        <v>1</v>
      </c>
      <c r="F86" s="436">
        <v>1</v>
      </c>
      <c r="G86" s="436">
        <v>1</v>
      </c>
      <c r="H86" s="436">
        <v>1</v>
      </c>
      <c r="I86" s="436">
        <v>1</v>
      </c>
      <c r="J86" t="s">
        <v>62</v>
      </c>
      <c r="L86" s="435" t="s">
        <v>114</v>
      </c>
    </row>
    <row r="87" spans="1:18" x14ac:dyDescent="0.2">
      <c r="A87">
        <v>9</v>
      </c>
      <c r="C87" t="s">
        <v>40</v>
      </c>
      <c r="E87" s="436">
        <v>1</v>
      </c>
      <c r="F87" s="436">
        <v>0</v>
      </c>
      <c r="G87" s="436">
        <v>0</v>
      </c>
      <c r="H87" s="436">
        <v>0</v>
      </c>
      <c r="I87" s="436">
        <v>0</v>
      </c>
      <c r="J87" t="s">
        <v>63</v>
      </c>
      <c r="L87" s="435" t="s">
        <v>108</v>
      </c>
    </row>
    <row r="88" spans="1:18" x14ac:dyDescent="0.2">
      <c r="A88">
        <v>10</v>
      </c>
      <c r="C88" t="s">
        <v>39</v>
      </c>
      <c r="E88" s="436">
        <v>0</v>
      </c>
      <c r="F88" s="436">
        <v>0</v>
      </c>
      <c r="G88" s="436">
        <v>0</v>
      </c>
      <c r="H88" s="436">
        <v>0</v>
      </c>
      <c r="I88" s="436">
        <v>0</v>
      </c>
      <c r="J88" t="s">
        <v>115</v>
      </c>
      <c r="L88" s="485" t="s">
        <v>1939</v>
      </c>
    </row>
    <row r="89" spans="1:18" x14ac:dyDescent="0.2">
      <c r="E89" s="433"/>
      <c r="F89" s="433"/>
      <c r="G89" s="433"/>
      <c r="H89" s="433"/>
      <c r="I89" s="433"/>
      <c r="L89" s="435"/>
    </row>
    <row r="90" spans="1:18" x14ac:dyDescent="0.2">
      <c r="A90" s="3" t="s">
        <v>57</v>
      </c>
      <c r="B90" s="3"/>
      <c r="C90" s="429"/>
      <c r="D90" s="429"/>
      <c r="E90" s="439" t="s">
        <v>14</v>
      </c>
      <c r="F90" s="439" t="s">
        <v>14</v>
      </c>
      <c r="G90" s="439" t="s">
        <v>14</v>
      </c>
      <c r="H90" s="439" t="s">
        <v>14</v>
      </c>
      <c r="I90" s="439" t="s">
        <v>14</v>
      </c>
      <c r="J90" s="429" t="s">
        <v>15</v>
      </c>
      <c r="K90" s="429"/>
      <c r="L90" s="492" t="s">
        <v>16</v>
      </c>
      <c r="M90" s="429"/>
      <c r="N90" s="429"/>
      <c r="O90" s="429"/>
      <c r="P90" s="429"/>
      <c r="Q90" s="429"/>
    </row>
    <row r="91" spans="1:18" x14ac:dyDescent="0.2">
      <c r="A91" s="5">
        <v>11</v>
      </c>
      <c r="B91" s="5"/>
      <c r="C91" s="5" t="s">
        <v>28</v>
      </c>
      <c r="E91" s="6">
        <v>1</v>
      </c>
      <c r="F91" s="6">
        <v>1</v>
      </c>
      <c r="G91" s="6">
        <v>1</v>
      </c>
      <c r="H91" s="6">
        <v>1</v>
      </c>
      <c r="I91" s="6">
        <v>1</v>
      </c>
      <c r="J91" t="s">
        <v>49</v>
      </c>
      <c r="L91" s="435" t="s">
        <v>116</v>
      </c>
    </row>
    <row r="92" spans="1:18" x14ac:dyDescent="0.2">
      <c r="A92" s="11">
        <v>12</v>
      </c>
      <c r="B92" s="11"/>
      <c r="C92" s="5" t="s">
        <v>47</v>
      </c>
      <c r="E92" s="6">
        <v>1</v>
      </c>
      <c r="F92" s="6">
        <v>1</v>
      </c>
      <c r="G92" s="6">
        <v>1</v>
      </c>
      <c r="H92" s="6">
        <v>1</v>
      </c>
      <c r="I92" s="6">
        <v>1</v>
      </c>
      <c r="J92" t="s">
        <v>109</v>
      </c>
      <c r="L92" s="485" t="s">
        <v>1537</v>
      </c>
    </row>
    <row r="93" spans="1:18" x14ac:dyDescent="0.2">
      <c r="A93" s="437">
        <v>13</v>
      </c>
      <c r="B93" s="437"/>
      <c r="C93" t="s">
        <v>29</v>
      </c>
      <c r="E93" s="436">
        <v>0</v>
      </c>
      <c r="F93" s="436">
        <v>0</v>
      </c>
      <c r="G93" s="436">
        <v>0</v>
      </c>
      <c r="H93" s="436">
        <v>0</v>
      </c>
      <c r="I93" s="436">
        <v>0</v>
      </c>
      <c r="J93" t="s">
        <v>30</v>
      </c>
      <c r="L93" s="435" t="s">
        <v>71</v>
      </c>
    </row>
    <row r="94" spans="1:18" x14ac:dyDescent="0.2">
      <c r="A94" s="437">
        <v>14</v>
      </c>
      <c r="B94" s="437"/>
      <c r="C94" t="s">
        <v>31</v>
      </c>
      <c r="E94" s="436">
        <v>0</v>
      </c>
      <c r="F94" s="436">
        <v>0</v>
      </c>
      <c r="G94" s="436">
        <v>0</v>
      </c>
      <c r="H94" s="436">
        <v>0</v>
      </c>
      <c r="I94" s="436">
        <v>0</v>
      </c>
      <c r="J94" t="s">
        <v>1487</v>
      </c>
      <c r="L94" s="435" t="s">
        <v>71</v>
      </c>
    </row>
    <row r="95" spans="1:18" x14ac:dyDescent="0.2">
      <c r="A95" s="437">
        <v>15</v>
      </c>
      <c r="B95" s="437"/>
      <c r="C95" t="s">
        <v>38</v>
      </c>
      <c r="E95" s="436">
        <v>0</v>
      </c>
      <c r="F95" s="436">
        <v>0</v>
      </c>
      <c r="G95" s="436">
        <v>0</v>
      </c>
      <c r="H95" s="436">
        <v>0</v>
      </c>
      <c r="I95" s="436">
        <v>0</v>
      </c>
      <c r="J95" t="s">
        <v>64</v>
      </c>
      <c r="L95" s="435" t="s">
        <v>71</v>
      </c>
    </row>
    <row r="96" spans="1:18" x14ac:dyDescent="0.2">
      <c r="L96" s="545"/>
      <c r="M96" s="545"/>
      <c r="N96" s="545"/>
      <c r="O96" s="545"/>
      <c r="P96" s="545"/>
      <c r="Q96" s="545"/>
      <c r="R96" s="545"/>
    </row>
    <row r="97" spans="1:22" ht="16" thickBot="1" x14ac:dyDescent="0.25">
      <c r="A97" s="426"/>
      <c r="B97" s="426"/>
      <c r="C97" s="426"/>
      <c r="D97" s="426"/>
      <c r="E97" s="426"/>
      <c r="F97" s="426"/>
      <c r="G97" s="426"/>
      <c r="H97" s="426"/>
      <c r="I97" s="426"/>
      <c r="J97" s="426"/>
      <c r="K97" s="426"/>
      <c r="L97" s="545"/>
      <c r="M97" s="545"/>
      <c r="N97" s="545"/>
      <c r="O97" s="545"/>
      <c r="P97" s="545"/>
      <c r="Q97" s="545"/>
      <c r="R97" s="545"/>
    </row>
    <row r="98" spans="1:22" x14ac:dyDescent="0.2">
      <c r="L98" s="545"/>
      <c r="M98" s="545"/>
      <c r="N98" s="545"/>
      <c r="O98" s="545"/>
      <c r="P98" s="545"/>
      <c r="Q98" s="545"/>
      <c r="R98" s="545"/>
    </row>
    <row r="99" spans="1:22" ht="16" thickBot="1" x14ac:dyDescent="0.25">
      <c r="A99" s="2" t="s">
        <v>32</v>
      </c>
      <c r="B99" s="2"/>
      <c r="E99" s="491">
        <f>SUM(E77:E82,E85:E88,E91:E95)</f>
        <v>8</v>
      </c>
      <c r="F99" s="491">
        <f>SUM(F77:F82,F85:F88,F91:F95)</f>
        <v>7</v>
      </c>
      <c r="G99" s="491">
        <f>SUM(G77:G82,G85:G88,G91:G95)</f>
        <v>7</v>
      </c>
      <c r="H99" s="491">
        <f>SUM(H77:H82,H85:H88,H91:H95)</f>
        <v>7</v>
      </c>
      <c r="I99" s="491">
        <f>SUM(I77:I82,I85:I88,I91:I95)</f>
        <v>7</v>
      </c>
      <c r="J99" s="431" t="s">
        <v>48</v>
      </c>
      <c r="L99" s="545"/>
      <c r="M99" s="545"/>
      <c r="N99" s="545"/>
      <c r="O99" s="545"/>
      <c r="P99" s="545"/>
      <c r="Q99" s="545"/>
      <c r="R99" s="545"/>
    </row>
    <row r="100" spans="1:22" ht="16" thickTop="1" x14ac:dyDescent="0.2">
      <c r="A100" s="201" t="s">
        <v>1367</v>
      </c>
      <c r="B100" s="201"/>
      <c r="C100" s="8"/>
      <c r="D100" s="193"/>
      <c r="E100" s="197" t="s">
        <v>164</v>
      </c>
      <c r="F100" s="196" t="s">
        <v>164</v>
      </c>
      <c r="G100" s="197" t="s">
        <v>164</v>
      </c>
      <c r="H100" s="197" t="s">
        <v>164</v>
      </c>
      <c r="I100" s="197" t="s">
        <v>164</v>
      </c>
      <c r="J100" s="193"/>
      <c r="K100" s="193"/>
      <c r="L100" s="627"/>
      <c r="M100" s="627"/>
      <c r="N100" s="545"/>
      <c r="O100" s="545"/>
      <c r="P100" s="627"/>
      <c r="Q100" s="627"/>
      <c r="R100" s="627"/>
      <c r="S100" s="193"/>
      <c r="T100" s="193"/>
      <c r="U100" s="193"/>
      <c r="V100" s="193"/>
    </row>
    <row r="101" spans="1:22" x14ac:dyDescent="0.2">
      <c r="A101" s="427" t="s">
        <v>118</v>
      </c>
      <c r="B101" s="2"/>
      <c r="E101" s="194">
        <f>0.5^E100</f>
        <v>0.5</v>
      </c>
      <c r="F101" s="194">
        <f>0.5^F100</f>
        <v>0.5</v>
      </c>
      <c r="G101" s="194">
        <f>0.5^G100</f>
        <v>0.5</v>
      </c>
      <c r="H101" s="194">
        <f>0.5^H100</f>
        <v>0.5</v>
      </c>
      <c r="I101" s="194">
        <f>0.5^I100</f>
        <v>0.5</v>
      </c>
      <c r="L101" s="545"/>
      <c r="M101" s="545"/>
      <c r="N101" s="545"/>
      <c r="O101" s="545"/>
      <c r="P101" s="545"/>
      <c r="Q101" s="545"/>
      <c r="R101" s="545"/>
    </row>
    <row r="102" spans="1:22" x14ac:dyDescent="0.2">
      <c r="A102" s="2"/>
      <c r="B102" s="2"/>
      <c r="C102" s="427"/>
      <c r="L102" s="545"/>
      <c r="M102" s="545"/>
      <c r="N102" s="545"/>
      <c r="O102" s="545"/>
      <c r="P102" s="545"/>
      <c r="Q102" s="545"/>
      <c r="R102" s="545"/>
    </row>
    <row r="103" spans="1:22" ht="16" thickBot="1" x14ac:dyDescent="0.25">
      <c r="A103" s="1"/>
      <c r="B103" s="1"/>
      <c r="C103" s="426"/>
      <c r="D103" s="426"/>
      <c r="E103" s="434"/>
      <c r="F103" s="490"/>
      <c r="G103" s="426"/>
      <c r="H103" s="426"/>
      <c r="I103" s="426"/>
      <c r="J103" s="426"/>
      <c r="K103" s="426"/>
      <c r="L103" s="545"/>
      <c r="M103" s="545"/>
      <c r="N103" s="545"/>
      <c r="O103" s="545"/>
      <c r="P103" s="545"/>
      <c r="Q103" s="545"/>
      <c r="R103" s="545"/>
    </row>
    <row r="104" spans="1:22" x14ac:dyDescent="0.2">
      <c r="A104" s="3" t="s">
        <v>33</v>
      </c>
      <c r="B104" s="3"/>
      <c r="C104" s="429"/>
      <c r="D104" s="429"/>
      <c r="E104" s="430" t="s">
        <v>34</v>
      </c>
      <c r="F104" s="430" t="s">
        <v>34</v>
      </c>
      <c r="G104" s="430" t="s">
        <v>34</v>
      </c>
      <c r="H104" s="430" t="s">
        <v>34</v>
      </c>
      <c r="I104" s="430" t="s">
        <v>34</v>
      </c>
      <c r="J104" s="429" t="s">
        <v>15</v>
      </c>
      <c r="K104" s="429"/>
      <c r="L104" s="545"/>
      <c r="M104" s="545"/>
      <c r="N104" s="545"/>
      <c r="O104" s="545"/>
      <c r="P104" s="545"/>
      <c r="Q104" s="545"/>
      <c r="R104" s="545"/>
    </row>
    <row r="105" spans="1:22" x14ac:dyDescent="0.2">
      <c r="A105" s="198" t="s">
        <v>1368</v>
      </c>
      <c r="B105" s="24" t="s">
        <v>1370</v>
      </c>
      <c r="E105" s="200">
        <v>1</v>
      </c>
      <c r="F105" s="200">
        <v>1</v>
      </c>
      <c r="G105" s="200">
        <v>1</v>
      </c>
      <c r="H105" s="200">
        <v>1</v>
      </c>
      <c r="I105" s="200">
        <v>1</v>
      </c>
      <c r="J105" s="24" t="s">
        <v>1372</v>
      </c>
      <c r="L105" s="545"/>
      <c r="M105" s="545"/>
      <c r="N105" s="545"/>
      <c r="O105" s="545"/>
      <c r="P105" s="545"/>
      <c r="Q105" s="545"/>
      <c r="R105" s="545"/>
    </row>
    <row r="106" spans="1:22" x14ac:dyDescent="0.2">
      <c r="A106" s="198" t="s">
        <v>1369</v>
      </c>
      <c r="B106" s="193" t="s">
        <v>1371</v>
      </c>
      <c r="C106" s="24"/>
      <c r="E106" s="200">
        <v>1</v>
      </c>
      <c r="F106" s="200">
        <v>1</v>
      </c>
      <c r="G106" s="200">
        <v>1</v>
      </c>
      <c r="H106" s="200">
        <v>1</v>
      </c>
      <c r="I106" s="200">
        <v>1</v>
      </c>
      <c r="J106" s="24" t="s">
        <v>1372</v>
      </c>
      <c r="L106" s="545"/>
      <c r="M106" s="545"/>
      <c r="N106" s="545"/>
      <c r="O106" s="545"/>
      <c r="P106" s="545"/>
      <c r="Q106" s="545"/>
      <c r="R106" s="545"/>
    </row>
    <row r="107" spans="1:22" x14ac:dyDescent="0.2">
      <c r="B107" s="5"/>
      <c r="C107" s="24"/>
      <c r="E107" s="23"/>
      <c r="F107" s="23"/>
      <c r="G107" s="23"/>
      <c r="H107" s="23"/>
      <c r="I107" s="23"/>
      <c r="L107" s="545"/>
      <c r="M107" s="545"/>
      <c r="N107" s="545"/>
      <c r="O107" s="545"/>
      <c r="P107" s="545"/>
      <c r="Q107" s="545"/>
      <c r="R107" s="545"/>
    </row>
    <row r="108" spans="1:22" ht="16" thickBot="1" x14ac:dyDescent="0.25">
      <c r="A108" s="5"/>
      <c r="B108" s="5"/>
      <c r="C108" s="22"/>
      <c r="E108" s="489"/>
      <c r="L108" s="545"/>
      <c r="M108" s="545"/>
      <c r="N108" s="545"/>
      <c r="O108" s="545"/>
      <c r="P108" s="545"/>
      <c r="Q108" s="545"/>
      <c r="R108" s="545"/>
    </row>
    <row r="109" spans="1:22" x14ac:dyDescent="0.2">
      <c r="A109" s="21"/>
      <c r="B109" s="21"/>
      <c r="C109" s="20"/>
      <c r="D109" s="428"/>
      <c r="E109" s="488"/>
      <c r="F109" s="428"/>
      <c r="G109" s="428"/>
      <c r="H109" s="428"/>
      <c r="I109" s="428"/>
      <c r="J109" s="428"/>
      <c r="K109" s="428"/>
      <c r="L109" s="545"/>
      <c r="M109" s="545"/>
      <c r="N109" s="545"/>
      <c r="O109" s="545"/>
      <c r="P109" s="545"/>
      <c r="Q109" s="545"/>
      <c r="R109" s="545"/>
    </row>
    <row r="110" spans="1:22" ht="16" thickBot="1" x14ac:dyDescent="0.25">
      <c r="A110" s="2" t="s">
        <v>35</v>
      </c>
      <c r="B110" s="2"/>
      <c r="E110" s="211">
        <f>E99*E101*E105*E106</f>
        <v>4</v>
      </c>
      <c r="F110" s="211">
        <f>F99*F101*F105*F106</f>
        <v>3.5</v>
      </c>
      <c r="G110" s="211">
        <f>G99*G101*G105*G106</f>
        <v>3.5</v>
      </c>
      <c r="H110" s="211">
        <f>H99*H101*H105*H106</f>
        <v>3.5</v>
      </c>
      <c r="I110" s="211">
        <f>I99*I101*I105*I106</f>
        <v>3.5</v>
      </c>
      <c r="J110" s="212" t="s">
        <v>48</v>
      </c>
      <c r="L110" s="545"/>
      <c r="M110" s="545"/>
      <c r="N110" s="545"/>
      <c r="O110" s="545"/>
      <c r="P110" s="545"/>
      <c r="Q110" s="545"/>
      <c r="R110" s="545"/>
    </row>
    <row r="111" spans="1:22" ht="16" thickTop="1" x14ac:dyDescent="0.2">
      <c r="C111" s="427"/>
      <c r="L111" s="545"/>
      <c r="M111" s="545"/>
      <c r="N111" s="545"/>
      <c r="O111" s="545"/>
      <c r="P111" s="545"/>
      <c r="Q111" s="545"/>
      <c r="R111" s="545"/>
    </row>
    <row r="112" spans="1:22" ht="16" thickBot="1" x14ac:dyDescent="0.25">
      <c r="A112" s="426"/>
      <c r="B112" s="426"/>
      <c r="C112" s="426"/>
      <c r="D112" s="426"/>
      <c r="E112" s="426"/>
      <c r="F112" s="426"/>
      <c r="G112" s="426"/>
      <c r="H112" s="426"/>
      <c r="I112" s="426"/>
      <c r="J112" s="426"/>
      <c r="K112" s="426"/>
      <c r="L112" s="545"/>
      <c r="M112" s="545"/>
      <c r="N112" s="545"/>
      <c r="O112" s="545"/>
      <c r="P112" s="545"/>
      <c r="Q112" s="545"/>
      <c r="R112" s="545"/>
    </row>
    <row r="113" spans="1:18" x14ac:dyDescent="0.2">
      <c r="L113" s="545"/>
      <c r="M113" s="545"/>
      <c r="N113" s="545"/>
      <c r="O113" s="545"/>
      <c r="P113" s="545"/>
      <c r="Q113" s="545"/>
      <c r="R113" s="545"/>
    </row>
    <row r="114" spans="1:18" x14ac:dyDescent="0.2">
      <c r="L114" s="545"/>
      <c r="M114" s="545"/>
      <c r="N114" s="545"/>
      <c r="O114" s="545"/>
      <c r="P114" s="545"/>
      <c r="Q114" s="545"/>
      <c r="R114" s="545"/>
    </row>
    <row r="115" spans="1:18" x14ac:dyDescent="0.2">
      <c r="A115" s="2" t="s">
        <v>1394</v>
      </c>
      <c r="L115" s="545"/>
      <c r="M115" s="545"/>
      <c r="N115" s="545"/>
      <c r="O115" s="545"/>
      <c r="P115" s="545"/>
      <c r="Q115" s="545"/>
      <c r="R115" s="545"/>
    </row>
    <row r="116" spans="1:18" x14ac:dyDescent="0.2">
      <c r="A116" s="425">
        <v>44095</v>
      </c>
      <c r="B116" t="s">
        <v>1395</v>
      </c>
      <c r="L116" s="545"/>
      <c r="M116" s="545"/>
      <c r="N116" s="545"/>
      <c r="O116" s="545"/>
      <c r="P116" s="545"/>
      <c r="Q116" s="545"/>
      <c r="R116" s="545"/>
    </row>
    <row r="117" spans="1:18" x14ac:dyDescent="0.2">
      <c r="L117" s="545"/>
      <c r="M117" s="545"/>
      <c r="N117" s="545"/>
      <c r="O117" s="545"/>
      <c r="P117" s="545"/>
      <c r="Q117" s="545"/>
      <c r="R117" s="545"/>
    </row>
    <row r="118" spans="1:18" x14ac:dyDescent="0.2">
      <c r="L118" s="545"/>
      <c r="M118" s="545"/>
      <c r="N118" s="545"/>
      <c r="O118" s="545"/>
      <c r="P118" s="545"/>
      <c r="Q118" s="545"/>
      <c r="R118" s="545"/>
    </row>
    <row r="119" spans="1:18" x14ac:dyDescent="0.2">
      <c r="L119" s="545"/>
      <c r="M119" s="545"/>
      <c r="N119" s="545"/>
      <c r="O119" s="545"/>
      <c r="P119" s="545"/>
      <c r="Q119" s="545"/>
      <c r="R119" s="545"/>
    </row>
    <row r="120" spans="1:18" x14ac:dyDescent="0.2">
      <c r="L120" s="545"/>
      <c r="M120" s="545"/>
      <c r="N120" s="545"/>
      <c r="O120" s="545"/>
      <c r="P120" s="545"/>
      <c r="Q120" s="545"/>
      <c r="R120" s="545"/>
    </row>
  </sheetData>
  <conditionalFormatting sqref="E110:I110">
    <cfRule type="cellIs" dxfId="65" priority="1" operator="lessThan">
      <formula>7.5</formula>
    </cfRule>
    <cfRule type="cellIs" dxfId="64" priority="2" operator="greaterThan">
      <formula>7.5</formula>
    </cfRule>
  </conditionalFormatting>
  <dataValidations count="4">
    <dataValidation type="list" allowBlank="1" showInputMessage="1" showErrorMessage="1" sqref="E11" xr:uid="{00000000-0002-0000-2300-000000000000}">
      <formula1>#REF!</formula1>
    </dataValidation>
    <dataValidation type="list" showInputMessage="1" showErrorMessage="1" sqref="E12 C73 T30:T39 G59:G68" xr:uid="{00000000-0002-0000-2300-000001000000}">
      <formula1>#REF!</formula1>
    </dataValidation>
    <dataValidation type="list" allowBlank="1" showInputMessage="1" showErrorMessage="1" sqref="E10 E31:E34" xr:uid="{00000000-0002-0000-2300-000002000000}">
      <formula1>#REF!</formula1>
    </dataValidation>
    <dataValidation type="list" allowBlank="1" showInputMessage="1" showErrorMessage="1" sqref="D12" xr:uid="{00000000-0002-0000-2300-000003000000}">
      <formula1>"Yes,No"</formula1>
    </dataValidation>
  </dataValidation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sheetPr>
  <dimension ref="A1:W96"/>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1.1640625" style="19" customWidth="1"/>
    <col min="3" max="3" width="24" style="19" customWidth="1"/>
    <col min="4" max="4" width="20" style="19" customWidth="1"/>
    <col min="5" max="5" width="13.5" style="19" customWidth="1"/>
    <col min="6" max="6" width="30" style="19" customWidth="1"/>
    <col min="7" max="7" width="15.5" style="19" customWidth="1"/>
    <col min="8" max="8" width="15.6640625" style="19" customWidth="1"/>
    <col min="9" max="9" width="17.1640625" style="19" customWidth="1"/>
    <col min="10" max="10" width="24.83203125" style="19" customWidth="1"/>
    <col min="11" max="12" width="20" style="19" bestFit="1" customWidth="1"/>
    <col min="13" max="13" width="33.83203125" style="19" customWidth="1"/>
    <col min="14" max="14" width="20.5" style="19" customWidth="1"/>
    <col min="15" max="16" width="14.5" style="19" customWidth="1"/>
    <col min="17" max="17" width="22.33203125" style="19" customWidth="1"/>
    <col min="18" max="18" width="27.83203125" style="19" bestFit="1" customWidth="1"/>
    <col min="19" max="19" width="15.83203125" style="19" bestFit="1" customWidth="1"/>
    <col min="20" max="20" width="24.83203125" style="19" customWidth="1"/>
    <col min="21" max="21" width="15.6640625" style="19" customWidth="1"/>
    <col min="22" max="22" width="8.83203125" style="19"/>
    <col min="23" max="23" width="82.83203125" style="19" customWidth="1"/>
    <col min="24" max="16384" width="8.83203125" style="19"/>
  </cols>
  <sheetData>
    <row r="1" spans="1:23" ht="16" thickBot="1" x14ac:dyDescent="0.25">
      <c r="A1" s="1" t="s">
        <v>0</v>
      </c>
      <c r="B1" s="1"/>
      <c r="C1" s="43"/>
      <c r="D1" s="43"/>
      <c r="E1" s="43"/>
      <c r="F1" s="43"/>
      <c r="G1" s="43"/>
      <c r="H1" s="43"/>
      <c r="I1" s="43"/>
      <c r="J1" s="43"/>
      <c r="K1" s="43"/>
      <c r="L1" s="43"/>
      <c r="M1" s="43"/>
      <c r="N1" s="43"/>
      <c r="O1" s="43"/>
    </row>
    <row r="2" spans="1:23" x14ac:dyDescent="0.2">
      <c r="C2" s="19" t="s">
        <v>1</v>
      </c>
      <c r="D2" s="209" t="s">
        <v>612</v>
      </c>
      <c r="G2" s="19" t="s">
        <v>72</v>
      </c>
      <c r="H2" s="44" t="s">
        <v>1714</v>
      </c>
    </row>
    <row r="3" spans="1:23" x14ac:dyDescent="0.2">
      <c r="C3" s="19" t="s">
        <v>2</v>
      </c>
      <c r="D3" s="209">
        <v>2014</v>
      </c>
    </row>
    <row r="4" spans="1:23" x14ac:dyDescent="0.2">
      <c r="C4" s="8" t="s">
        <v>44</v>
      </c>
      <c r="D4" s="209" t="s">
        <v>117</v>
      </c>
    </row>
    <row r="5" spans="1:23" x14ac:dyDescent="0.2">
      <c r="C5" s="19" t="s">
        <v>3</v>
      </c>
      <c r="D5" s="403" t="s">
        <v>2164</v>
      </c>
    </row>
    <row r="6" spans="1:23" x14ac:dyDescent="0.2">
      <c r="D6" s="18"/>
    </row>
    <row r="7" spans="1:23" ht="16" thickBot="1" x14ac:dyDescent="0.25">
      <c r="A7" s="1" t="s">
        <v>59</v>
      </c>
      <c r="B7" s="1"/>
      <c r="C7" s="43"/>
      <c r="D7" s="245" t="s">
        <v>1377</v>
      </c>
      <c r="E7" s="43"/>
      <c r="F7" s="43"/>
      <c r="G7" s="43"/>
      <c r="H7" s="43"/>
      <c r="I7" s="43"/>
      <c r="J7" s="43"/>
      <c r="K7" s="43"/>
      <c r="L7" s="43"/>
      <c r="M7" s="43"/>
      <c r="N7" s="43"/>
      <c r="O7" s="43"/>
    </row>
    <row r="9" spans="1:23" ht="16" thickBot="1" x14ac:dyDescent="0.25">
      <c r="A9" s="1" t="s">
        <v>4</v>
      </c>
      <c r="B9" s="1"/>
      <c r="C9" s="43"/>
      <c r="D9" s="43"/>
      <c r="E9" s="43"/>
      <c r="F9" s="43"/>
      <c r="G9" s="43"/>
      <c r="H9" s="43"/>
      <c r="I9" s="43"/>
      <c r="J9" s="43"/>
      <c r="K9" s="43"/>
      <c r="L9" s="43"/>
      <c r="M9" s="43"/>
      <c r="N9" s="43"/>
      <c r="O9" s="43"/>
    </row>
    <row r="10" spans="1:23" x14ac:dyDescent="0.2">
      <c r="C10" s="19" t="s">
        <v>74</v>
      </c>
      <c r="D10" s="45" t="s">
        <v>1589</v>
      </c>
      <c r="E10" s="46"/>
    </row>
    <row r="11" spans="1:23" x14ac:dyDescent="0.2">
      <c r="C11" s="19" t="s">
        <v>46</v>
      </c>
      <c r="D11" s="45" t="s">
        <v>43</v>
      </c>
      <c r="E11" s="47"/>
    </row>
    <row r="12" spans="1:23" x14ac:dyDescent="0.2">
      <c r="C12" s="19" t="s">
        <v>67</v>
      </c>
      <c r="D12" s="45" t="s">
        <v>53</v>
      </c>
      <c r="E12" s="47"/>
    </row>
    <row r="13" spans="1:23" s="28" customFormat="1" x14ac:dyDescent="0.2">
      <c r="A13" s="2"/>
      <c r="B13" s="2"/>
      <c r="C13" s="19"/>
      <c r="D13" s="19"/>
      <c r="E13" s="19"/>
      <c r="F13" s="19"/>
      <c r="G13" s="19"/>
      <c r="H13" s="19"/>
      <c r="I13" s="19"/>
      <c r="J13" s="19"/>
      <c r="K13" s="19"/>
      <c r="L13" s="19"/>
      <c r="M13" s="19"/>
      <c r="N13" s="19"/>
      <c r="O13" s="19"/>
      <c r="P13" s="19"/>
      <c r="Q13" s="19"/>
      <c r="R13" s="19"/>
      <c r="S13" s="19"/>
      <c r="T13" s="19"/>
      <c r="U13" s="19"/>
      <c r="V13" s="19"/>
      <c r="W13" s="19"/>
    </row>
    <row r="14" spans="1:23" s="559" customFormat="1" x14ac:dyDescent="0.2">
      <c r="A14" s="214" t="s">
        <v>5</v>
      </c>
      <c r="B14" s="214" t="s">
        <v>36</v>
      </c>
      <c r="C14" s="214" t="s">
        <v>6</v>
      </c>
      <c r="D14" s="214" t="s">
        <v>41</v>
      </c>
      <c r="E14" s="214" t="s">
        <v>7</v>
      </c>
      <c r="F14" s="214" t="s">
        <v>129</v>
      </c>
      <c r="G14" s="214" t="s">
        <v>133</v>
      </c>
      <c r="H14" s="214" t="s">
        <v>130</v>
      </c>
      <c r="I14" s="214" t="s">
        <v>70</v>
      </c>
      <c r="J14" s="214" t="s">
        <v>1606</v>
      </c>
      <c r="K14" s="214" t="s">
        <v>1604</v>
      </c>
      <c r="L14" s="214" t="s">
        <v>1605</v>
      </c>
      <c r="M14" s="214" t="s">
        <v>1402</v>
      </c>
      <c r="N14" s="214" t="s">
        <v>1403</v>
      </c>
      <c r="O14" s="214" t="s">
        <v>8</v>
      </c>
      <c r="P14" s="205" t="s">
        <v>121</v>
      </c>
      <c r="Q14" s="205" t="s">
        <v>123</v>
      </c>
      <c r="R14" s="205" t="s">
        <v>124</v>
      </c>
      <c r="S14" s="205" t="s">
        <v>127</v>
      </c>
      <c r="T14" s="214" t="s">
        <v>55</v>
      </c>
      <c r="U14" s="214" t="s">
        <v>50</v>
      </c>
      <c r="V14" s="214" t="s">
        <v>120</v>
      </c>
      <c r="W14" s="57" t="s">
        <v>16</v>
      </c>
    </row>
    <row r="15" spans="1:23" s="559" customFormat="1" x14ac:dyDescent="0.2">
      <c r="A15" s="225">
        <v>4</v>
      </c>
      <c r="B15" s="225" t="s">
        <v>1721</v>
      </c>
      <c r="C15" s="206" t="s">
        <v>76</v>
      </c>
      <c r="D15" s="225" t="s">
        <v>81</v>
      </c>
      <c r="E15" s="225" t="s">
        <v>65</v>
      </c>
      <c r="F15" s="225" t="s">
        <v>83</v>
      </c>
      <c r="G15" s="225" t="s">
        <v>66</v>
      </c>
      <c r="H15" s="225" t="s">
        <v>66</v>
      </c>
      <c r="I15" s="225" t="s">
        <v>85</v>
      </c>
      <c r="J15" s="225">
        <v>20</v>
      </c>
      <c r="K15" s="225">
        <v>18</v>
      </c>
      <c r="L15" s="225">
        <v>22</v>
      </c>
      <c r="M15" s="225">
        <v>60</v>
      </c>
      <c r="N15" s="225">
        <v>120</v>
      </c>
      <c r="O15" s="225" t="s">
        <v>82</v>
      </c>
      <c r="P15" s="15" t="s">
        <v>135</v>
      </c>
      <c r="Q15" s="15">
        <v>72</v>
      </c>
      <c r="R15" s="15" t="s">
        <v>125</v>
      </c>
      <c r="S15" s="15">
        <v>72</v>
      </c>
      <c r="T15" s="225" t="s">
        <v>52</v>
      </c>
      <c r="U15" s="225" t="s">
        <v>52</v>
      </c>
      <c r="V15" s="225" t="s">
        <v>53</v>
      </c>
      <c r="W15" s="88" t="s">
        <v>1940</v>
      </c>
    </row>
    <row r="16" spans="1:23" s="559" customFormat="1" x14ac:dyDescent="0.2">
      <c r="A16" s="225">
        <v>5</v>
      </c>
      <c r="B16" s="225" t="s">
        <v>1710</v>
      </c>
      <c r="C16" s="206" t="s">
        <v>76</v>
      </c>
      <c r="D16" s="225" t="s">
        <v>81</v>
      </c>
      <c r="E16" s="225" t="s">
        <v>65</v>
      </c>
      <c r="F16" s="225" t="s">
        <v>83</v>
      </c>
      <c r="G16" s="225" t="s">
        <v>66</v>
      </c>
      <c r="H16" s="225" t="s">
        <v>66</v>
      </c>
      <c r="I16" s="225" t="s">
        <v>85</v>
      </c>
      <c r="J16" s="225">
        <v>20</v>
      </c>
      <c r="K16" s="225">
        <v>18</v>
      </c>
      <c r="L16" s="225">
        <v>22</v>
      </c>
      <c r="M16" s="225">
        <v>60</v>
      </c>
      <c r="N16" s="225">
        <v>120</v>
      </c>
      <c r="O16" s="225" t="s">
        <v>82</v>
      </c>
      <c r="P16" s="15" t="s">
        <v>135</v>
      </c>
      <c r="Q16" s="15">
        <v>72</v>
      </c>
      <c r="R16" s="15" t="s">
        <v>125</v>
      </c>
      <c r="S16" s="15">
        <v>72</v>
      </c>
      <c r="T16" s="225" t="s">
        <v>52</v>
      </c>
      <c r="U16" s="225" t="s">
        <v>52</v>
      </c>
      <c r="V16" s="225" t="s">
        <v>53</v>
      </c>
      <c r="W16" s="88" t="s">
        <v>1940</v>
      </c>
    </row>
    <row r="17" spans="1:23" s="559" customFormat="1" x14ac:dyDescent="0.2">
      <c r="A17" s="225">
        <v>8</v>
      </c>
      <c r="B17" s="225" t="s">
        <v>1722</v>
      </c>
      <c r="C17" s="206" t="s">
        <v>76</v>
      </c>
      <c r="D17" s="225" t="s">
        <v>81</v>
      </c>
      <c r="E17" s="225" t="s">
        <v>65</v>
      </c>
      <c r="F17" s="225" t="s">
        <v>83</v>
      </c>
      <c r="G17" s="225" t="s">
        <v>66</v>
      </c>
      <c r="H17" s="225" t="s">
        <v>66</v>
      </c>
      <c r="I17" s="225" t="s">
        <v>85</v>
      </c>
      <c r="J17" s="225">
        <v>20</v>
      </c>
      <c r="K17" s="225">
        <v>18</v>
      </c>
      <c r="L17" s="225">
        <v>22</v>
      </c>
      <c r="M17" s="225">
        <v>60</v>
      </c>
      <c r="N17" s="225">
        <v>120</v>
      </c>
      <c r="O17" s="225" t="s">
        <v>82</v>
      </c>
      <c r="P17" s="15" t="s">
        <v>135</v>
      </c>
      <c r="Q17" s="15">
        <v>72</v>
      </c>
      <c r="R17" s="15" t="s">
        <v>125</v>
      </c>
      <c r="S17" s="15">
        <v>72</v>
      </c>
      <c r="T17" s="225" t="s">
        <v>52</v>
      </c>
      <c r="U17" s="225" t="s">
        <v>52</v>
      </c>
      <c r="V17" s="225" t="s">
        <v>53</v>
      </c>
      <c r="W17" s="88" t="s">
        <v>1940</v>
      </c>
    </row>
    <row r="18" spans="1:23" s="559" customFormat="1" x14ac:dyDescent="0.2">
      <c r="A18" s="249">
        <v>12</v>
      </c>
      <c r="B18" s="249" t="s">
        <v>1721</v>
      </c>
      <c r="C18" s="250" t="s">
        <v>77</v>
      </c>
      <c r="D18" s="249" t="s">
        <v>1582</v>
      </c>
      <c r="E18" s="249" t="s">
        <v>65</v>
      </c>
      <c r="F18" s="249" t="s">
        <v>132</v>
      </c>
      <c r="G18" s="249" t="s">
        <v>66</v>
      </c>
      <c r="H18" s="249" t="s">
        <v>131</v>
      </c>
      <c r="I18" s="249" t="s">
        <v>66</v>
      </c>
      <c r="J18" s="249">
        <v>20</v>
      </c>
      <c r="K18" s="249">
        <v>18</v>
      </c>
      <c r="L18" s="249">
        <v>22</v>
      </c>
      <c r="M18" s="249" t="s">
        <v>66</v>
      </c>
      <c r="N18" s="249" t="s">
        <v>66</v>
      </c>
      <c r="O18" s="249" t="s">
        <v>66</v>
      </c>
      <c r="P18" s="251" t="s">
        <v>135</v>
      </c>
      <c r="Q18" s="251">
        <v>48</v>
      </c>
      <c r="R18" s="251" t="s">
        <v>125</v>
      </c>
      <c r="S18" s="251">
        <v>48</v>
      </c>
      <c r="T18" s="249" t="s">
        <v>51</v>
      </c>
      <c r="U18" s="249" t="s">
        <v>52</v>
      </c>
      <c r="V18" s="249" t="s">
        <v>53</v>
      </c>
      <c r="W18" s="475" t="s">
        <v>1940</v>
      </c>
    </row>
    <row r="19" spans="1:23" s="559" customFormat="1" x14ac:dyDescent="0.2">
      <c r="A19" s="249">
        <v>13</v>
      </c>
      <c r="B19" s="249" t="s">
        <v>1710</v>
      </c>
      <c r="C19" s="250" t="s">
        <v>77</v>
      </c>
      <c r="D19" s="249" t="s">
        <v>1582</v>
      </c>
      <c r="E19" s="249" t="s">
        <v>65</v>
      </c>
      <c r="F19" s="249" t="s">
        <v>132</v>
      </c>
      <c r="G19" s="249" t="s">
        <v>66</v>
      </c>
      <c r="H19" s="249" t="s">
        <v>131</v>
      </c>
      <c r="I19" s="249" t="s">
        <v>66</v>
      </c>
      <c r="J19" s="249">
        <v>20</v>
      </c>
      <c r="K19" s="249">
        <v>18</v>
      </c>
      <c r="L19" s="249">
        <v>22</v>
      </c>
      <c r="M19" s="249" t="s">
        <v>66</v>
      </c>
      <c r="N19" s="249" t="s">
        <v>66</v>
      </c>
      <c r="O19" s="249" t="s">
        <v>66</v>
      </c>
      <c r="P19" s="251" t="s">
        <v>135</v>
      </c>
      <c r="Q19" s="251">
        <v>48</v>
      </c>
      <c r="R19" s="251" t="s">
        <v>125</v>
      </c>
      <c r="S19" s="251">
        <v>48</v>
      </c>
      <c r="T19" s="249" t="s">
        <v>51</v>
      </c>
      <c r="U19" s="249" t="s">
        <v>52</v>
      </c>
      <c r="V19" s="249" t="s">
        <v>53</v>
      </c>
      <c r="W19" s="475" t="s">
        <v>1940</v>
      </c>
    </row>
    <row r="20" spans="1:23" s="559" customFormat="1" x14ac:dyDescent="0.2">
      <c r="A20" s="249">
        <v>16</v>
      </c>
      <c r="B20" s="249" t="s">
        <v>1722</v>
      </c>
      <c r="C20" s="250" t="s">
        <v>77</v>
      </c>
      <c r="D20" s="249" t="s">
        <v>1582</v>
      </c>
      <c r="E20" s="249" t="s">
        <v>65</v>
      </c>
      <c r="F20" s="249" t="s">
        <v>132</v>
      </c>
      <c r="G20" s="249" t="s">
        <v>66</v>
      </c>
      <c r="H20" s="249" t="s">
        <v>131</v>
      </c>
      <c r="I20" s="249" t="s">
        <v>66</v>
      </c>
      <c r="J20" s="249">
        <v>20</v>
      </c>
      <c r="K20" s="249">
        <v>18</v>
      </c>
      <c r="L20" s="249">
        <v>22</v>
      </c>
      <c r="M20" s="249" t="s">
        <v>66</v>
      </c>
      <c r="N20" s="249" t="s">
        <v>66</v>
      </c>
      <c r="O20" s="249" t="s">
        <v>66</v>
      </c>
      <c r="P20" s="251" t="s">
        <v>135</v>
      </c>
      <c r="Q20" s="251">
        <v>48</v>
      </c>
      <c r="R20" s="251" t="s">
        <v>125</v>
      </c>
      <c r="S20" s="251">
        <v>48</v>
      </c>
      <c r="T20" s="249" t="s">
        <v>51</v>
      </c>
      <c r="U20" s="249" t="s">
        <v>52</v>
      </c>
      <c r="V20" s="249" t="s">
        <v>53</v>
      </c>
      <c r="W20" s="475" t="s">
        <v>1940</v>
      </c>
    </row>
    <row r="21" spans="1:23" s="559" customFormat="1" x14ac:dyDescent="0.2">
      <c r="A21" s="225">
        <v>20</v>
      </c>
      <c r="B21" s="225" t="s">
        <v>1721</v>
      </c>
      <c r="C21" s="206" t="s">
        <v>78</v>
      </c>
      <c r="D21" s="225" t="s">
        <v>1582</v>
      </c>
      <c r="E21" s="225" t="s">
        <v>65</v>
      </c>
      <c r="F21" s="225" t="s">
        <v>132</v>
      </c>
      <c r="G21" s="225" t="s">
        <v>66</v>
      </c>
      <c r="H21" s="225" t="s">
        <v>131</v>
      </c>
      <c r="I21" s="225" t="s">
        <v>66</v>
      </c>
      <c r="J21" s="225">
        <v>10</v>
      </c>
      <c r="K21" s="225">
        <v>8</v>
      </c>
      <c r="L21" s="225">
        <v>12</v>
      </c>
      <c r="M21" s="225" t="s">
        <v>87</v>
      </c>
      <c r="N21" s="225" t="s">
        <v>87</v>
      </c>
      <c r="O21" s="244" t="s">
        <v>88</v>
      </c>
      <c r="P21" s="15" t="s">
        <v>135</v>
      </c>
      <c r="Q21" s="15">
        <v>96</v>
      </c>
      <c r="R21" s="15" t="s">
        <v>125</v>
      </c>
      <c r="S21" s="15">
        <v>96</v>
      </c>
      <c r="T21" s="225" t="s">
        <v>86</v>
      </c>
      <c r="U21" s="225" t="s">
        <v>52</v>
      </c>
      <c r="V21" s="225" t="s">
        <v>53</v>
      </c>
      <c r="W21" s="88" t="s">
        <v>1940</v>
      </c>
    </row>
    <row r="22" spans="1:23" s="559" customFormat="1" x14ac:dyDescent="0.2">
      <c r="A22" s="225">
        <v>21</v>
      </c>
      <c r="B22" s="225" t="s">
        <v>1710</v>
      </c>
      <c r="C22" s="206" t="s">
        <v>78</v>
      </c>
      <c r="D22" s="225" t="s">
        <v>1582</v>
      </c>
      <c r="E22" s="225" t="s">
        <v>65</v>
      </c>
      <c r="F22" s="225" t="s">
        <v>132</v>
      </c>
      <c r="G22" s="225" t="s">
        <v>66</v>
      </c>
      <c r="H22" s="225" t="s">
        <v>131</v>
      </c>
      <c r="I22" s="225" t="s">
        <v>66</v>
      </c>
      <c r="J22" s="225">
        <v>10</v>
      </c>
      <c r="K22" s="225">
        <v>8</v>
      </c>
      <c r="L22" s="225">
        <v>12</v>
      </c>
      <c r="M22" s="225" t="s">
        <v>87</v>
      </c>
      <c r="N22" s="225" t="s">
        <v>87</v>
      </c>
      <c r="O22" s="244" t="s">
        <v>88</v>
      </c>
      <c r="P22" s="15" t="s">
        <v>135</v>
      </c>
      <c r="Q22" s="15">
        <v>96</v>
      </c>
      <c r="R22" s="15" t="s">
        <v>125</v>
      </c>
      <c r="S22" s="15">
        <v>96</v>
      </c>
      <c r="T22" s="225" t="s">
        <v>86</v>
      </c>
      <c r="U22" s="225" t="s">
        <v>52</v>
      </c>
      <c r="V22" s="225" t="s">
        <v>53</v>
      </c>
      <c r="W22" s="88" t="s">
        <v>1940</v>
      </c>
    </row>
    <row r="23" spans="1:23" s="474" customFormat="1" x14ac:dyDescent="0.2">
      <c r="A23" s="225">
        <v>24</v>
      </c>
      <c r="B23" s="225" t="s">
        <v>1722</v>
      </c>
      <c r="C23" s="206" t="s">
        <v>78</v>
      </c>
      <c r="D23" s="225" t="s">
        <v>1582</v>
      </c>
      <c r="E23" s="225" t="s">
        <v>65</v>
      </c>
      <c r="F23" s="225" t="s">
        <v>132</v>
      </c>
      <c r="G23" s="225" t="s">
        <v>66</v>
      </c>
      <c r="H23" s="225" t="s">
        <v>131</v>
      </c>
      <c r="I23" s="225" t="s">
        <v>66</v>
      </c>
      <c r="J23" s="225">
        <v>10</v>
      </c>
      <c r="K23" s="225">
        <v>8</v>
      </c>
      <c r="L23" s="225">
        <v>12</v>
      </c>
      <c r="M23" s="225" t="s">
        <v>87</v>
      </c>
      <c r="N23" s="225" t="s">
        <v>87</v>
      </c>
      <c r="O23" s="244" t="s">
        <v>88</v>
      </c>
      <c r="P23" s="15" t="s">
        <v>135</v>
      </c>
      <c r="Q23" s="15">
        <v>96</v>
      </c>
      <c r="R23" s="15" t="s">
        <v>125</v>
      </c>
      <c r="S23" s="15">
        <v>96</v>
      </c>
      <c r="T23" s="225" t="s">
        <v>86</v>
      </c>
      <c r="U23" s="225" t="s">
        <v>52</v>
      </c>
      <c r="V23" s="225" t="s">
        <v>53</v>
      </c>
      <c r="W23" s="88" t="s">
        <v>1940</v>
      </c>
    </row>
    <row r="24" spans="1:23" s="474" customFormat="1" x14ac:dyDescent="0.2">
      <c r="A24" s="249">
        <v>28</v>
      </c>
      <c r="B24" s="249" t="s">
        <v>1721</v>
      </c>
      <c r="C24" s="250" t="s">
        <v>79</v>
      </c>
      <c r="D24" s="249" t="s">
        <v>1582</v>
      </c>
      <c r="E24" s="249" t="s">
        <v>65</v>
      </c>
      <c r="F24" s="249" t="s">
        <v>132</v>
      </c>
      <c r="G24" s="249" t="s">
        <v>66</v>
      </c>
      <c r="H24" s="249" t="s">
        <v>131</v>
      </c>
      <c r="I24" s="249" t="s">
        <v>66</v>
      </c>
      <c r="J24" s="249">
        <v>2</v>
      </c>
      <c r="K24" s="249">
        <v>0</v>
      </c>
      <c r="L24" s="249">
        <v>4</v>
      </c>
      <c r="M24" s="249" t="s">
        <v>66</v>
      </c>
      <c r="N24" s="249" t="s">
        <v>66</v>
      </c>
      <c r="O24" s="249" t="s">
        <v>66</v>
      </c>
      <c r="P24" s="251" t="s">
        <v>135</v>
      </c>
      <c r="Q24" s="251">
        <v>144</v>
      </c>
      <c r="R24" s="251" t="s">
        <v>125</v>
      </c>
      <c r="S24" s="251">
        <v>144</v>
      </c>
      <c r="T24" s="475" t="s">
        <v>86</v>
      </c>
      <c r="U24" s="249" t="s">
        <v>52</v>
      </c>
      <c r="V24" s="249" t="s">
        <v>53</v>
      </c>
      <c r="W24" s="475" t="s">
        <v>1940</v>
      </c>
    </row>
    <row r="25" spans="1:23" s="474" customFormat="1" x14ac:dyDescent="0.2">
      <c r="A25" s="249">
        <v>29</v>
      </c>
      <c r="B25" s="249" t="s">
        <v>1710</v>
      </c>
      <c r="C25" s="250" t="s">
        <v>79</v>
      </c>
      <c r="D25" s="249" t="s">
        <v>1582</v>
      </c>
      <c r="E25" s="249" t="s">
        <v>65</v>
      </c>
      <c r="F25" s="249" t="s">
        <v>132</v>
      </c>
      <c r="G25" s="249" t="s">
        <v>66</v>
      </c>
      <c r="H25" s="249" t="s">
        <v>131</v>
      </c>
      <c r="I25" s="249" t="s">
        <v>66</v>
      </c>
      <c r="J25" s="249">
        <v>2</v>
      </c>
      <c r="K25" s="249">
        <v>0</v>
      </c>
      <c r="L25" s="249">
        <v>4</v>
      </c>
      <c r="M25" s="249" t="s">
        <v>66</v>
      </c>
      <c r="N25" s="249" t="s">
        <v>66</v>
      </c>
      <c r="O25" s="249" t="s">
        <v>66</v>
      </c>
      <c r="P25" s="251" t="s">
        <v>135</v>
      </c>
      <c r="Q25" s="251">
        <v>144</v>
      </c>
      <c r="R25" s="251" t="s">
        <v>125</v>
      </c>
      <c r="S25" s="251">
        <v>144</v>
      </c>
      <c r="T25" s="475" t="s">
        <v>86</v>
      </c>
      <c r="U25" s="249" t="s">
        <v>52</v>
      </c>
      <c r="V25" s="249" t="s">
        <v>53</v>
      </c>
      <c r="W25" s="475" t="s">
        <v>1940</v>
      </c>
    </row>
    <row r="26" spans="1:23" s="474" customFormat="1" x14ac:dyDescent="0.2">
      <c r="A26" s="249">
        <v>32</v>
      </c>
      <c r="B26" s="249" t="s">
        <v>1722</v>
      </c>
      <c r="C26" s="250" t="s">
        <v>79</v>
      </c>
      <c r="D26" s="249" t="s">
        <v>1582</v>
      </c>
      <c r="E26" s="249" t="s">
        <v>65</v>
      </c>
      <c r="F26" s="249" t="s">
        <v>132</v>
      </c>
      <c r="G26" s="249" t="s">
        <v>66</v>
      </c>
      <c r="H26" s="249" t="s">
        <v>131</v>
      </c>
      <c r="I26" s="249" t="s">
        <v>66</v>
      </c>
      <c r="J26" s="249">
        <v>2</v>
      </c>
      <c r="K26" s="249">
        <v>0</v>
      </c>
      <c r="L26" s="249">
        <v>4</v>
      </c>
      <c r="M26" s="249" t="s">
        <v>66</v>
      </c>
      <c r="N26" s="249" t="s">
        <v>66</v>
      </c>
      <c r="O26" s="249" t="s">
        <v>66</v>
      </c>
      <c r="P26" s="251" t="s">
        <v>135</v>
      </c>
      <c r="Q26" s="251">
        <v>144</v>
      </c>
      <c r="R26" s="251" t="s">
        <v>125</v>
      </c>
      <c r="S26" s="251">
        <v>144</v>
      </c>
      <c r="T26" s="475" t="s">
        <v>86</v>
      </c>
      <c r="U26" s="249" t="s">
        <v>52</v>
      </c>
      <c r="V26" s="249" t="s">
        <v>53</v>
      </c>
      <c r="W26" s="475" t="s">
        <v>1940</v>
      </c>
    </row>
    <row r="27" spans="1:23" s="474" customFormat="1" x14ac:dyDescent="0.2">
      <c r="A27" s="225">
        <v>36</v>
      </c>
      <c r="B27" s="225" t="s">
        <v>1721</v>
      </c>
      <c r="C27" s="206" t="s">
        <v>80</v>
      </c>
      <c r="D27" s="225" t="s">
        <v>1582</v>
      </c>
      <c r="E27" s="225" t="s">
        <v>1378</v>
      </c>
      <c r="F27" s="225" t="s">
        <v>84</v>
      </c>
      <c r="G27" s="225" t="s">
        <v>134</v>
      </c>
      <c r="H27" s="225" t="s">
        <v>66</v>
      </c>
      <c r="I27" s="225" t="s">
        <v>66</v>
      </c>
      <c r="J27" s="225">
        <v>15</v>
      </c>
      <c r="K27" s="225">
        <v>13</v>
      </c>
      <c r="L27" s="225">
        <v>17</v>
      </c>
      <c r="M27" s="225" t="s">
        <v>66</v>
      </c>
      <c r="N27" s="225" t="s">
        <v>66</v>
      </c>
      <c r="O27" s="225" t="s">
        <v>66</v>
      </c>
      <c r="P27" s="15" t="s">
        <v>135</v>
      </c>
      <c r="Q27" s="15">
        <v>10</v>
      </c>
      <c r="R27" s="15" t="s">
        <v>126</v>
      </c>
      <c r="S27" s="15">
        <v>240</v>
      </c>
      <c r="T27" s="225" t="s">
        <v>66</v>
      </c>
      <c r="U27" s="225" t="s">
        <v>52</v>
      </c>
      <c r="V27" s="225" t="s">
        <v>53</v>
      </c>
      <c r="W27" s="88" t="s">
        <v>1940</v>
      </c>
    </row>
    <row r="28" spans="1:23" s="474" customFormat="1" x14ac:dyDescent="0.2">
      <c r="A28" s="225">
        <v>37</v>
      </c>
      <c r="B28" s="225" t="s">
        <v>1710</v>
      </c>
      <c r="C28" s="206" t="s">
        <v>80</v>
      </c>
      <c r="D28" s="225" t="s">
        <v>1582</v>
      </c>
      <c r="E28" s="225" t="s">
        <v>1378</v>
      </c>
      <c r="F28" s="225" t="s">
        <v>84</v>
      </c>
      <c r="G28" s="225" t="s">
        <v>134</v>
      </c>
      <c r="H28" s="225" t="s">
        <v>66</v>
      </c>
      <c r="I28" s="225" t="s">
        <v>66</v>
      </c>
      <c r="J28" s="225">
        <v>15</v>
      </c>
      <c r="K28" s="225">
        <v>13</v>
      </c>
      <c r="L28" s="225">
        <v>17</v>
      </c>
      <c r="M28" s="225" t="s">
        <v>66</v>
      </c>
      <c r="N28" s="225" t="s">
        <v>66</v>
      </c>
      <c r="O28" s="225" t="s">
        <v>66</v>
      </c>
      <c r="P28" s="15" t="s">
        <v>135</v>
      </c>
      <c r="Q28" s="15">
        <v>10</v>
      </c>
      <c r="R28" s="15" t="s">
        <v>126</v>
      </c>
      <c r="S28" s="15">
        <v>240</v>
      </c>
      <c r="T28" s="225" t="s">
        <v>66</v>
      </c>
      <c r="U28" s="225" t="s">
        <v>52</v>
      </c>
      <c r="V28" s="225" t="s">
        <v>53</v>
      </c>
      <c r="W28" s="88" t="s">
        <v>1940</v>
      </c>
    </row>
    <row r="29" spans="1:23" s="474" customFormat="1" x14ac:dyDescent="0.2">
      <c r="A29" s="225">
        <v>40</v>
      </c>
      <c r="B29" s="225" t="s">
        <v>1722</v>
      </c>
      <c r="C29" s="206" t="s">
        <v>80</v>
      </c>
      <c r="D29" s="225" t="s">
        <v>1582</v>
      </c>
      <c r="E29" s="225" t="s">
        <v>1378</v>
      </c>
      <c r="F29" s="225" t="s">
        <v>84</v>
      </c>
      <c r="G29" s="225" t="s">
        <v>134</v>
      </c>
      <c r="H29" s="225" t="s">
        <v>66</v>
      </c>
      <c r="I29" s="225" t="s">
        <v>66</v>
      </c>
      <c r="J29" s="225">
        <v>15</v>
      </c>
      <c r="K29" s="225">
        <v>13</v>
      </c>
      <c r="L29" s="225">
        <v>17</v>
      </c>
      <c r="M29" s="225" t="s">
        <v>66</v>
      </c>
      <c r="N29" s="225" t="s">
        <v>66</v>
      </c>
      <c r="O29" s="225" t="s">
        <v>66</v>
      </c>
      <c r="P29" s="15" t="s">
        <v>135</v>
      </c>
      <c r="Q29" s="15">
        <v>10</v>
      </c>
      <c r="R29" s="15" t="s">
        <v>126</v>
      </c>
      <c r="S29" s="15">
        <v>240</v>
      </c>
      <c r="T29" s="225" t="s">
        <v>66</v>
      </c>
      <c r="U29" s="225" t="s">
        <v>52</v>
      </c>
      <c r="V29" s="225" t="s">
        <v>53</v>
      </c>
      <c r="W29" s="88" t="s">
        <v>1940</v>
      </c>
    </row>
    <row r="30" spans="1:23" s="474" customFormat="1" x14ac:dyDescent="0.2">
      <c r="A30" s="49"/>
      <c r="B30" s="49"/>
      <c r="C30" s="49"/>
      <c r="D30" s="49"/>
      <c r="E30" s="49"/>
      <c r="F30" s="49"/>
      <c r="G30" s="49"/>
      <c r="H30" s="49"/>
      <c r="I30" s="49"/>
      <c r="J30" s="49"/>
      <c r="K30" s="49"/>
      <c r="L30" s="49"/>
      <c r="M30" s="49"/>
      <c r="N30" s="49"/>
      <c r="O30" s="49"/>
      <c r="P30" s="49"/>
      <c r="Q30" s="49"/>
      <c r="R30" s="49"/>
      <c r="S30" s="49"/>
      <c r="T30" s="49"/>
      <c r="U30" s="49"/>
      <c r="V30" s="49"/>
      <c r="W30" s="49"/>
    </row>
    <row r="31" spans="1:23" s="474" customFormat="1" ht="16" thickBot="1" x14ac:dyDescent="0.25">
      <c r="A31" s="17" t="s">
        <v>2142</v>
      </c>
      <c r="B31" s="17"/>
      <c r="C31" s="17" t="s">
        <v>68</v>
      </c>
      <c r="D31" s="50"/>
      <c r="E31" s="50"/>
      <c r="F31" s="50"/>
      <c r="G31" s="50"/>
      <c r="H31" s="50"/>
      <c r="I31" s="50"/>
      <c r="J31" s="50"/>
      <c r="K31" s="50"/>
      <c r="L31" s="50"/>
      <c r="M31" s="50"/>
      <c r="N31" s="50"/>
      <c r="O31" s="50"/>
      <c r="P31" s="49"/>
      <c r="Q31" s="49"/>
      <c r="R31" s="49"/>
      <c r="S31" s="49"/>
      <c r="T31" s="49"/>
      <c r="U31" s="49"/>
      <c r="V31" s="49"/>
      <c r="W31" s="49"/>
    </row>
    <row r="32" spans="1:23" s="474" customFormat="1" x14ac:dyDescent="0.2">
      <c r="A32" s="49"/>
      <c r="B32" s="49"/>
      <c r="C32" s="49"/>
      <c r="D32" s="49"/>
      <c r="E32" s="49"/>
      <c r="F32" s="49"/>
      <c r="G32" s="49"/>
      <c r="H32" s="49"/>
      <c r="I32" s="49"/>
      <c r="J32" s="49"/>
      <c r="K32" s="49"/>
      <c r="L32" s="49"/>
      <c r="M32" s="49"/>
      <c r="N32" s="49"/>
      <c r="O32" s="49"/>
      <c r="P32" s="49"/>
      <c r="Q32" s="49"/>
      <c r="R32" s="49"/>
      <c r="S32" s="49"/>
      <c r="T32" s="49"/>
      <c r="U32" s="49"/>
      <c r="V32" s="49"/>
      <c r="W32" s="49"/>
    </row>
    <row r="33" spans="1:22" s="99" customFormat="1" x14ac:dyDescent="0.2">
      <c r="A33" s="83" t="s">
        <v>5</v>
      </c>
      <c r="B33" s="57" t="s">
        <v>36</v>
      </c>
      <c r="C33" s="57" t="s">
        <v>6</v>
      </c>
      <c r="D33" s="83" t="s">
        <v>45</v>
      </c>
      <c r="E33" s="83" t="s">
        <v>9</v>
      </c>
      <c r="F33" s="83" t="s">
        <v>119</v>
      </c>
      <c r="G33" s="57" t="s">
        <v>56</v>
      </c>
      <c r="H33" s="84" t="s">
        <v>136</v>
      </c>
      <c r="I33" s="84" t="s">
        <v>137</v>
      </c>
      <c r="J33" s="84" t="s">
        <v>138</v>
      </c>
      <c r="K33" s="57" t="s">
        <v>139</v>
      </c>
      <c r="L33" s="57" t="s">
        <v>122</v>
      </c>
      <c r="M33" s="57" t="s">
        <v>140</v>
      </c>
      <c r="N33" s="57" t="s">
        <v>122</v>
      </c>
      <c r="O33" s="57" t="s">
        <v>42</v>
      </c>
      <c r="P33" s="57" t="s">
        <v>141</v>
      </c>
      <c r="Q33" s="57" t="s">
        <v>142</v>
      </c>
      <c r="R33" s="57" t="s">
        <v>10</v>
      </c>
      <c r="S33" s="57" t="s">
        <v>146</v>
      </c>
      <c r="T33" s="57" t="s">
        <v>145</v>
      </c>
      <c r="U33" s="57" t="s">
        <v>11</v>
      </c>
      <c r="V33" s="83" t="s">
        <v>16</v>
      </c>
    </row>
    <row r="34" spans="1:22" s="99" customFormat="1" x14ac:dyDescent="0.2">
      <c r="A34" s="228">
        <v>4</v>
      </c>
      <c r="B34" s="90" t="s">
        <v>1721</v>
      </c>
      <c r="C34" s="207" t="s">
        <v>76</v>
      </c>
      <c r="D34" s="243" t="s">
        <v>1600</v>
      </c>
      <c r="E34" s="228" t="s">
        <v>89</v>
      </c>
      <c r="F34" s="228">
        <v>4</v>
      </c>
      <c r="G34" s="90" t="s">
        <v>52</v>
      </c>
      <c r="H34" s="229">
        <v>72</v>
      </c>
      <c r="I34" s="229" t="s">
        <v>125</v>
      </c>
      <c r="J34" s="229">
        <v>72</v>
      </c>
      <c r="K34" s="52" t="s">
        <v>71</v>
      </c>
      <c r="L34" s="52" t="s">
        <v>71</v>
      </c>
      <c r="M34" s="52" t="s">
        <v>71</v>
      </c>
      <c r="N34" s="52" t="s">
        <v>71</v>
      </c>
      <c r="O34" s="52" t="s">
        <v>91</v>
      </c>
      <c r="P34" s="52">
        <v>10.5</v>
      </c>
      <c r="Q34" s="52" t="s">
        <v>143</v>
      </c>
      <c r="R34" s="52" t="s">
        <v>92</v>
      </c>
      <c r="S34" s="52" t="s">
        <v>97</v>
      </c>
      <c r="T34" s="52" t="s">
        <v>143</v>
      </c>
      <c r="U34" s="52" t="s">
        <v>106</v>
      </c>
      <c r="V34" s="228"/>
    </row>
    <row r="35" spans="1:22" s="99" customFormat="1" x14ac:dyDescent="0.2">
      <c r="A35" s="228">
        <v>5</v>
      </c>
      <c r="B35" s="90" t="s">
        <v>1710</v>
      </c>
      <c r="C35" s="207" t="s">
        <v>76</v>
      </c>
      <c r="D35" s="243" t="s">
        <v>1600</v>
      </c>
      <c r="E35" s="228" t="s">
        <v>89</v>
      </c>
      <c r="F35" s="228">
        <v>4</v>
      </c>
      <c r="G35" s="90" t="s">
        <v>52</v>
      </c>
      <c r="H35" s="229">
        <v>72</v>
      </c>
      <c r="I35" s="229" t="s">
        <v>125</v>
      </c>
      <c r="J35" s="229">
        <v>72</v>
      </c>
      <c r="K35" s="52" t="s">
        <v>71</v>
      </c>
      <c r="L35" s="52" t="s">
        <v>71</v>
      </c>
      <c r="M35" s="52" t="s">
        <v>71</v>
      </c>
      <c r="N35" s="52" t="s">
        <v>71</v>
      </c>
      <c r="O35" s="52" t="s">
        <v>91</v>
      </c>
      <c r="P35" s="52">
        <v>24.4</v>
      </c>
      <c r="Q35" s="52" t="s">
        <v>143</v>
      </c>
      <c r="R35" s="52" t="s">
        <v>92</v>
      </c>
      <c r="S35" s="52" t="s">
        <v>98</v>
      </c>
      <c r="T35" s="52" t="s">
        <v>143</v>
      </c>
      <c r="U35" s="52" t="s">
        <v>106</v>
      </c>
      <c r="V35" s="228"/>
    </row>
    <row r="36" spans="1:22" s="99" customFormat="1" x14ac:dyDescent="0.2">
      <c r="A36" s="228">
        <v>8</v>
      </c>
      <c r="B36" s="90" t="s">
        <v>1722</v>
      </c>
      <c r="C36" s="207" t="s">
        <v>76</v>
      </c>
      <c r="D36" s="243" t="s">
        <v>1600</v>
      </c>
      <c r="E36" s="228" t="s">
        <v>89</v>
      </c>
      <c r="F36" s="228">
        <v>4</v>
      </c>
      <c r="G36" s="90" t="s">
        <v>52</v>
      </c>
      <c r="H36" s="229">
        <v>72</v>
      </c>
      <c r="I36" s="229" t="s">
        <v>125</v>
      </c>
      <c r="J36" s="229">
        <v>72</v>
      </c>
      <c r="K36" s="52" t="s">
        <v>71</v>
      </c>
      <c r="L36" s="52" t="s">
        <v>71</v>
      </c>
      <c r="M36" s="52" t="s">
        <v>71</v>
      </c>
      <c r="N36" s="52" t="s">
        <v>71</v>
      </c>
      <c r="O36" s="52" t="s">
        <v>91</v>
      </c>
      <c r="P36" s="52">
        <v>30.4</v>
      </c>
      <c r="Q36" s="52" t="s">
        <v>143</v>
      </c>
      <c r="R36" s="52" t="s">
        <v>92</v>
      </c>
      <c r="S36" s="52" t="s">
        <v>101</v>
      </c>
      <c r="T36" s="52" t="s">
        <v>143</v>
      </c>
      <c r="U36" s="52" t="s">
        <v>106</v>
      </c>
      <c r="V36" s="228"/>
    </row>
    <row r="37" spans="1:22" s="99" customFormat="1" x14ac:dyDescent="0.2">
      <c r="A37" s="481">
        <v>12</v>
      </c>
      <c r="B37" s="218" t="s">
        <v>1721</v>
      </c>
      <c r="C37" s="262" t="s">
        <v>77</v>
      </c>
      <c r="D37" s="482" t="s">
        <v>90</v>
      </c>
      <c r="E37" s="481" t="s">
        <v>90</v>
      </c>
      <c r="F37" s="481">
        <v>6</v>
      </c>
      <c r="G37" s="218" t="s">
        <v>51</v>
      </c>
      <c r="H37" s="483">
        <v>48</v>
      </c>
      <c r="I37" s="483" t="s">
        <v>125</v>
      </c>
      <c r="J37" s="483">
        <v>48</v>
      </c>
      <c r="K37" s="91" t="s">
        <v>71</v>
      </c>
      <c r="L37" s="91" t="s">
        <v>71</v>
      </c>
      <c r="M37" s="91" t="s">
        <v>71</v>
      </c>
      <c r="N37" s="91" t="s">
        <v>71</v>
      </c>
      <c r="O37" s="91" t="s">
        <v>102</v>
      </c>
      <c r="P37" s="91">
        <v>7.67</v>
      </c>
      <c r="Q37" s="484" t="s">
        <v>143</v>
      </c>
      <c r="R37" s="91" t="s">
        <v>93</v>
      </c>
      <c r="S37" s="91">
        <v>19</v>
      </c>
      <c r="T37" s="484" t="s">
        <v>143</v>
      </c>
      <c r="U37" s="91" t="s">
        <v>107</v>
      </c>
      <c r="V37" s="481"/>
    </row>
    <row r="38" spans="1:22" s="99" customFormat="1" x14ac:dyDescent="0.2">
      <c r="A38" s="481">
        <v>13</v>
      </c>
      <c r="B38" s="218" t="s">
        <v>1710</v>
      </c>
      <c r="C38" s="262" t="s">
        <v>77</v>
      </c>
      <c r="D38" s="482" t="s">
        <v>90</v>
      </c>
      <c r="E38" s="481" t="s">
        <v>90</v>
      </c>
      <c r="F38" s="481">
        <v>6</v>
      </c>
      <c r="G38" s="218" t="s">
        <v>51</v>
      </c>
      <c r="H38" s="483">
        <v>48</v>
      </c>
      <c r="I38" s="483" t="s">
        <v>125</v>
      </c>
      <c r="J38" s="483">
        <v>48</v>
      </c>
      <c r="K38" s="91" t="s">
        <v>71</v>
      </c>
      <c r="L38" s="91" t="s">
        <v>71</v>
      </c>
      <c r="M38" s="91" t="s">
        <v>71</v>
      </c>
      <c r="N38" s="91" t="s">
        <v>71</v>
      </c>
      <c r="O38" s="91" t="s">
        <v>102</v>
      </c>
      <c r="P38" s="91">
        <v>11.5</v>
      </c>
      <c r="Q38" s="484" t="s">
        <v>143</v>
      </c>
      <c r="R38" s="91" t="s">
        <v>93</v>
      </c>
      <c r="S38" s="91">
        <v>1.65</v>
      </c>
      <c r="T38" s="484" t="s">
        <v>143</v>
      </c>
      <c r="U38" s="91" t="s">
        <v>107</v>
      </c>
      <c r="V38" s="481"/>
    </row>
    <row r="39" spans="1:22" s="99" customFormat="1" x14ac:dyDescent="0.2">
      <c r="A39" s="481">
        <v>16</v>
      </c>
      <c r="B39" s="218" t="s">
        <v>1722</v>
      </c>
      <c r="C39" s="262" t="s">
        <v>77</v>
      </c>
      <c r="D39" s="482" t="s">
        <v>90</v>
      </c>
      <c r="E39" s="481" t="s">
        <v>90</v>
      </c>
      <c r="F39" s="481">
        <v>6</v>
      </c>
      <c r="G39" s="218" t="s">
        <v>51</v>
      </c>
      <c r="H39" s="483">
        <v>48</v>
      </c>
      <c r="I39" s="483" t="s">
        <v>125</v>
      </c>
      <c r="J39" s="483">
        <v>48</v>
      </c>
      <c r="K39" s="91" t="s">
        <v>71</v>
      </c>
      <c r="L39" s="91" t="s">
        <v>71</v>
      </c>
      <c r="M39" s="91" t="s">
        <v>71</v>
      </c>
      <c r="N39" s="91" t="s">
        <v>71</v>
      </c>
      <c r="O39" s="91" t="s">
        <v>102</v>
      </c>
      <c r="P39" s="91">
        <v>6.51</v>
      </c>
      <c r="Q39" s="484" t="s">
        <v>143</v>
      </c>
      <c r="R39" s="91" t="s">
        <v>93</v>
      </c>
      <c r="S39" s="91">
        <v>0.78</v>
      </c>
      <c r="T39" s="484" t="s">
        <v>143</v>
      </c>
      <c r="U39" s="91" t="s">
        <v>107</v>
      </c>
      <c r="V39" s="481"/>
    </row>
    <row r="40" spans="1:22" s="99" customFormat="1" x14ac:dyDescent="0.2">
      <c r="A40" s="228">
        <v>20</v>
      </c>
      <c r="B40" s="90" t="s">
        <v>1721</v>
      </c>
      <c r="C40" s="207" t="s">
        <v>78</v>
      </c>
      <c r="D40" s="243" t="s">
        <v>90</v>
      </c>
      <c r="E40" s="228" t="s">
        <v>90</v>
      </c>
      <c r="F40" s="228">
        <v>6</v>
      </c>
      <c r="G40" s="90" t="s">
        <v>86</v>
      </c>
      <c r="H40" s="229">
        <v>96</v>
      </c>
      <c r="I40" s="229" t="s">
        <v>125</v>
      </c>
      <c r="J40" s="229">
        <v>96</v>
      </c>
      <c r="K40" s="52" t="s">
        <v>71</v>
      </c>
      <c r="L40" s="52" t="s">
        <v>71</v>
      </c>
      <c r="M40" s="52" t="s">
        <v>71</v>
      </c>
      <c r="N40" s="52" t="s">
        <v>71</v>
      </c>
      <c r="O40" s="52" t="s">
        <v>102</v>
      </c>
      <c r="P40" s="52">
        <v>11.5</v>
      </c>
      <c r="Q40" s="52" t="s">
        <v>143</v>
      </c>
      <c r="R40" s="52" t="s">
        <v>93</v>
      </c>
      <c r="S40" s="52">
        <v>0.51</v>
      </c>
      <c r="T40" s="52" t="s">
        <v>143</v>
      </c>
      <c r="U40" s="52" t="s">
        <v>107</v>
      </c>
      <c r="V40" s="228"/>
    </row>
    <row r="41" spans="1:22" s="99" customFormat="1" x14ac:dyDescent="0.2">
      <c r="A41" s="228">
        <v>21</v>
      </c>
      <c r="B41" s="90" t="s">
        <v>1710</v>
      </c>
      <c r="C41" s="207" t="s">
        <v>78</v>
      </c>
      <c r="D41" s="243" t="s">
        <v>90</v>
      </c>
      <c r="E41" s="228" t="s">
        <v>90</v>
      </c>
      <c r="F41" s="228">
        <v>6</v>
      </c>
      <c r="G41" s="90" t="s">
        <v>86</v>
      </c>
      <c r="H41" s="229">
        <v>96</v>
      </c>
      <c r="I41" s="229" t="s">
        <v>125</v>
      </c>
      <c r="J41" s="229">
        <v>96</v>
      </c>
      <c r="K41" s="52" t="s">
        <v>71</v>
      </c>
      <c r="L41" s="52" t="s">
        <v>71</v>
      </c>
      <c r="M41" s="52" t="s">
        <v>71</v>
      </c>
      <c r="N41" s="52" t="s">
        <v>71</v>
      </c>
      <c r="O41" s="52" t="s">
        <v>102</v>
      </c>
      <c r="P41" s="52">
        <v>24.1</v>
      </c>
      <c r="Q41" s="52" t="s">
        <v>143</v>
      </c>
      <c r="R41" s="52" t="s">
        <v>93</v>
      </c>
      <c r="S41" s="52">
        <v>1.67</v>
      </c>
      <c r="T41" s="52" t="s">
        <v>143</v>
      </c>
      <c r="U41" s="52" t="s">
        <v>107</v>
      </c>
      <c r="V41" s="228"/>
    </row>
    <row r="42" spans="1:22" s="99" customFormat="1" x14ac:dyDescent="0.2">
      <c r="A42" s="228">
        <v>24</v>
      </c>
      <c r="B42" s="90" t="s">
        <v>1722</v>
      </c>
      <c r="C42" s="207" t="s">
        <v>78</v>
      </c>
      <c r="D42" s="243" t="s">
        <v>90</v>
      </c>
      <c r="E42" s="228" t="s">
        <v>90</v>
      </c>
      <c r="F42" s="228">
        <v>6</v>
      </c>
      <c r="G42" s="90" t="s">
        <v>86</v>
      </c>
      <c r="H42" s="229">
        <v>96</v>
      </c>
      <c r="I42" s="229" t="s">
        <v>125</v>
      </c>
      <c r="J42" s="229">
        <v>96</v>
      </c>
      <c r="K42" s="52" t="s">
        <v>71</v>
      </c>
      <c r="L42" s="52" t="s">
        <v>71</v>
      </c>
      <c r="M42" s="52" t="s">
        <v>71</v>
      </c>
      <c r="N42" s="52" t="s">
        <v>71</v>
      </c>
      <c r="O42" s="52" t="s">
        <v>102</v>
      </c>
      <c r="P42" s="52">
        <v>20.6</v>
      </c>
      <c r="Q42" s="52" t="s">
        <v>143</v>
      </c>
      <c r="R42" s="52" t="s">
        <v>93</v>
      </c>
      <c r="S42" s="52">
        <v>0.75</v>
      </c>
      <c r="T42" s="52" t="s">
        <v>143</v>
      </c>
      <c r="U42" s="52" t="s">
        <v>107</v>
      </c>
      <c r="V42" s="228"/>
    </row>
    <row r="43" spans="1:22" s="99" customFormat="1" x14ac:dyDescent="0.2">
      <c r="A43" s="481">
        <v>28</v>
      </c>
      <c r="B43" s="218" t="s">
        <v>1721</v>
      </c>
      <c r="C43" s="262" t="s">
        <v>79</v>
      </c>
      <c r="D43" s="482" t="s">
        <v>90</v>
      </c>
      <c r="E43" s="481" t="s">
        <v>90</v>
      </c>
      <c r="F43" s="481">
        <v>6</v>
      </c>
      <c r="G43" s="91" t="s">
        <v>86</v>
      </c>
      <c r="H43" s="483">
        <v>144</v>
      </c>
      <c r="I43" s="483" t="s">
        <v>125</v>
      </c>
      <c r="J43" s="483">
        <v>144</v>
      </c>
      <c r="K43" s="91" t="s">
        <v>71</v>
      </c>
      <c r="L43" s="91" t="s">
        <v>71</v>
      </c>
      <c r="M43" s="91" t="s">
        <v>71</v>
      </c>
      <c r="N43" s="91" t="s">
        <v>71</v>
      </c>
      <c r="O43" s="91" t="s">
        <v>102</v>
      </c>
      <c r="P43" s="91">
        <v>9.1199999999999992</v>
      </c>
      <c r="Q43" s="91" t="s">
        <v>143</v>
      </c>
      <c r="R43" s="91" t="s">
        <v>93</v>
      </c>
      <c r="S43" s="91">
        <v>0.41</v>
      </c>
      <c r="T43" s="91" t="s">
        <v>143</v>
      </c>
      <c r="U43" s="91" t="s">
        <v>107</v>
      </c>
      <c r="V43" s="481"/>
    </row>
    <row r="44" spans="1:22" s="99" customFormat="1" x14ac:dyDescent="0.2">
      <c r="A44" s="481">
        <v>29</v>
      </c>
      <c r="B44" s="218" t="s">
        <v>1710</v>
      </c>
      <c r="C44" s="262" t="s">
        <v>79</v>
      </c>
      <c r="D44" s="482" t="s">
        <v>90</v>
      </c>
      <c r="E44" s="481" t="s">
        <v>90</v>
      </c>
      <c r="F44" s="481">
        <v>6</v>
      </c>
      <c r="G44" s="91" t="s">
        <v>86</v>
      </c>
      <c r="H44" s="483">
        <v>144</v>
      </c>
      <c r="I44" s="483" t="s">
        <v>125</v>
      </c>
      <c r="J44" s="483">
        <v>144</v>
      </c>
      <c r="K44" s="91" t="s">
        <v>71</v>
      </c>
      <c r="L44" s="91" t="s">
        <v>71</v>
      </c>
      <c r="M44" s="91" t="s">
        <v>71</v>
      </c>
      <c r="N44" s="91" t="s">
        <v>71</v>
      </c>
      <c r="O44" s="91" t="s">
        <v>102</v>
      </c>
      <c r="P44" s="91">
        <v>12.3</v>
      </c>
      <c r="Q44" s="91" t="s">
        <v>143</v>
      </c>
      <c r="R44" s="91" t="s">
        <v>93</v>
      </c>
      <c r="S44" s="91">
        <v>0.96</v>
      </c>
      <c r="T44" s="91" t="s">
        <v>143</v>
      </c>
      <c r="U44" s="91" t="s">
        <v>107</v>
      </c>
      <c r="V44" s="481"/>
    </row>
    <row r="45" spans="1:22" s="99" customFormat="1" x14ac:dyDescent="0.2">
      <c r="A45" s="481">
        <v>32</v>
      </c>
      <c r="B45" s="218" t="s">
        <v>1722</v>
      </c>
      <c r="C45" s="262" t="s">
        <v>79</v>
      </c>
      <c r="D45" s="482" t="s">
        <v>90</v>
      </c>
      <c r="E45" s="481" t="s">
        <v>90</v>
      </c>
      <c r="F45" s="481">
        <v>6</v>
      </c>
      <c r="G45" s="91" t="s">
        <v>86</v>
      </c>
      <c r="H45" s="483">
        <v>144</v>
      </c>
      <c r="I45" s="483" t="s">
        <v>125</v>
      </c>
      <c r="J45" s="483">
        <v>144</v>
      </c>
      <c r="K45" s="91" t="s">
        <v>71</v>
      </c>
      <c r="L45" s="91" t="s">
        <v>71</v>
      </c>
      <c r="M45" s="91" t="s">
        <v>71</v>
      </c>
      <c r="N45" s="91" t="s">
        <v>71</v>
      </c>
      <c r="O45" s="91" t="s">
        <v>102</v>
      </c>
      <c r="P45" s="91">
        <v>11.8</v>
      </c>
      <c r="Q45" s="91" t="s">
        <v>143</v>
      </c>
      <c r="R45" s="91" t="s">
        <v>93</v>
      </c>
      <c r="S45" s="91">
        <v>0.35</v>
      </c>
      <c r="T45" s="91" t="s">
        <v>143</v>
      </c>
      <c r="U45" s="91" t="s">
        <v>107</v>
      </c>
      <c r="V45" s="481"/>
    </row>
    <row r="46" spans="1:22" s="99" customFormat="1" x14ac:dyDescent="0.2">
      <c r="A46" s="228">
        <v>36</v>
      </c>
      <c r="B46" s="90" t="s">
        <v>1721</v>
      </c>
      <c r="C46" s="207" t="s">
        <v>80</v>
      </c>
      <c r="D46" s="243" t="s">
        <v>90</v>
      </c>
      <c r="E46" s="228" t="s">
        <v>90</v>
      </c>
      <c r="F46" s="228">
        <v>6</v>
      </c>
      <c r="G46" s="90" t="s">
        <v>66</v>
      </c>
      <c r="H46" s="229">
        <v>10</v>
      </c>
      <c r="I46" s="229" t="s">
        <v>126</v>
      </c>
      <c r="J46" s="229">
        <v>240</v>
      </c>
      <c r="K46" s="52" t="s">
        <v>71</v>
      </c>
      <c r="L46" s="52" t="s">
        <v>71</v>
      </c>
      <c r="M46" s="52" t="s">
        <v>71</v>
      </c>
      <c r="N46" s="52" t="s">
        <v>71</v>
      </c>
      <c r="O46" s="52" t="s">
        <v>102</v>
      </c>
      <c r="P46" s="52">
        <v>140</v>
      </c>
      <c r="Q46" s="52" t="s">
        <v>144</v>
      </c>
      <c r="R46" s="52" t="s">
        <v>93</v>
      </c>
      <c r="S46" s="52">
        <v>21.6</v>
      </c>
      <c r="T46" s="52" t="s">
        <v>144</v>
      </c>
      <c r="U46" s="52" t="s">
        <v>107</v>
      </c>
      <c r="V46" s="228"/>
    </row>
    <row r="47" spans="1:22" s="99" customFormat="1" x14ac:dyDescent="0.2">
      <c r="A47" s="228">
        <v>37</v>
      </c>
      <c r="B47" s="90" t="s">
        <v>1710</v>
      </c>
      <c r="C47" s="207" t="s">
        <v>80</v>
      </c>
      <c r="D47" s="243" t="s">
        <v>90</v>
      </c>
      <c r="E47" s="228" t="s">
        <v>90</v>
      </c>
      <c r="F47" s="228">
        <v>6</v>
      </c>
      <c r="G47" s="90" t="s">
        <v>66</v>
      </c>
      <c r="H47" s="229">
        <v>10</v>
      </c>
      <c r="I47" s="229" t="s">
        <v>126</v>
      </c>
      <c r="J47" s="229">
        <v>240</v>
      </c>
      <c r="K47" s="52" t="s">
        <v>71</v>
      </c>
      <c r="L47" s="52" t="s">
        <v>71</v>
      </c>
      <c r="M47" s="52" t="s">
        <v>71</v>
      </c>
      <c r="N47" s="52" t="s">
        <v>71</v>
      </c>
      <c r="O47" s="52" t="s">
        <v>102</v>
      </c>
      <c r="P47" s="52">
        <v>170</v>
      </c>
      <c r="Q47" s="52" t="s">
        <v>144</v>
      </c>
      <c r="R47" s="52" t="s">
        <v>93</v>
      </c>
      <c r="S47" s="52">
        <v>15.1</v>
      </c>
      <c r="T47" s="52" t="s">
        <v>144</v>
      </c>
      <c r="U47" s="52" t="s">
        <v>107</v>
      </c>
      <c r="V47" s="228"/>
    </row>
    <row r="48" spans="1:22" s="99" customFormat="1" x14ac:dyDescent="0.2">
      <c r="A48" s="228">
        <v>40</v>
      </c>
      <c r="B48" s="90" t="s">
        <v>1722</v>
      </c>
      <c r="C48" s="207" t="s">
        <v>80</v>
      </c>
      <c r="D48" s="243" t="s">
        <v>90</v>
      </c>
      <c r="E48" s="228" t="s">
        <v>90</v>
      </c>
      <c r="F48" s="228">
        <v>6</v>
      </c>
      <c r="G48" s="90" t="s">
        <v>66</v>
      </c>
      <c r="H48" s="229">
        <v>10</v>
      </c>
      <c r="I48" s="229" t="s">
        <v>126</v>
      </c>
      <c r="J48" s="229">
        <v>240</v>
      </c>
      <c r="K48" s="52" t="s">
        <v>71</v>
      </c>
      <c r="L48" s="52" t="s">
        <v>71</v>
      </c>
      <c r="M48" s="52" t="s">
        <v>71</v>
      </c>
      <c r="N48" s="52" t="s">
        <v>71</v>
      </c>
      <c r="O48" s="52" t="s">
        <v>102</v>
      </c>
      <c r="P48" s="52">
        <v>1006</v>
      </c>
      <c r="Q48" s="52" t="s">
        <v>144</v>
      </c>
      <c r="R48" s="52" t="s">
        <v>93</v>
      </c>
      <c r="S48" s="52">
        <v>105</v>
      </c>
      <c r="T48" s="52" t="s">
        <v>144</v>
      </c>
      <c r="U48" s="52" t="s">
        <v>107</v>
      </c>
      <c r="V48" s="228"/>
    </row>
    <row r="49" spans="1:22" s="29" customFormat="1" x14ac:dyDescent="0.2">
      <c r="A49" s="19"/>
      <c r="B49" s="19"/>
      <c r="C49" s="19"/>
      <c r="D49" s="19"/>
      <c r="E49" s="19"/>
      <c r="F49" s="19"/>
      <c r="G49" s="19"/>
      <c r="H49" s="19"/>
      <c r="I49" s="19"/>
      <c r="J49" s="19"/>
      <c r="K49" s="19"/>
      <c r="L49" s="19"/>
      <c r="M49" s="19"/>
      <c r="N49" s="19"/>
      <c r="O49" s="19"/>
      <c r="P49" s="19"/>
      <c r="Q49" s="19"/>
      <c r="R49" s="19"/>
      <c r="S49" s="19"/>
      <c r="T49" s="19"/>
      <c r="U49" s="19"/>
      <c r="V49" s="19"/>
    </row>
    <row r="50" spans="1:22" s="29" customFormat="1" ht="16" thickBot="1" x14ac:dyDescent="0.25">
      <c r="A50" s="1" t="s">
        <v>2142</v>
      </c>
      <c r="B50" s="1"/>
      <c r="C50" s="1" t="s">
        <v>69</v>
      </c>
      <c r="D50" s="16" t="s">
        <v>105</v>
      </c>
      <c r="E50" s="43"/>
      <c r="F50" s="43"/>
      <c r="G50" s="43"/>
      <c r="H50" s="43"/>
      <c r="I50" s="43"/>
      <c r="J50" s="43"/>
      <c r="K50" s="43"/>
      <c r="L50" s="43"/>
      <c r="M50" s="43"/>
      <c r="N50" s="43"/>
      <c r="O50" s="43"/>
      <c r="P50" s="43"/>
      <c r="Q50" s="43"/>
      <c r="R50" s="19"/>
      <c r="S50" s="19"/>
      <c r="T50" s="19"/>
      <c r="U50" s="19"/>
      <c r="V50" s="19"/>
    </row>
    <row r="52" spans="1:22" x14ac:dyDescent="0.2">
      <c r="A52" s="263" t="s">
        <v>5</v>
      </c>
      <c r="B52" s="54" t="s">
        <v>9</v>
      </c>
      <c r="C52" s="55" t="s">
        <v>56</v>
      </c>
      <c r="D52" s="56" t="s">
        <v>488</v>
      </c>
      <c r="E52" s="56" t="s">
        <v>489</v>
      </c>
      <c r="F52" s="56" t="s">
        <v>490</v>
      </c>
      <c r="G52" s="56" t="s">
        <v>491</v>
      </c>
      <c r="H52" s="56" t="s">
        <v>492</v>
      </c>
      <c r="I52" s="56" t="s">
        <v>493</v>
      </c>
      <c r="J52" s="55" t="s">
        <v>2139</v>
      </c>
      <c r="K52" s="55" t="s">
        <v>122</v>
      </c>
      <c r="L52" s="55" t="s">
        <v>2140</v>
      </c>
      <c r="M52" s="55" t="s">
        <v>122</v>
      </c>
      <c r="N52" s="530" t="s">
        <v>42</v>
      </c>
      <c r="O52" s="55" t="s">
        <v>2141</v>
      </c>
      <c r="P52" s="55" t="s">
        <v>122</v>
      </c>
      <c r="Q52" s="530" t="s">
        <v>10</v>
      </c>
      <c r="R52" s="55" t="s">
        <v>2566</v>
      </c>
      <c r="S52" s="55" t="s">
        <v>11</v>
      </c>
      <c r="T52" s="55" t="s">
        <v>16</v>
      </c>
    </row>
    <row r="53" spans="1:22" x14ac:dyDescent="0.2">
      <c r="A53" s="53"/>
      <c r="B53" s="53"/>
      <c r="C53" s="230"/>
      <c r="D53" s="230"/>
      <c r="E53" s="231"/>
      <c r="F53" s="231"/>
      <c r="G53" s="57"/>
      <c r="H53" s="57"/>
      <c r="I53" s="230"/>
      <c r="J53" s="230"/>
      <c r="K53" s="230"/>
      <c r="L53" s="230"/>
      <c r="M53" s="230"/>
      <c r="N53" s="230"/>
      <c r="O53" s="230"/>
      <c r="P53" s="230"/>
      <c r="Q53" s="230"/>
      <c r="R53" s="230"/>
      <c r="S53" s="230"/>
      <c r="T53" s="230"/>
    </row>
    <row r="55" spans="1:22" ht="16" thickBot="1" x14ac:dyDescent="0.25">
      <c r="A55" s="1" t="s">
        <v>12</v>
      </c>
      <c r="B55" s="1"/>
      <c r="C55" s="43"/>
      <c r="D55" s="43"/>
      <c r="E55" s="43"/>
      <c r="F55" s="43"/>
      <c r="G55" s="43"/>
      <c r="H55" s="43"/>
      <c r="I55" s="43"/>
      <c r="J55" s="43"/>
      <c r="K55" s="43"/>
      <c r="L55" s="43"/>
      <c r="M55" s="43"/>
      <c r="N55" s="43"/>
      <c r="O55" s="43"/>
      <c r="P55" s="43"/>
      <c r="Q55" s="43"/>
    </row>
    <row r="56" spans="1:22" x14ac:dyDescent="0.2">
      <c r="A56" s="3" t="s">
        <v>13</v>
      </c>
      <c r="B56" s="3"/>
      <c r="C56" s="31"/>
      <c r="D56" s="31"/>
      <c r="E56" s="58" t="s">
        <v>110</v>
      </c>
      <c r="F56" s="58" t="s">
        <v>1534</v>
      </c>
      <c r="G56" s="58" t="s">
        <v>111</v>
      </c>
      <c r="H56" s="58" t="s">
        <v>112</v>
      </c>
      <c r="I56" s="58" t="s">
        <v>113</v>
      </c>
      <c r="J56" s="31" t="s">
        <v>54</v>
      </c>
      <c r="K56" s="31"/>
      <c r="L56" s="414" t="s">
        <v>16</v>
      </c>
      <c r="M56" s="31"/>
      <c r="N56" s="31"/>
      <c r="O56" s="31"/>
      <c r="P56" s="31"/>
      <c r="Q56" s="31"/>
    </row>
    <row r="57" spans="1:22" s="60" customFormat="1" x14ac:dyDescent="0.2">
      <c r="A57" s="59">
        <v>1</v>
      </c>
      <c r="B57" s="59"/>
      <c r="C57" s="60" t="s">
        <v>37</v>
      </c>
      <c r="E57" s="61">
        <v>1</v>
      </c>
      <c r="F57" s="61">
        <v>1</v>
      </c>
      <c r="G57" s="61">
        <v>1</v>
      </c>
      <c r="H57" s="61">
        <v>1</v>
      </c>
      <c r="I57" s="61">
        <v>1</v>
      </c>
      <c r="J57" s="60" t="s">
        <v>60</v>
      </c>
      <c r="L57" s="412" t="s">
        <v>1941</v>
      </c>
    </row>
    <row r="58" spans="1:22" x14ac:dyDescent="0.2">
      <c r="A58" s="4">
        <v>2</v>
      </c>
      <c r="B58" s="4"/>
      <c r="C58" s="5" t="s">
        <v>17</v>
      </c>
      <c r="E58" s="6">
        <v>0</v>
      </c>
      <c r="F58" s="6">
        <v>0</v>
      </c>
      <c r="G58" s="6">
        <v>0</v>
      </c>
      <c r="H58" s="6">
        <v>0</v>
      </c>
      <c r="I58" s="6">
        <v>0</v>
      </c>
      <c r="J58" s="19" t="s">
        <v>61</v>
      </c>
      <c r="L58" s="41" t="s">
        <v>71</v>
      </c>
    </row>
    <row r="59" spans="1:22" s="8" customFormat="1" x14ac:dyDescent="0.2">
      <c r="A59" s="7">
        <v>3</v>
      </c>
      <c r="B59" s="7"/>
      <c r="C59" s="8" t="s">
        <v>18</v>
      </c>
      <c r="E59" s="10">
        <v>0</v>
      </c>
      <c r="F59" s="10">
        <v>0</v>
      </c>
      <c r="G59" s="10">
        <v>0</v>
      </c>
      <c r="H59" s="10">
        <v>0</v>
      </c>
      <c r="I59" s="10">
        <v>0</v>
      </c>
      <c r="J59" s="8" t="s">
        <v>19</v>
      </c>
      <c r="L59" s="39" t="s">
        <v>71</v>
      </c>
    </row>
    <row r="60" spans="1:22" s="8" customFormat="1" x14ac:dyDescent="0.2">
      <c r="A60" s="7">
        <v>4</v>
      </c>
      <c r="B60" s="7"/>
      <c r="C60" s="8" t="s">
        <v>20</v>
      </c>
      <c r="E60" s="10">
        <v>0</v>
      </c>
      <c r="F60" s="10">
        <v>0</v>
      </c>
      <c r="G60" s="10">
        <v>0</v>
      </c>
      <c r="H60" s="10">
        <v>0</v>
      </c>
      <c r="I60" s="10">
        <v>0</v>
      </c>
      <c r="J60" s="8" t="s">
        <v>21</v>
      </c>
      <c r="L60" s="39" t="s">
        <v>71</v>
      </c>
    </row>
    <row r="61" spans="1:22" x14ac:dyDescent="0.2">
      <c r="A61" s="4">
        <v>5</v>
      </c>
      <c r="B61" s="4"/>
      <c r="C61" s="5" t="s">
        <v>22</v>
      </c>
      <c r="E61" s="6">
        <v>1</v>
      </c>
      <c r="F61" s="6">
        <v>1</v>
      </c>
      <c r="G61" s="6">
        <v>1</v>
      </c>
      <c r="H61" s="6">
        <v>1</v>
      </c>
      <c r="I61" s="6">
        <v>1</v>
      </c>
      <c r="J61" s="19" t="s">
        <v>23</v>
      </c>
      <c r="L61" s="41" t="s">
        <v>1535</v>
      </c>
    </row>
    <row r="62" spans="1:22" x14ac:dyDescent="0.2">
      <c r="A62" s="7">
        <v>6</v>
      </c>
      <c r="B62" s="7"/>
      <c r="C62" s="8" t="s">
        <v>24</v>
      </c>
      <c r="E62" s="10">
        <v>1</v>
      </c>
      <c r="F62" s="10">
        <v>1</v>
      </c>
      <c r="G62" s="10">
        <v>1</v>
      </c>
      <c r="H62" s="10">
        <v>1</v>
      </c>
      <c r="I62" s="10">
        <v>1</v>
      </c>
      <c r="J62" s="19" t="s">
        <v>128</v>
      </c>
      <c r="L62" s="41" t="s">
        <v>1291</v>
      </c>
    </row>
    <row r="63" spans="1:22" x14ac:dyDescent="0.2">
      <c r="E63" s="62"/>
      <c r="F63" s="62"/>
      <c r="G63" s="62"/>
      <c r="H63" s="62"/>
      <c r="I63" s="62"/>
      <c r="L63" s="41"/>
    </row>
    <row r="64" spans="1:22" x14ac:dyDescent="0.2">
      <c r="A64" s="3" t="s">
        <v>25</v>
      </c>
      <c r="B64" s="3"/>
      <c r="C64" s="31"/>
      <c r="D64" s="31"/>
      <c r="E64" s="58" t="s">
        <v>14</v>
      </c>
      <c r="F64" s="58" t="s">
        <v>14</v>
      </c>
      <c r="G64" s="58" t="s">
        <v>14</v>
      </c>
      <c r="H64" s="58" t="s">
        <v>14</v>
      </c>
      <c r="I64" s="58" t="s">
        <v>14</v>
      </c>
      <c r="J64" s="31" t="s">
        <v>15</v>
      </c>
      <c r="K64" s="31"/>
      <c r="L64" s="415" t="s">
        <v>16</v>
      </c>
      <c r="M64" s="31"/>
      <c r="N64" s="31"/>
      <c r="O64" s="31"/>
      <c r="P64" s="31"/>
      <c r="Q64" s="31"/>
    </row>
    <row r="65" spans="1:22" x14ac:dyDescent="0.2">
      <c r="A65" s="19">
        <v>7</v>
      </c>
      <c r="C65" s="19" t="s">
        <v>26</v>
      </c>
      <c r="E65" s="61">
        <v>1</v>
      </c>
      <c r="F65" s="61">
        <v>1</v>
      </c>
      <c r="G65" s="61">
        <v>1</v>
      </c>
      <c r="H65" s="61">
        <v>1</v>
      </c>
      <c r="I65" s="61">
        <v>1</v>
      </c>
      <c r="J65" s="19" t="s">
        <v>27</v>
      </c>
      <c r="L65" s="485" t="s">
        <v>1536</v>
      </c>
    </row>
    <row r="66" spans="1:22" x14ac:dyDescent="0.2">
      <c r="A66" s="19">
        <v>8</v>
      </c>
      <c r="C66" s="19" t="s">
        <v>58</v>
      </c>
      <c r="E66" s="61">
        <v>1</v>
      </c>
      <c r="F66" s="61">
        <v>1</v>
      </c>
      <c r="G66" s="61">
        <v>1</v>
      </c>
      <c r="H66" s="61">
        <v>1</v>
      </c>
      <c r="I66" s="61">
        <v>1</v>
      </c>
      <c r="J66" s="19" t="s">
        <v>62</v>
      </c>
      <c r="L66" s="41" t="s">
        <v>114</v>
      </c>
    </row>
    <row r="67" spans="1:22" x14ac:dyDescent="0.2">
      <c r="A67" s="19">
        <v>9</v>
      </c>
      <c r="C67" s="19" t="s">
        <v>40</v>
      </c>
      <c r="E67" s="61">
        <v>1</v>
      </c>
      <c r="F67" s="61">
        <v>0</v>
      </c>
      <c r="G67" s="61">
        <v>0</v>
      </c>
      <c r="H67" s="61">
        <v>0</v>
      </c>
      <c r="I67" s="61">
        <v>0</v>
      </c>
      <c r="J67" s="19" t="s">
        <v>63</v>
      </c>
      <c r="L67" s="41" t="s">
        <v>108</v>
      </c>
    </row>
    <row r="68" spans="1:22" x14ac:dyDescent="0.2">
      <c r="A68" s="19">
        <v>10</v>
      </c>
      <c r="C68" s="19" t="s">
        <v>39</v>
      </c>
      <c r="E68" s="61">
        <v>0</v>
      </c>
      <c r="F68" s="61">
        <v>0</v>
      </c>
      <c r="G68" s="61">
        <v>0</v>
      </c>
      <c r="H68" s="61">
        <v>0</v>
      </c>
      <c r="I68" s="61">
        <v>0</v>
      </c>
      <c r="J68" s="19" t="s">
        <v>115</v>
      </c>
      <c r="L68" s="41" t="s">
        <v>1942</v>
      </c>
    </row>
    <row r="69" spans="1:22" x14ac:dyDescent="0.2">
      <c r="E69" s="62"/>
      <c r="F69" s="62"/>
      <c r="G69" s="62"/>
      <c r="H69" s="62"/>
      <c r="I69" s="62"/>
      <c r="L69" s="41"/>
    </row>
    <row r="70" spans="1:22" x14ac:dyDescent="0.2">
      <c r="A70" s="3" t="s">
        <v>57</v>
      </c>
      <c r="B70" s="3"/>
      <c r="C70" s="31"/>
      <c r="D70" s="31"/>
      <c r="E70" s="58" t="s">
        <v>14</v>
      </c>
      <c r="F70" s="58" t="s">
        <v>14</v>
      </c>
      <c r="G70" s="58" t="s">
        <v>14</v>
      </c>
      <c r="H70" s="58" t="s">
        <v>14</v>
      </c>
      <c r="I70" s="58" t="s">
        <v>14</v>
      </c>
      <c r="J70" s="31" t="s">
        <v>15</v>
      </c>
      <c r="K70" s="31"/>
      <c r="L70" s="415" t="s">
        <v>16</v>
      </c>
      <c r="M70" s="31"/>
      <c r="N70" s="31"/>
      <c r="O70" s="31"/>
      <c r="P70" s="31"/>
      <c r="Q70" s="31"/>
    </row>
    <row r="71" spans="1:22" x14ac:dyDescent="0.2">
      <c r="A71" s="5">
        <v>11</v>
      </c>
      <c r="B71" s="5"/>
      <c r="C71" s="5" t="s">
        <v>28</v>
      </c>
      <c r="E71" s="6">
        <v>1</v>
      </c>
      <c r="F71" s="6">
        <v>1</v>
      </c>
      <c r="G71" s="6">
        <v>1</v>
      </c>
      <c r="H71" s="6">
        <v>1</v>
      </c>
      <c r="I71" s="6">
        <v>1</v>
      </c>
      <c r="J71" s="19" t="s">
        <v>49</v>
      </c>
      <c r="L71" s="41" t="s">
        <v>116</v>
      </c>
    </row>
    <row r="72" spans="1:22" x14ac:dyDescent="0.2">
      <c r="A72" s="11">
        <v>12</v>
      </c>
      <c r="B72" s="11"/>
      <c r="C72" s="5" t="s">
        <v>47</v>
      </c>
      <c r="E72" s="6">
        <v>1</v>
      </c>
      <c r="F72" s="6">
        <v>1</v>
      </c>
      <c r="G72" s="6">
        <v>1</v>
      </c>
      <c r="H72" s="6">
        <v>1</v>
      </c>
      <c r="I72" s="6">
        <v>1</v>
      </c>
      <c r="J72" s="19" t="s">
        <v>109</v>
      </c>
      <c r="L72" s="485" t="s">
        <v>1537</v>
      </c>
    </row>
    <row r="73" spans="1:22" x14ac:dyDescent="0.2">
      <c r="A73" s="47">
        <v>13</v>
      </c>
      <c r="B73" s="47"/>
      <c r="C73" s="19" t="s">
        <v>29</v>
      </c>
      <c r="E73" s="61">
        <v>0</v>
      </c>
      <c r="F73" s="61">
        <v>0</v>
      </c>
      <c r="G73" s="61">
        <v>0</v>
      </c>
      <c r="H73" s="61">
        <v>0</v>
      </c>
      <c r="I73" s="61">
        <v>0</v>
      </c>
      <c r="J73" s="19" t="s">
        <v>30</v>
      </c>
      <c r="L73" s="41" t="s">
        <v>71</v>
      </c>
    </row>
    <row r="74" spans="1:22" x14ac:dyDescent="0.2">
      <c r="A74" s="47">
        <v>14</v>
      </c>
      <c r="B74" s="47"/>
      <c r="C74" s="19" t="s">
        <v>31</v>
      </c>
      <c r="E74" s="61">
        <v>0</v>
      </c>
      <c r="F74" s="61">
        <v>0</v>
      </c>
      <c r="G74" s="61">
        <v>0</v>
      </c>
      <c r="H74" s="61">
        <v>0</v>
      </c>
      <c r="I74" s="61">
        <v>0</v>
      </c>
      <c r="J74" s="19" t="s">
        <v>1487</v>
      </c>
      <c r="L74" s="41" t="s">
        <v>71</v>
      </c>
    </row>
    <row r="75" spans="1:22" x14ac:dyDescent="0.2">
      <c r="A75" s="47">
        <v>15</v>
      </c>
      <c r="B75" s="47"/>
      <c r="C75" s="19" t="s">
        <v>38</v>
      </c>
      <c r="E75" s="61">
        <v>0</v>
      </c>
      <c r="F75" s="61">
        <v>0</v>
      </c>
      <c r="G75" s="61">
        <v>0</v>
      </c>
      <c r="H75" s="61">
        <v>0</v>
      </c>
      <c r="I75" s="61">
        <v>0</v>
      </c>
      <c r="J75" s="19" t="s">
        <v>64</v>
      </c>
      <c r="L75" s="41" t="s">
        <v>71</v>
      </c>
    </row>
    <row r="77" spans="1:22" ht="16" thickBot="1" x14ac:dyDescent="0.25">
      <c r="A77" s="43"/>
      <c r="B77" s="43"/>
      <c r="C77" s="43"/>
      <c r="D77" s="43"/>
      <c r="E77" s="43"/>
      <c r="F77" s="43"/>
      <c r="G77" s="43"/>
      <c r="H77" s="43"/>
      <c r="I77" s="43"/>
      <c r="J77" s="43"/>
      <c r="K77" s="43"/>
      <c r="L77" s="18"/>
      <c r="M77" s="18"/>
      <c r="N77" s="18"/>
      <c r="O77" s="18"/>
      <c r="P77" s="18"/>
      <c r="Q77" s="18"/>
      <c r="R77" s="18"/>
      <c r="S77" s="18"/>
    </row>
    <row r="78" spans="1:22" x14ac:dyDescent="0.2">
      <c r="L78" s="18"/>
      <c r="M78" s="18"/>
      <c r="N78" s="18"/>
      <c r="O78" s="18"/>
      <c r="P78" s="18"/>
      <c r="Q78" s="18"/>
      <c r="R78" s="18"/>
      <c r="S78" s="18"/>
    </row>
    <row r="79" spans="1:22" ht="16" thickBot="1" x14ac:dyDescent="0.25">
      <c r="A79" s="2" t="s">
        <v>32</v>
      </c>
      <c r="B79" s="2"/>
      <c r="E79" s="227">
        <f>SUM(E57:E62,E65:E68,E71:E75)</f>
        <v>8</v>
      </c>
      <c r="F79" s="227">
        <f>SUM(F57:F62,F65:F68,F71:F75)</f>
        <v>7</v>
      </c>
      <c r="G79" s="227">
        <f>SUM(G57:G62,G65:G68,G71:G75)</f>
        <v>7</v>
      </c>
      <c r="H79" s="227">
        <f>SUM(H57:H62,H65:H68,H71:H75)</f>
        <v>7</v>
      </c>
      <c r="I79" s="227">
        <f>SUM(I57:I62,I65:I68,I71:I75)</f>
        <v>7</v>
      </c>
      <c r="J79" s="67" t="s">
        <v>48</v>
      </c>
      <c r="L79" s="18"/>
      <c r="M79" s="18"/>
      <c r="N79" s="18"/>
      <c r="O79" s="18"/>
      <c r="P79" s="18"/>
      <c r="Q79" s="18"/>
      <c r="R79" s="18"/>
      <c r="S79" s="18"/>
    </row>
    <row r="80" spans="1:22" ht="16" thickTop="1" x14ac:dyDescent="0.2">
      <c r="A80" s="201" t="s">
        <v>1367</v>
      </c>
      <c r="B80" s="201"/>
      <c r="C80" s="8"/>
      <c r="D80" s="193"/>
      <c r="E80" s="197" t="s">
        <v>164</v>
      </c>
      <c r="F80" s="196" t="s">
        <v>164</v>
      </c>
      <c r="G80" s="197" t="s">
        <v>164</v>
      </c>
      <c r="H80" s="197" t="s">
        <v>164</v>
      </c>
      <c r="I80" s="197" t="s">
        <v>164</v>
      </c>
      <c r="J80" s="193"/>
      <c r="K80" s="193"/>
      <c r="L80" s="627"/>
      <c r="M80" s="627"/>
      <c r="N80" s="18"/>
      <c r="O80" s="18"/>
      <c r="P80" s="627"/>
      <c r="Q80" s="627"/>
      <c r="R80" s="627"/>
      <c r="S80" s="627"/>
      <c r="T80" s="193"/>
      <c r="U80" s="193"/>
      <c r="V80" s="193"/>
    </row>
    <row r="81" spans="1:19" x14ac:dyDescent="0.2">
      <c r="A81" s="68" t="s">
        <v>118</v>
      </c>
      <c r="B81" s="2"/>
      <c r="E81" s="194">
        <f>0.5^E80</f>
        <v>0.5</v>
      </c>
      <c r="F81" s="194">
        <f t="shared" ref="F81:I81" si="0">0.5^F80</f>
        <v>0.5</v>
      </c>
      <c r="G81" s="194">
        <f t="shared" si="0"/>
        <v>0.5</v>
      </c>
      <c r="H81" s="194">
        <f t="shared" si="0"/>
        <v>0.5</v>
      </c>
      <c r="I81" s="194">
        <f t="shared" si="0"/>
        <v>0.5</v>
      </c>
      <c r="L81" s="18"/>
      <c r="M81" s="18"/>
      <c r="N81" s="18"/>
      <c r="O81" s="18"/>
      <c r="P81" s="18"/>
      <c r="Q81" s="18"/>
      <c r="R81" s="18"/>
      <c r="S81" s="18"/>
    </row>
    <row r="82" spans="1:19" x14ac:dyDescent="0.2">
      <c r="A82" s="2"/>
      <c r="B82" s="2"/>
      <c r="C82" s="68"/>
      <c r="L82" s="18"/>
      <c r="M82" s="18"/>
      <c r="N82" s="18"/>
      <c r="O82" s="18"/>
      <c r="P82" s="18"/>
      <c r="Q82" s="18"/>
      <c r="R82" s="18"/>
      <c r="S82" s="18"/>
    </row>
    <row r="83" spans="1:19" ht="16" thickBot="1" x14ac:dyDescent="0.25">
      <c r="A83" s="1"/>
      <c r="B83" s="1"/>
      <c r="C83" s="43"/>
      <c r="D83" s="43"/>
      <c r="E83" s="232"/>
      <c r="F83" s="233"/>
      <c r="G83" s="43"/>
      <c r="H83" s="43"/>
      <c r="I83" s="43"/>
      <c r="J83" s="43"/>
      <c r="K83" s="43"/>
      <c r="L83" s="18"/>
      <c r="M83" s="18"/>
      <c r="N83" s="18"/>
      <c r="O83" s="18"/>
      <c r="P83" s="18"/>
      <c r="Q83" s="18"/>
      <c r="R83" s="18"/>
      <c r="S83" s="18"/>
    </row>
    <row r="84" spans="1:19" x14ac:dyDescent="0.2">
      <c r="A84" s="3" t="s">
        <v>33</v>
      </c>
      <c r="B84" s="3"/>
      <c r="C84" s="31"/>
      <c r="D84" s="31"/>
      <c r="E84" s="69" t="s">
        <v>34</v>
      </c>
      <c r="F84" s="69" t="s">
        <v>34</v>
      </c>
      <c r="G84" s="69" t="s">
        <v>34</v>
      </c>
      <c r="H84" s="69" t="s">
        <v>34</v>
      </c>
      <c r="I84" s="69" t="s">
        <v>34</v>
      </c>
      <c r="J84" s="31" t="s">
        <v>15</v>
      </c>
      <c r="K84" s="31"/>
      <c r="L84" s="18"/>
      <c r="M84" s="18"/>
      <c r="N84" s="18"/>
      <c r="O84" s="18"/>
      <c r="P84" s="18"/>
      <c r="Q84" s="18"/>
      <c r="R84" s="18"/>
      <c r="S84" s="18"/>
    </row>
    <row r="85" spans="1:19" x14ac:dyDescent="0.2">
      <c r="A85" s="198" t="s">
        <v>1368</v>
      </c>
      <c r="B85" s="24" t="s">
        <v>1370</v>
      </c>
      <c r="E85" s="200">
        <v>1</v>
      </c>
      <c r="F85" s="200">
        <v>1</v>
      </c>
      <c r="G85" s="200">
        <v>1</v>
      </c>
      <c r="H85" s="200">
        <v>1</v>
      </c>
      <c r="I85" s="200">
        <v>1</v>
      </c>
      <c r="J85" s="24" t="s">
        <v>1372</v>
      </c>
      <c r="L85" s="18"/>
      <c r="M85" s="18"/>
      <c r="N85" s="18"/>
      <c r="O85" s="18"/>
      <c r="P85" s="18"/>
      <c r="Q85" s="18"/>
      <c r="R85" s="18"/>
      <c r="S85" s="18"/>
    </row>
    <row r="86" spans="1:19" x14ac:dyDescent="0.2">
      <c r="A86" s="198" t="s">
        <v>1369</v>
      </c>
      <c r="B86" s="193" t="s">
        <v>1371</v>
      </c>
      <c r="C86" s="24"/>
      <c r="E86" s="200">
        <v>1</v>
      </c>
      <c r="F86" s="200">
        <v>1</v>
      </c>
      <c r="G86" s="200">
        <v>1</v>
      </c>
      <c r="H86" s="200">
        <v>1</v>
      </c>
      <c r="I86" s="200">
        <v>1</v>
      </c>
      <c r="J86" s="24" t="s">
        <v>1372</v>
      </c>
      <c r="L86" s="18"/>
      <c r="M86" s="18"/>
      <c r="N86" s="18"/>
      <c r="O86" s="18"/>
      <c r="P86" s="18"/>
      <c r="Q86" s="18"/>
      <c r="R86" s="18"/>
      <c r="S86" s="18"/>
    </row>
    <row r="87" spans="1:19" x14ac:dyDescent="0.2">
      <c r="B87" s="5"/>
      <c r="C87" s="24"/>
      <c r="E87" s="23"/>
      <c r="F87" s="23"/>
      <c r="G87" s="23"/>
      <c r="H87" s="23"/>
      <c r="I87" s="23"/>
      <c r="L87" s="18"/>
      <c r="M87" s="18"/>
      <c r="N87" s="18"/>
      <c r="O87" s="18"/>
      <c r="P87" s="18"/>
      <c r="Q87" s="18"/>
      <c r="R87" s="18"/>
      <c r="S87" s="18"/>
    </row>
    <row r="88" spans="1:19" ht="16" thickBot="1" x14ac:dyDescent="0.25">
      <c r="A88" s="5"/>
      <c r="B88" s="5"/>
      <c r="C88" s="22"/>
      <c r="E88" s="234"/>
      <c r="L88" s="18"/>
      <c r="M88" s="18"/>
      <c r="N88" s="18"/>
      <c r="O88" s="18"/>
      <c r="P88" s="18"/>
      <c r="Q88" s="18"/>
      <c r="R88" s="18"/>
      <c r="S88" s="18"/>
    </row>
    <row r="89" spans="1:19" x14ac:dyDescent="0.2">
      <c r="A89" s="21"/>
      <c r="B89" s="21"/>
      <c r="C89" s="20"/>
      <c r="D89" s="70"/>
      <c r="E89" s="235"/>
      <c r="F89" s="70"/>
      <c r="G89" s="70"/>
      <c r="H89" s="70"/>
      <c r="I89" s="70"/>
      <c r="J89" s="70"/>
      <c r="K89" s="70"/>
      <c r="L89" s="18"/>
      <c r="M89" s="18"/>
      <c r="N89" s="18"/>
      <c r="O89" s="18"/>
      <c r="P89" s="18"/>
      <c r="Q89" s="18"/>
      <c r="R89" s="18"/>
      <c r="S89" s="18"/>
    </row>
    <row r="90" spans="1:19" ht="16" thickBot="1" x14ac:dyDescent="0.25">
      <c r="A90" s="2" t="s">
        <v>35</v>
      </c>
      <c r="B90" s="2"/>
      <c r="E90" s="211">
        <f>E79*E81*E85*E86</f>
        <v>4</v>
      </c>
      <c r="F90" s="211">
        <f>F79*F81*F85*F86</f>
        <v>3.5</v>
      </c>
      <c r="G90" s="211">
        <f>G79*G81*G85*G86</f>
        <v>3.5</v>
      </c>
      <c r="H90" s="211">
        <f>H79*H81*H85*H86</f>
        <v>3.5</v>
      </c>
      <c r="I90" s="211">
        <f>I79*I81*I85*I86</f>
        <v>3.5</v>
      </c>
      <c r="J90" s="212" t="s">
        <v>48</v>
      </c>
      <c r="L90" s="18"/>
      <c r="M90" s="18"/>
      <c r="N90" s="18"/>
      <c r="O90" s="18"/>
      <c r="P90" s="18"/>
      <c r="Q90" s="18"/>
      <c r="R90" s="18"/>
      <c r="S90" s="18"/>
    </row>
    <row r="91" spans="1:19" ht="16" thickTop="1" x14ac:dyDescent="0.2">
      <c r="C91" s="68"/>
      <c r="L91" s="18"/>
      <c r="M91" s="18"/>
      <c r="N91" s="18"/>
      <c r="O91" s="18"/>
      <c r="P91" s="18"/>
      <c r="Q91" s="18"/>
      <c r="R91" s="18"/>
      <c r="S91" s="18"/>
    </row>
    <row r="92" spans="1:19" ht="16" thickBot="1" x14ac:dyDescent="0.25">
      <c r="A92" s="43"/>
      <c r="B92" s="43"/>
      <c r="C92" s="43"/>
      <c r="D92" s="43"/>
      <c r="E92" s="43"/>
      <c r="F92" s="43"/>
      <c r="G92" s="43"/>
      <c r="H92" s="43"/>
      <c r="I92" s="43"/>
      <c r="J92" s="43"/>
      <c r="K92" s="43"/>
      <c r="L92" s="18"/>
      <c r="M92" s="18"/>
      <c r="N92" s="18"/>
      <c r="O92" s="18"/>
      <c r="P92" s="18"/>
      <c r="Q92" s="18"/>
      <c r="R92" s="18"/>
      <c r="S92" s="18"/>
    </row>
    <row r="93" spans="1:19" x14ac:dyDescent="0.2">
      <c r="L93" s="18"/>
      <c r="M93" s="18"/>
      <c r="N93" s="18"/>
      <c r="O93" s="18"/>
      <c r="P93" s="18"/>
      <c r="Q93" s="18"/>
      <c r="R93" s="18"/>
      <c r="S93" s="18"/>
    </row>
    <row r="94" spans="1:19" x14ac:dyDescent="0.2">
      <c r="L94" s="18"/>
      <c r="M94" s="18"/>
      <c r="N94" s="18"/>
      <c r="O94" s="18"/>
      <c r="P94" s="18"/>
      <c r="Q94" s="18"/>
      <c r="R94" s="18"/>
      <c r="S94" s="18"/>
    </row>
    <row r="95" spans="1:19" x14ac:dyDescent="0.2">
      <c r="A95" s="2" t="s">
        <v>1394</v>
      </c>
      <c r="L95" s="18"/>
      <c r="M95" s="18"/>
      <c r="N95" s="18"/>
      <c r="O95" s="18"/>
      <c r="P95" s="18"/>
      <c r="Q95" s="18"/>
      <c r="R95" s="18"/>
      <c r="S95" s="18"/>
    </row>
    <row r="96" spans="1:19" x14ac:dyDescent="0.2">
      <c r="A96" s="221">
        <v>44095</v>
      </c>
      <c r="B96" s="19" t="s">
        <v>1395</v>
      </c>
    </row>
  </sheetData>
  <conditionalFormatting sqref="E90:I90">
    <cfRule type="cellIs" dxfId="63" priority="1" operator="lessThan">
      <formula>7.5</formula>
    </cfRule>
    <cfRule type="cellIs" dxfId="62" priority="2" operator="greaterThan">
      <formula>7.5</formula>
    </cfRule>
  </conditionalFormatting>
  <dataValidations count="3">
    <dataValidation type="list" allowBlank="1" showInputMessage="1" showErrorMessage="1" sqref="D12" xr:uid="{00000000-0002-0000-2400-000000000000}">
      <formula1>"Yes,No"</formula1>
    </dataValidation>
    <dataValidation type="list" allowBlank="1" showInputMessage="1" showErrorMessage="1" sqref="E24:E26 E10:E11" xr:uid="{00000000-0002-0000-2400-000001000000}">
      <formula1>#REF!</formula1>
    </dataValidation>
    <dataValidation type="list" showInputMessage="1" showErrorMessage="1" sqref="E12 C53 T24:T29 G43:G48" xr:uid="{00000000-0002-0000-24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400-000003000000}">
          <x14:formula1>
            <xm:f>Lists!$F$1:$F$8</xm:f>
          </x14:formula1>
          <xm:sqref>D11</xm:sqref>
        </x14:dataValidation>
        <x14:dataValidation type="list" allowBlank="1" showInputMessage="1" showErrorMessage="1" xr:uid="{00000000-0002-0000-2400-000004000000}">
          <x14:formula1>
            <xm:f>Lists!$C$1:$C$9</xm:f>
          </x14:formula1>
          <xm:sqref>D10</xm:sqref>
        </x14:dataValidation>
        <x14:dataValidation type="list" showInputMessage="1" showErrorMessage="1" xr:uid="{00000000-0002-0000-2400-000005000000}">
          <x14:formula1>
            <xm:f>Lists!$D$1:$D$8</xm:f>
          </x14:formula1>
          <xm:sqref>D15:D29</xm:sqref>
        </x14:dataValidation>
        <x14:dataValidation type="list" allowBlank="1" showInputMessage="1" showErrorMessage="1" xr:uid="{00000000-0002-0000-2400-000006000000}">
          <x14:formula1>
            <xm:f>Lists!$E$1:$E$5</xm:f>
          </x14:formula1>
          <xm:sqref>U15:U29</xm:sqref>
        </x14:dataValidation>
        <x14:dataValidation type="list" allowBlank="1" showInputMessage="1" showErrorMessage="1" xr:uid="{00000000-0002-0000-2400-000007000000}">
          <x14:formula1>
            <xm:f>Lists!$G$1:$G$8</xm:f>
          </x14:formula1>
          <xm:sqref>D34:D48</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92D050"/>
  </sheetPr>
  <dimension ref="A1:X1048520"/>
  <sheetViews>
    <sheetView zoomScale="60" zoomScaleNormal="60" zoomScalePageLayoutView="80" workbookViewId="0">
      <selection activeCell="AA55" sqref="AA55"/>
    </sheetView>
  </sheetViews>
  <sheetFormatPr baseColWidth="10" defaultColWidth="8.83203125" defaultRowHeight="15" x14ac:dyDescent="0.2"/>
  <cols>
    <col min="1" max="1" width="13.5" customWidth="1"/>
    <col min="2" max="2" width="29.33203125" customWidth="1"/>
    <col min="3" max="3" width="30.33203125" customWidth="1"/>
    <col min="4" max="4" width="25.83203125" customWidth="1"/>
    <col min="5" max="5" width="23.83203125" customWidth="1"/>
    <col min="6" max="6" width="25" customWidth="1"/>
    <col min="7" max="7" width="26.5" customWidth="1"/>
    <col min="8" max="8" width="29" customWidth="1"/>
    <col min="9" max="9" width="22.5" customWidth="1"/>
    <col min="10" max="10" width="24.83203125" customWidth="1"/>
    <col min="11" max="12" width="20" bestFit="1" customWidth="1"/>
    <col min="13" max="13" width="25" customWidth="1"/>
    <col min="14" max="14" width="20.5" customWidth="1"/>
    <col min="15" max="15" width="18.83203125" customWidth="1"/>
    <col min="16" max="16" width="24.5" customWidth="1"/>
    <col min="17" max="17" width="22.33203125" customWidth="1"/>
    <col min="18" max="18" width="27.83203125" bestFit="1" customWidth="1"/>
    <col min="19" max="19" width="15.83203125" bestFit="1" customWidth="1"/>
    <col min="20" max="20" width="12.83203125" customWidth="1"/>
    <col min="21" max="21" width="27.5" customWidth="1"/>
    <col min="22" max="22" width="19.83203125" customWidth="1"/>
    <col min="23" max="23" width="91.1640625" customWidth="1"/>
    <col min="24" max="24" width="55" customWidth="1"/>
  </cols>
  <sheetData>
    <row r="1" spans="1:24" s="426" customFormat="1" ht="16" thickBot="1" x14ac:dyDescent="0.25">
      <c r="A1" s="1" t="s">
        <v>0</v>
      </c>
      <c r="B1" s="1"/>
    </row>
    <row r="2" spans="1:24" x14ac:dyDescent="0.2">
      <c r="C2" t="s">
        <v>1</v>
      </c>
      <c r="D2" s="470" t="s">
        <v>1622</v>
      </c>
      <c r="G2" t="s">
        <v>72</v>
      </c>
      <c r="H2" s="470" t="s">
        <v>73</v>
      </c>
    </row>
    <row r="3" spans="1:24" x14ac:dyDescent="0.2">
      <c r="C3" t="s">
        <v>2</v>
      </c>
      <c r="D3" s="471">
        <v>2011</v>
      </c>
    </row>
    <row r="4" spans="1:24" x14ac:dyDescent="0.2">
      <c r="C4" s="8" t="s">
        <v>44</v>
      </c>
      <c r="D4" s="470" t="s">
        <v>535</v>
      </c>
    </row>
    <row r="5" spans="1:24" x14ac:dyDescent="0.2">
      <c r="C5" t="s">
        <v>3</v>
      </c>
      <c r="D5" s="470" t="s">
        <v>2165</v>
      </c>
    </row>
    <row r="7" spans="1:24" s="426" customFormat="1" ht="16" thickBot="1" x14ac:dyDescent="0.25">
      <c r="A7" s="1" t="s">
        <v>59</v>
      </c>
      <c r="B7" s="1"/>
      <c r="D7" s="426" t="s">
        <v>1412</v>
      </c>
    </row>
    <row r="9" spans="1:24" s="426" customFormat="1" ht="16" thickBot="1" x14ac:dyDescent="0.25">
      <c r="A9" s="1" t="s">
        <v>4</v>
      </c>
      <c r="B9" s="1"/>
    </row>
    <row r="10" spans="1:24" x14ac:dyDescent="0.2">
      <c r="C10" t="s">
        <v>74</v>
      </c>
      <c r="D10" s="468" t="s">
        <v>71</v>
      </c>
      <c r="E10" s="469"/>
    </row>
    <row r="11" spans="1:24" x14ac:dyDescent="0.2">
      <c r="C11" t="s">
        <v>46</v>
      </c>
      <c r="D11" s="468" t="s">
        <v>1591</v>
      </c>
      <c r="E11" s="437"/>
    </row>
    <row r="12" spans="1:24" x14ac:dyDescent="0.2">
      <c r="C12" t="s">
        <v>67</v>
      </c>
      <c r="D12" s="468" t="s">
        <v>53</v>
      </c>
      <c r="E12" s="437"/>
    </row>
    <row r="13" spans="1:24" x14ac:dyDescent="0.2">
      <c r="A13" s="2"/>
      <c r="B13" s="2"/>
    </row>
    <row r="14" spans="1:24" s="554" customFormat="1" ht="48" x14ac:dyDescent="0.2">
      <c r="A14" s="443" t="s">
        <v>5</v>
      </c>
      <c r="B14" s="443" t="s">
        <v>36</v>
      </c>
      <c r="C14" s="443" t="s">
        <v>6</v>
      </c>
      <c r="D14" s="443" t="s">
        <v>9</v>
      </c>
      <c r="E14" s="443" t="s">
        <v>41</v>
      </c>
      <c r="F14" s="443" t="s">
        <v>7</v>
      </c>
      <c r="G14" s="443" t="s">
        <v>129</v>
      </c>
      <c r="H14" s="443" t="s">
        <v>133</v>
      </c>
      <c r="I14" s="443" t="s">
        <v>130</v>
      </c>
      <c r="J14" s="443" t="s">
        <v>70</v>
      </c>
      <c r="K14" s="443" t="s">
        <v>1606</v>
      </c>
      <c r="L14" s="443" t="s">
        <v>1604</v>
      </c>
      <c r="M14" s="443" t="s">
        <v>1605</v>
      </c>
      <c r="N14" s="443" t="s">
        <v>1402</v>
      </c>
      <c r="O14" s="443" t="s">
        <v>1403</v>
      </c>
      <c r="P14" s="443" t="s">
        <v>8</v>
      </c>
      <c r="Q14" s="25" t="s">
        <v>121</v>
      </c>
      <c r="R14" s="25" t="s">
        <v>123</v>
      </c>
      <c r="S14" s="25" t="s">
        <v>124</v>
      </c>
      <c r="T14" s="25" t="s">
        <v>127</v>
      </c>
      <c r="U14" s="443" t="s">
        <v>55</v>
      </c>
      <c r="V14" s="443" t="s">
        <v>50</v>
      </c>
      <c r="W14" s="443" t="s">
        <v>120</v>
      </c>
      <c r="X14" s="624" t="s">
        <v>16</v>
      </c>
    </row>
    <row r="15" spans="1:24" s="555" customFormat="1" ht="16" x14ac:dyDescent="0.2">
      <c r="A15" s="507">
        <v>1</v>
      </c>
      <c r="B15" s="507" t="s">
        <v>73</v>
      </c>
      <c r="C15" s="26" t="s">
        <v>79</v>
      </c>
      <c r="D15" s="507" t="s">
        <v>441</v>
      </c>
      <c r="E15" s="507" t="s">
        <v>1582</v>
      </c>
      <c r="F15" s="507" t="s">
        <v>538</v>
      </c>
      <c r="G15" s="507" t="s">
        <v>132</v>
      </c>
      <c r="H15" s="507" t="s">
        <v>134</v>
      </c>
      <c r="I15" s="507" t="s">
        <v>1458</v>
      </c>
      <c r="J15" s="507" t="s">
        <v>259</v>
      </c>
      <c r="K15" s="507">
        <v>0.5</v>
      </c>
      <c r="L15" s="507" t="s">
        <v>71</v>
      </c>
      <c r="M15" s="507" t="s">
        <v>71</v>
      </c>
      <c r="N15" s="507" t="s">
        <v>256</v>
      </c>
      <c r="O15" s="507" t="s">
        <v>256</v>
      </c>
      <c r="P15" s="507" t="s">
        <v>256</v>
      </c>
      <c r="Q15" s="14">
        <v>5</v>
      </c>
      <c r="R15" s="14">
        <v>7</v>
      </c>
      <c r="S15" s="14" t="s">
        <v>126</v>
      </c>
      <c r="T15" s="14">
        <f t="shared" ref="T15:T20" si="0">24*R15</f>
        <v>168</v>
      </c>
      <c r="U15" s="507" t="s">
        <v>51</v>
      </c>
      <c r="V15" s="507" t="s">
        <v>248</v>
      </c>
      <c r="W15" s="507" t="s">
        <v>53</v>
      </c>
      <c r="X15" s="620"/>
    </row>
    <row r="16" spans="1:24" s="555" customFormat="1" ht="16" x14ac:dyDescent="0.2">
      <c r="A16" s="506">
        <v>2</v>
      </c>
      <c r="B16" s="506" t="s">
        <v>73</v>
      </c>
      <c r="C16" s="33" t="s">
        <v>79</v>
      </c>
      <c r="D16" s="506" t="s">
        <v>441</v>
      </c>
      <c r="E16" s="506" t="s">
        <v>1582</v>
      </c>
      <c r="F16" s="506" t="s">
        <v>538</v>
      </c>
      <c r="G16" s="506" t="s">
        <v>132</v>
      </c>
      <c r="H16" s="506" t="s">
        <v>134</v>
      </c>
      <c r="I16" s="506" t="s">
        <v>1458</v>
      </c>
      <c r="J16" s="506" t="s">
        <v>259</v>
      </c>
      <c r="K16" s="506">
        <v>5</v>
      </c>
      <c r="L16" s="506" t="s">
        <v>71</v>
      </c>
      <c r="M16" s="506" t="s">
        <v>71</v>
      </c>
      <c r="N16" s="506" t="s">
        <v>256</v>
      </c>
      <c r="O16" s="506" t="s">
        <v>256</v>
      </c>
      <c r="P16" s="506" t="s">
        <v>256</v>
      </c>
      <c r="Q16" s="35">
        <v>5</v>
      </c>
      <c r="R16" s="35">
        <v>7</v>
      </c>
      <c r="S16" s="35" t="s">
        <v>126</v>
      </c>
      <c r="T16" s="35">
        <f t="shared" si="0"/>
        <v>168</v>
      </c>
      <c r="U16" s="506" t="s">
        <v>51</v>
      </c>
      <c r="V16" s="506" t="s">
        <v>248</v>
      </c>
      <c r="W16" s="506" t="s">
        <v>53</v>
      </c>
      <c r="X16" s="625"/>
    </row>
    <row r="17" spans="1:24" s="555" customFormat="1" ht="16" x14ac:dyDescent="0.2">
      <c r="A17" s="505">
        <v>3</v>
      </c>
      <c r="B17" s="505" t="s">
        <v>73</v>
      </c>
      <c r="C17" s="73" t="s">
        <v>79</v>
      </c>
      <c r="D17" s="505" t="s">
        <v>441</v>
      </c>
      <c r="E17" s="505" t="s">
        <v>1582</v>
      </c>
      <c r="F17" s="505" t="s">
        <v>538</v>
      </c>
      <c r="G17" s="505" t="s">
        <v>132</v>
      </c>
      <c r="H17" s="505" t="s">
        <v>134</v>
      </c>
      <c r="I17" s="505" t="s">
        <v>1458</v>
      </c>
      <c r="J17" s="505" t="s">
        <v>259</v>
      </c>
      <c r="K17" s="505">
        <v>8</v>
      </c>
      <c r="L17" s="505" t="s">
        <v>71</v>
      </c>
      <c r="M17" s="505" t="s">
        <v>71</v>
      </c>
      <c r="N17" s="505" t="s">
        <v>256</v>
      </c>
      <c r="O17" s="505" t="s">
        <v>256</v>
      </c>
      <c r="P17" s="505" t="s">
        <v>256</v>
      </c>
      <c r="Q17" s="72">
        <v>5</v>
      </c>
      <c r="R17" s="72">
        <v>7</v>
      </c>
      <c r="S17" s="72" t="s">
        <v>126</v>
      </c>
      <c r="T17" s="72">
        <f t="shared" si="0"/>
        <v>168</v>
      </c>
      <c r="U17" s="505" t="s">
        <v>51</v>
      </c>
      <c r="V17" s="505" t="s">
        <v>248</v>
      </c>
      <c r="W17" s="505" t="s">
        <v>53</v>
      </c>
      <c r="X17" s="626"/>
    </row>
    <row r="18" spans="1:24" s="555" customFormat="1" ht="16" x14ac:dyDescent="0.2">
      <c r="A18" s="506">
        <v>4</v>
      </c>
      <c r="B18" s="506" t="s">
        <v>73</v>
      </c>
      <c r="C18" s="33" t="s">
        <v>78</v>
      </c>
      <c r="D18" s="506" t="s">
        <v>441</v>
      </c>
      <c r="E18" s="506" t="s">
        <v>1582</v>
      </c>
      <c r="F18" s="506" t="s">
        <v>538</v>
      </c>
      <c r="G18" s="506" t="s">
        <v>132</v>
      </c>
      <c r="H18" s="506" t="s">
        <v>134</v>
      </c>
      <c r="I18" s="506" t="s">
        <v>1458</v>
      </c>
      <c r="J18" s="506" t="s">
        <v>259</v>
      </c>
      <c r="K18" s="506">
        <v>0.5</v>
      </c>
      <c r="L18" s="506" t="s">
        <v>71</v>
      </c>
      <c r="M18" s="506" t="s">
        <v>71</v>
      </c>
      <c r="N18" s="506" t="s">
        <v>256</v>
      </c>
      <c r="O18" s="506" t="s">
        <v>256</v>
      </c>
      <c r="P18" s="506" t="s">
        <v>256</v>
      </c>
      <c r="Q18" s="35">
        <v>5</v>
      </c>
      <c r="R18" s="35">
        <v>9</v>
      </c>
      <c r="S18" s="35" t="s">
        <v>126</v>
      </c>
      <c r="T18" s="35">
        <f t="shared" si="0"/>
        <v>216</v>
      </c>
      <c r="U18" s="506" t="s">
        <v>51</v>
      </c>
      <c r="V18" s="506" t="s">
        <v>248</v>
      </c>
      <c r="W18" s="506" t="s">
        <v>53</v>
      </c>
      <c r="X18" s="625"/>
    </row>
    <row r="19" spans="1:24" s="555" customFormat="1" ht="16" x14ac:dyDescent="0.2">
      <c r="A19" s="506">
        <v>5</v>
      </c>
      <c r="B19" s="506" t="s">
        <v>73</v>
      </c>
      <c r="C19" s="33" t="s">
        <v>78</v>
      </c>
      <c r="D19" s="506" t="s">
        <v>441</v>
      </c>
      <c r="E19" s="506" t="s">
        <v>1582</v>
      </c>
      <c r="F19" s="506" t="s">
        <v>538</v>
      </c>
      <c r="G19" s="506" t="s">
        <v>132</v>
      </c>
      <c r="H19" s="506" t="s">
        <v>134</v>
      </c>
      <c r="I19" s="506" t="s">
        <v>1458</v>
      </c>
      <c r="J19" s="506" t="s">
        <v>259</v>
      </c>
      <c r="K19" s="506">
        <v>5</v>
      </c>
      <c r="L19" s="506" t="s">
        <v>71</v>
      </c>
      <c r="M19" s="506" t="s">
        <v>71</v>
      </c>
      <c r="N19" s="506" t="s">
        <v>256</v>
      </c>
      <c r="O19" s="506" t="s">
        <v>256</v>
      </c>
      <c r="P19" s="506" t="s">
        <v>256</v>
      </c>
      <c r="Q19" s="35">
        <v>5</v>
      </c>
      <c r="R19" s="35">
        <v>9</v>
      </c>
      <c r="S19" s="35" t="s">
        <v>126</v>
      </c>
      <c r="T19" s="35">
        <f t="shared" si="0"/>
        <v>216</v>
      </c>
      <c r="U19" s="506" t="s">
        <v>51</v>
      </c>
      <c r="V19" s="506" t="s">
        <v>248</v>
      </c>
      <c r="W19" s="506" t="s">
        <v>53</v>
      </c>
      <c r="X19" s="625"/>
    </row>
    <row r="20" spans="1:24" s="555" customFormat="1" ht="16" x14ac:dyDescent="0.2">
      <c r="A20" s="505">
        <v>6</v>
      </c>
      <c r="B20" s="505" t="s">
        <v>73</v>
      </c>
      <c r="C20" s="73" t="s">
        <v>78</v>
      </c>
      <c r="D20" s="505" t="s">
        <v>441</v>
      </c>
      <c r="E20" s="505" t="s">
        <v>1582</v>
      </c>
      <c r="F20" s="505" t="s">
        <v>538</v>
      </c>
      <c r="G20" s="505" t="s">
        <v>132</v>
      </c>
      <c r="H20" s="505" t="s">
        <v>134</v>
      </c>
      <c r="I20" s="505" t="s">
        <v>1458</v>
      </c>
      <c r="J20" s="505" t="s">
        <v>259</v>
      </c>
      <c r="K20" s="505">
        <v>8</v>
      </c>
      <c r="L20" s="505" t="s">
        <v>71</v>
      </c>
      <c r="M20" s="505" t="s">
        <v>71</v>
      </c>
      <c r="N20" s="505" t="s">
        <v>256</v>
      </c>
      <c r="O20" s="505" t="s">
        <v>256</v>
      </c>
      <c r="P20" s="505" t="s">
        <v>256</v>
      </c>
      <c r="Q20" s="72">
        <v>5</v>
      </c>
      <c r="R20" s="72">
        <v>9</v>
      </c>
      <c r="S20" s="72" t="s">
        <v>126</v>
      </c>
      <c r="T20" s="72">
        <f t="shared" si="0"/>
        <v>216</v>
      </c>
      <c r="U20" s="505" t="s">
        <v>51</v>
      </c>
      <c r="V20" s="505" t="s">
        <v>248</v>
      </c>
      <c r="W20" s="505" t="s">
        <v>53</v>
      </c>
      <c r="X20" s="626"/>
    </row>
    <row r="21" spans="1:24" s="512" customFormat="1" x14ac:dyDescent="0.2">
      <c r="A21" s="242"/>
      <c r="B21" s="242"/>
      <c r="C21" s="242"/>
      <c r="D21" s="242"/>
      <c r="E21" s="242"/>
      <c r="F21" s="242"/>
      <c r="G21" s="242"/>
      <c r="H21" s="242"/>
      <c r="I21" s="242"/>
      <c r="J21" s="242"/>
      <c r="K21" s="242"/>
      <c r="L21" s="242"/>
      <c r="M21" s="242"/>
      <c r="N21" s="242"/>
      <c r="O21" s="242"/>
      <c r="P21" s="242"/>
      <c r="Q21" s="242"/>
      <c r="R21" s="242"/>
      <c r="S21" s="242"/>
      <c r="T21" s="242"/>
      <c r="U21" s="242"/>
      <c r="V21" s="242"/>
      <c r="W21" s="242"/>
      <c r="X21" s="242"/>
    </row>
    <row r="22" spans="1:24" s="459" customFormat="1" ht="16" thickBot="1" x14ac:dyDescent="0.25">
      <c r="A22" s="17" t="s">
        <v>2142</v>
      </c>
      <c r="B22" s="17"/>
      <c r="C22" s="17" t="s">
        <v>68</v>
      </c>
    </row>
    <row r="23" spans="1:24" s="242" customFormat="1" x14ac:dyDescent="0.2"/>
    <row r="24" spans="1:24" s="512" customFormat="1" x14ac:dyDescent="0.2">
      <c r="A24" s="467" t="s">
        <v>5</v>
      </c>
      <c r="B24" s="467" t="s">
        <v>36</v>
      </c>
      <c r="C24" s="467" t="s">
        <v>6</v>
      </c>
      <c r="D24" s="467" t="s">
        <v>45</v>
      </c>
      <c r="E24" s="467" t="s">
        <v>9</v>
      </c>
      <c r="F24" s="467" t="s">
        <v>119</v>
      </c>
      <c r="G24" s="467" t="s">
        <v>56</v>
      </c>
      <c r="H24" s="467" t="s">
        <v>136</v>
      </c>
      <c r="I24" s="467" t="s">
        <v>137</v>
      </c>
      <c r="J24" s="467" t="s">
        <v>138</v>
      </c>
      <c r="K24" s="467" t="s">
        <v>139</v>
      </c>
      <c r="L24" s="467" t="s">
        <v>122</v>
      </c>
      <c r="M24" s="467" t="s">
        <v>140</v>
      </c>
      <c r="N24" s="467" t="s">
        <v>122</v>
      </c>
      <c r="O24" s="467" t="s">
        <v>42</v>
      </c>
      <c r="P24" s="467" t="s">
        <v>141</v>
      </c>
      <c r="Q24" s="467" t="s">
        <v>142</v>
      </c>
      <c r="R24" s="467" t="s">
        <v>10</v>
      </c>
      <c r="S24" s="467" t="s">
        <v>146</v>
      </c>
      <c r="T24" s="467" t="s">
        <v>145</v>
      </c>
      <c r="U24" s="467" t="s">
        <v>11</v>
      </c>
      <c r="V24" s="622" t="s">
        <v>16</v>
      </c>
    </row>
    <row r="25" spans="1:24" s="512" customFormat="1" x14ac:dyDescent="0.2">
      <c r="A25" s="478">
        <v>1</v>
      </c>
      <c r="B25" s="478" t="s">
        <v>73</v>
      </c>
      <c r="C25" s="207" t="s">
        <v>79</v>
      </c>
      <c r="D25" s="478" t="s">
        <v>1596</v>
      </c>
      <c r="E25" s="478" t="s">
        <v>531</v>
      </c>
      <c r="F25" s="478">
        <v>4</v>
      </c>
      <c r="G25" s="478" t="s">
        <v>51</v>
      </c>
      <c r="H25" s="247">
        <v>7</v>
      </c>
      <c r="I25" s="247" t="s">
        <v>126</v>
      </c>
      <c r="J25" s="247">
        <f t="shared" ref="J25:J42" si="1">24*H25</f>
        <v>168</v>
      </c>
      <c r="K25" s="478" t="s">
        <v>1950</v>
      </c>
      <c r="L25" s="478" t="s">
        <v>407</v>
      </c>
      <c r="M25" s="478">
        <v>0.01</v>
      </c>
      <c r="N25" s="478" t="s">
        <v>407</v>
      </c>
      <c r="O25" s="478" t="s">
        <v>52</v>
      </c>
      <c r="P25" s="478" t="s">
        <v>52</v>
      </c>
      <c r="Q25" s="478" t="s">
        <v>52</v>
      </c>
      <c r="R25" s="478" t="s">
        <v>52</v>
      </c>
      <c r="S25" s="478" t="s">
        <v>52</v>
      </c>
      <c r="T25" s="478" t="s">
        <v>52</v>
      </c>
      <c r="U25" s="478" t="s">
        <v>537</v>
      </c>
      <c r="V25" s="498" t="s">
        <v>1951</v>
      </c>
      <c r="X25" s="555"/>
    </row>
    <row r="26" spans="1:24" s="512" customFormat="1" x14ac:dyDescent="0.2">
      <c r="A26" s="478">
        <v>1</v>
      </c>
      <c r="B26" s="478" t="s">
        <v>73</v>
      </c>
      <c r="C26" s="207" t="s">
        <v>79</v>
      </c>
      <c r="D26" s="478" t="s">
        <v>1602</v>
      </c>
      <c r="E26" s="478" t="s">
        <v>250</v>
      </c>
      <c r="F26" s="478">
        <v>5</v>
      </c>
      <c r="G26" s="478" t="s">
        <v>51</v>
      </c>
      <c r="H26" s="247">
        <v>7</v>
      </c>
      <c r="I26" s="247" t="s">
        <v>126</v>
      </c>
      <c r="J26" s="247">
        <f t="shared" si="1"/>
        <v>168</v>
      </c>
      <c r="K26" s="478" t="s">
        <v>52</v>
      </c>
      <c r="L26" s="478" t="s">
        <v>52</v>
      </c>
      <c r="M26" s="478" t="s">
        <v>52</v>
      </c>
      <c r="N26" s="478" t="s">
        <v>52</v>
      </c>
      <c r="O26" s="478" t="s">
        <v>52</v>
      </c>
      <c r="P26" s="478" t="s">
        <v>52</v>
      </c>
      <c r="Q26" s="478" t="s">
        <v>52</v>
      </c>
      <c r="R26" s="478" t="s">
        <v>52</v>
      </c>
      <c r="S26" s="478" t="s">
        <v>52</v>
      </c>
      <c r="T26" s="478" t="s">
        <v>52</v>
      </c>
      <c r="U26" s="478" t="s">
        <v>537</v>
      </c>
      <c r="V26" s="498" t="s">
        <v>1951</v>
      </c>
      <c r="X26" s="555"/>
    </row>
    <row r="27" spans="1:24" s="512" customFormat="1" x14ac:dyDescent="0.2">
      <c r="A27" s="478">
        <v>1</v>
      </c>
      <c r="B27" s="478" t="s">
        <v>73</v>
      </c>
      <c r="C27" s="207" t="s">
        <v>79</v>
      </c>
      <c r="D27" s="478" t="s">
        <v>1600</v>
      </c>
      <c r="E27" s="478" t="s">
        <v>440</v>
      </c>
      <c r="F27" s="478">
        <v>6</v>
      </c>
      <c r="G27" s="478" t="s">
        <v>238</v>
      </c>
      <c r="H27" s="247">
        <v>7</v>
      </c>
      <c r="I27" s="247" t="s">
        <v>126</v>
      </c>
      <c r="J27" s="247">
        <f t="shared" si="1"/>
        <v>168</v>
      </c>
      <c r="K27" s="478">
        <v>100</v>
      </c>
      <c r="L27" s="478" t="s">
        <v>407</v>
      </c>
      <c r="M27" s="478" t="s">
        <v>1902</v>
      </c>
      <c r="N27" s="478" t="s">
        <v>407</v>
      </c>
      <c r="O27" s="478" t="s">
        <v>52</v>
      </c>
      <c r="P27" s="478" t="s">
        <v>52</v>
      </c>
      <c r="Q27" s="478" t="s">
        <v>52</v>
      </c>
      <c r="R27" s="478" t="s">
        <v>52</v>
      </c>
      <c r="S27" s="478" t="s">
        <v>52</v>
      </c>
      <c r="T27" s="478" t="s">
        <v>52</v>
      </c>
      <c r="U27" s="478" t="s">
        <v>537</v>
      </c>
      <c r="V27" s="498" t="s">
        <v>1951</v>
      </c>
      <c r="X27" s="555"/>
    </row>
    <row r="28" spans="1:24" s="512" customFormat="1" x14ac:dyDescent="0.2">
      <c r="A28" s="479">
        <v>2</v>
      </c>
      <c r="B28" s="479" t="s">
        <v>73</v>
      </c>
      <c r="C28" s="262" t="s">
        <v>79</v>
      </c>
      <c r="D28" s="479" t="s">
        <v>1596</v>
      </c>
      <c r="E28" s="479" t="s">
        <v>531</v>
      </c>
      <c r="F28" s="479">
        <v>4</v>
      </c>
      <c r="G28" s="479" t="s">
        <v>51</v>
      </c>
      <c r="H28" s="295">
        <v>7</v>
      </c>
      <c r="I28" s="295" t="s">
        <v>126</v>
      </c>
      <c r="J28" s="295">
        <f t="shared" si="1"/>
        <v>168</v>
      </c>
      <c r="K28" s="479" t="s">
        <v>1950</v>
      </c>
      <c r="L28" s="479" t="s">
        <v>407</v>
      </c>
      <c r="M28" s="479">
        <v>0.01</v>
      </c>
      <c r="N28" s="479" t="s">
        <v>407</v>
      </c>
      <c r="O28" s="479" t="s">
        <v>52</v>
      </c>
      <c r="P28" s="479" t="s">
        <v>52</v>
      </c>
      <c r="Q28" s="479" t="s">
        <v>52</v>
      </c>
      <c r="R28" s="479" t="s">
        <v>52</v>
      </c>
      <c r="S28" s="479" t="s">
        <v>52</v>
      </c>
      <c r="T28" s="479" t="s">
        <v>52</v>
      </c>
      <c r="U28" s="479" t="s">
        <v>537</v>
      </c>
      <c r="V28" s="501" t="s">
        <v>1951</v>
      </c>
      <c r="X28" s="555"/>
    </row>
    <row r="29" spans="1:24" s="555" customFormat="1" x14ac:dyDescent="0.2">
      <c r="A29" s="479">
        <v>2</v>
      </c>
      <c r="B29" s="479" t="s">
        <v>73</v>
      </c>
      <c r="C29" s="262" t="s">
        <v>79</v>
      </c>
      <c r="D29" s="479" t="s">
        <v>1602</v>
      </c>
      <c r="E29" s="479" t="s">
        <v>250</v>
      </c>
      <c r="F29" s="479">
        <v>5</v>
      </c>
      <c r="G29" s="479" t="s">
        <v>51</v>
      </c>
      <c r="H29" s="295">
        <v>7</v>
      </c>
      <c r="I29" s="295" t="s">
        <v>126</v>
      </c>
      <c r="J29" s="295">
        <f t="shared" si="1"/>
        <v>168</v>
      </c>
      <c r="K29" s="479" t="s">
        <v>52</v>
      </c>
      <c r="L29" s="479" t="s">
        <v>52</v>
      </c>
      <c r="M29" s="479" t="s">
        <v>52</v>
      </c>
      <c r="N29" s="479" t="s">
        <v>52</v>
      </c>
      <c r="O29" s="479" t="s">
        <v>52</v>
      </c>
      <c r="P29" s="479" t="s">
        <v>52</v>
      </c>
      <c r="Q29" s="479" t="s">
        <v>52</v>
      </c>
      <c r="R29" s="479" t="s">
        <v>52</v>
      </c>
      <c r="S29" s="479" t="s">
        <v>52</v>
      </c>
      <c r="T29" s="479" t="s">
        <v>52</v>
      </c>
      <c r="U29" s="479" t="s">
        <v>537</v>
      </c>
      <c r="V29" s="501" t="s">
        <v>1951</v>
      </c>
    </row>
    <row r="30" spans="1:24" s="555" customFormat="1" x14ac:dyDescent="0.2">
      <c r="A30" s="479">
        <v>2</v>
      </c>
      <c r="B30" s="479" t="s">
        <v>73</v>
      </c>
      <c r="C30" s="262" t="s">
        <v>79</v>
      </c>
      <c r="D30" s="479" t="s">
        <v>1600</v>
      </c>
      <c r="E30" s="479" t="s">
        <v>440</v>
      </c>
      <c r="F30" s="479">
        <v>6</v>
      </c>
      <c r="G30" s="479" t="s">
        <v>238</v>
      </c>
      <c r="H30" s="295">
        <v>7</v>
      </c>
      <c r="I30" s="295" t="s">
        <v>126</v>
      </c>
      <c r="J30" s="295">
        <f t="shared" si="1"/>
        <v>168</v>
      </c>
      <c r="K30" s="479">
        <v>100</v>
      </c>
      <c r="L30" s="479" t="s">
        <v>407</v>
      </c>
      <c r="M30" s="479" t="s">
        <v>1902</v>
      </c>
      <c r="N30" s="479" t="s">
        <v>407</v>
      </c>
      <c r="O30" s="479" t="s">
        <v>52</v>
      </c>
      <c r="P30" s="479" t="s">
        <v>52</v>
      </c>
      <c r="Q30" s="479" t="s">
        <v>52</v>
      </c>
      <c r="R30" s="479" t="s">
        <v>52</v>
      </c>
      <c r="S30" s="479" t="s">
        <v>52</v>
      </c>
      <c r="T30" s="479" t="s">
        <v>52</v>
      </c>
      <c r="U30" s="479" t="s">
        <v>537</v>
      </c>
      <c r="V30" s="501" t="s">
        <v>1951</v>
      </c>
    </row>
    <row r="31" spans="1:24" s="512" customFormat="1" x14ac:dyDescent="0.2">
      <c r="A31" s="480">
        <v>3</v>
      </c>
      <c r="B31" s="480" t="s">
        <v>73</v>
      </c>
      <c r="C31" s="298" t="s">
        <v>79</v>
      </c>
      <c r="D31" s="480" t="s">
        <v>1596</v>
      </c>
      <c r="E31" s="480" t="s">
        <v>531</v>
      </c>
      <c r="F31" s="480">
        <v>4</v>
      </c>
      <c r="G31" s="480" t="s">
        <v>51</v>
      </c>
      <c r="H31" s="299">
        <v>7</v>
      </c>
      <c r="I31" s="299" t="s">
        <v>126</v>
      </c>
      <c r="J31" s="299">
        <f t="shared" si="1"/>
        <v>168</v>
      </c>
      <c r="K31" s="480" t="s">
        <v>1950</v>
      </c>
      <c r="L31" s="480" t="s">
        <v>407</v>
      </c>
      <c r="M31" s="480">
        <v>0.01</v>
      </c>
      <c r="N31" s="480" t="s">
        <v>407</v>
      </c>
      <c r="O31" s="480" t="s">
        <v>52</v>
      </c>
      <c r="P31" s="480" t="s">
        <v>52</v>
      </c>
      <c r="Q31" s="480" t="s">
        <v>52</v>
      </c>
      <c r="R31" s="480" t="s">
        <v>52</v>
      </c>
      <c r="S31" s="480" t="s">
        <v>52</v>
      </c>
      <c r="T31" s="480" t="s">
        <v>52</v>
      </c>
      <c r="U31" s="480" t="s">
        <v>537</v>
      </c>
      <c r="V31" s="623" t="s">
        <v>1951</v>
      </c>
      <c r="X31" s="555"/>
    </row>
    <row r="32" spans="1:24" s="512" customFormat="1" x14ac:dyDescent="0.2">
      <c r="A32" s="480">
        <v>3</v>
      </c>
      <c r="B32" s="480" t="s">
        <v>73</v>
      </c>
      <c r="C32" s="298" t="s">
        <v>79</v>
      </c>
      <c r="D32" s="480" t="s">
        <v>1602</v>
      </c>
      <c r="E32" s="480" t="s">
        <v>250</v>
      </c>
      <c r="F32" s="480">
        <v>5</v>
      </c>
      <c r="G32" s="480" t="s">
        <v>51</v>
      </c>
      <c r="H32" s="299">
        <v>7</v>
      </c>
      <c r="I32" s="299" t="s">
        <v>126</v>
      </c>
      <c r="J32" s="299">
        <f t="shared" si="1"/>
        <v>168</v>
      </c>
      <c r="K32" s="480" t="s">
        <v>52</v>
      </c>
      <c r="L32" s="480" t="s">
        <v>52</v>
      </c>
      <c r="M32" s="480" t="s">
        <v>52</v>
      </c>
      <c r="N32" s="480" t="s">
        <v>52</v>
      </c>
      <c r="O32" s="480" t="s">
        <v>52</v>
      </c>
      <c r="P32" s="480" t="s">
        <v>52</v>
      </c>
      <c r="Q32" s="480" t="s">
        <v>52</v>
      </c>
      <c r="R32" s="480" t="s">
        <v>52</v>
      </c>
      <c r="S32" s="480" t="s">
        <v>52</v>
      </c>
      <c r="T32" s="480" t="s">
        <v>52</v>
      </c>
      <c r="U32" s="480" t="s">
        <v>537</v>
      </c>
      <c r="V32" s="623" t="s">
        <v>1951</v>
      </c>
      <c r="X32" s="555"/>
    </row>
    <row r="33" spans="1:24" s="512" customFormat="1" x14ac:dyDescent="0.2">
      <c r="A33" s="480">
        <v>3</v>
      </c>
      <c r="B33" s="480" t="s">
        <v>73</v>
      </c>
      <c r="C33" s="298" t="s">
        <v>79</v>
      </c>
      <c r="D33" s="480" t="s">
        <v>1600</v>
      </c>
      <c r="E33" s="480" t="s">
        <v>440</v>
      </c>
      <c r="F33" s="480">
        <v>6</v>
      </c>
      <c r="G33" s="480" t="s">
        <v>238</v>
      </c>
      <c r="H33" s="299">
        <v>7</v>
      </c>
      <c r="I33" s="299" t="s">
        <v>126</v>
      </c>
      <c r="J33" s="299">
        <f t="shared" si="1"/>
        <v>168</v>
      </c>
      <c r="K33" s="480">
        <v>100</v>
      </c>
      <c r="L33" s="480" t="s">
        <v>407</v>
      </c>
      <c r="M33" s="480" t="s">
        <v>1902</v>
      </c>
      <c r="N33" s="480" t="s">
        <v>407</v>
      </c>
      <c r="O33" s="480" t="s">
        <v>52</v>
      </c>
      <c r="P33" s="480" t="s">
        <v>52</v>
      </c>
      <c r="Q33" s="480" t="s">
        <v>52</v>
      </c>
      <c r="R33" s="480" t="s">
        <v>52</v>
      </c>
      <c r="S33" s="480" t="s">
        <v>52</v>
      </c>
      <c r="T33" s="480" t="s">
        <v>52</v>
      </c>
      <c r="U33" s="480" t="s">
        <v>537</v>
      </c>
      <c r="V33" s="623" t="s">
        <v>1951</v>
      </c>
      <c r="X33" s="555"/>
    </row>
    <row r="34" spans="1:24" s="512" customFormat="1" ht="16.75" customHeight="1" x14ac:dyDescent="0.2">
      <c r="A34" s="478">
        <v>4</v>
      </c>
      <c r="B34" s="478" t="s">
        <v>73</v>
      </c>
      <c r="C34" s="207" t="s">
        <v>78</v>
      </c>
      <c r="D34" s="478" t="s">
        <v>1596</v>
      </c>
      <c r="E34" s="478" t="s">
        <v>531</v>
      </c>
      <c r="F34" s="478">
        <v>4</v>
      </c>
      <c r="G34" s="478" t="s">
        <v>51</v>
      </c>
      <c r="H34" s="247">
        <v>9</v>
      </c>
      <c r="I34" s="247" t="s">
        <v>126</v>
      </c>
      <c r="J34" s="247">
        <f t="shared" si="1"/>
        <v>216</v>
      </c>
      <c r="K34" s="478">
        <v>10</v>
      </c>
      <c r="L34" s="478" t="s">
        <v>407</v>
      </c>
      <c r="M34" s="478">
        <v>100</v>
      </c>
      <c r="N34" s="478" t="s">
        <v>407</v>
      </c>
      <c r="O34" s="478" t="s">
        <v>52</v>
      </c>
      <c r="P34" s="478" t="s">
        <v>52</v>
      </c>
      <c r="Q34" s="478" t="s">
        <v>52</v>
      </c>
      <c r="R34" s="478" t="s">
        <v>52</v>
      </c>
      <c r="S34" s="478" t="s">
        <v>52</v>
      </c>
      <c r="T34" s="478" t="s">
        <v>52</v>
      </c>
      <c r="U34" s="478" t="s">
        <v>537</v>
      </c>
      <c r="V34" s="498" t="s">
        <v>1951</v>
      </c>
      <c r="X34" s="555"/>
    </row>
    <row r="35" spans="1:24" s="555" customFormat="1" ht="16.75" customHeight="1" x14ac:dyDescent="0.2">
      <c r="A35" s="478">
        <v>4</v>
      </c>
      <c r="B35" s="478" t="s">
        <v>73</v>
      </c>
      <c r="C35" s="207" t="s">
        <v>78</v>
      </c>
      <c r="D35" s="478" t="s">
        <v>1602</v>
      </c>
      <c r="E35" s="478" t="s">
        <v>250</v>
      </c>
      <c r="F35" s="478">
        <v>5</v>
      </c>
      <c r="G35" s="478" t="s">
        <v>51</v>
      </c>
      <c r="H35" s="247">
        <v>9</v>
      </c>
      <c r="I35" s="247" t="s">
        <v>126</v>
      </c>
      <c r="J35" s="247">
        <f t="shared" si="1"/>
        <v>216</v>
      </c>
      <c r="K35" s="478" t="s">
        <v>52</v>
      </c>
      <c r="L35" s="478" t="s">
        <v>52</v>
      </c>
      <c r="M35" s="478" t="s">
        <v>52</v>
      </c>
      <c r="N35" s="478" t="s">
        <v>52</v>
      </c>
      <c r="O35" s="478" t="s">
        <v>52</v>
      </c>
      <c r="P35" s="478" t="s">
        <v>52</v>
      </c>
      <c r="Q35" s="478" t="s">
        <v>52</v>
      </c>
      <c r="R35" s="478" t="s">
        <v>52</v>
      </c>
      <c r="S35" s="478" t="s">
        <v>52</v>
      </c>
      <c r="T35" s="478" t="s">
        <v>52</v>
      </c>
      <c r="U35" s="478" t="s">
        <v>537</v>
      </c>
      <c r="V35" s="498" t="s">
        <v>1951</v>
      </c>
    </row>
    <row r="36" spans="1:24" s="555" customFormat="1" ht="16.75" customHeight="1" x14ac:dyDescent="0.2">
      <c r="A36" s="478">
        <v>4</v>
      </c>
      <c r="B36" s="478" t="s">
        <v>73</v>
      </c>
      <c r="C36" s="207" t="s">
        <v>78</v>
      </c>
      <c r="D36" s="478" t="s">
        <v>1600</v>
      </c>
      <c r="E36" s="478" t="s">
        <v>440</v>
      </c>
      <c r="F36" s="478">
        <v>6</v>
      </c>
      <c r="G36" s="478" t="s">
        <v>238</v>
      </c>
      <c r="H36" s="247">
        <v>9</v>
      </c>
      <c r="I36" s="247" t="s">
        <v>126</v>
      </c>
      <c r="J36" s="247">
        <f t="shared" si="1"/>
        <v>216</v>
      </c>
      <c r="K36" s="478">
        <v>100</v>
      </c>
      <c r="L36" s="478" t="s">
        <v>407</v>
      </c>
      <c r="M36" s="478" t="s">
        <v>1902</v>
      </c>
      <c r="N36" s="478" t="s">
        <v>407</v>
      </c>
      <c r="O36" s="478" t="s">
        <v>52</v>
      </c>
      <c r="P36" s="478" t="s">
        <v>52</v>
      </c>
      <c r="Q36" s="478" t="s">
        <v>52</v>
      </c>
      <c r="R36" s="478" t="s">
        <v>52</v>
      </c>
      <c r="S36" s="478" t="s">
        <v>52</v>
      </c>
      <c r="T36" s="478" t="s">
        <v>52</v>
      </c>
      <c r="U36" s="478" t="s">
        <v>537</v>
      </c>
      <c r="V36" s="498" t="s">
        <v>1951</v>
      </c>
    </row>
    <row r="37" spans="1:24" s="512" customFormat="1" ht="16.75" customHeight="1" x14ac:dyDescent="0.2">
      <c r="A37" s="479">
        <v>5</v>
      </c>
      <c r="B37" s="479" t="s">
        <v>73</v>
      </c>
      <c r="C37" s="262" t="s">
        <v>78</v>
      </c>
      <c r="D37" s="479" t="s">
        <v>1596</v>
      </c>
      <c r="E37" s="479" t="s">
        <v>531</v>
      </c>
      <c r="F37" s="479">
        <v>4</v>
      </c>
      <c r="G37" s="479" t="s">
        <v>51</v>
      </c>
      <c r="H37" s="295">
        <v>9</v>
      </c>
      <c r="I37" s="295" t="s">
        <v>126</v>
      </c>
      <c r="J37" s="295">
        <f t="shared" si="1"/>
        <v>216</v>
      </c>
      <c r="K37" s="479">
        <v>0.01</v>
      </c>
      <c r="L37" s="479" t="s">
        <v>407</v>
      </c>
      <c r="M37" s="479">
        <v>0.1</v>
      </c>
      <c r="N37" s="479" t="s">
        <v>407</v>
      </c>
      <c r="O37" s="479" t="s">
        <v>52</v>
      </c>
      <c r="P37" s="479" t="s">
        <v>52</v>
      </c>
      <c r="Q37" s="479" t="s">
        <v>52</v>
      </c>
      <c r="R37" s="479" t="s">
        <v>52</v>
      </c>
      <c r="S37" s="479" t="s">
        <v>52</v>
      </c>
      <c r="T37" s="479" t="s">
        <v>52</v>
      </c>
      <c r="U37" s="479" t="s">
        <v>537</v>
      </c>
      <c r="V37" s="501" t="s">
        <v>1952</v>
      </c>
      <c r="X37" s="555"/>
    </row>
    <row r="38" spans="1:24" s="512" customFormat="1" ht="16.75" customHeight="1" x14ac:dyDescent="0.2">
      <c r="A38" s="479">
        <v>5</v>
      </c>
      <c r="B38" s="479" t="s">
        <v>73</v>
      </c>
      <c r="C38" s="262" t="s">
        <v>78</v>
      </c>
      <c r="D38" s="479" t="s">
        <v>1602</v>
      </c>
      <c r="E38" s="479" t="s">
        <v>250</v>
      </c>
      <c r="F38" s="479">
        <v>5</v>
      </c>
      <c r="G38" s="479" t="s">
        <v>51</v>
      </c>
      <c r="H38" s="295">
        <v>9</v>
      </c>
      <c r="I38" s="295" t="s">
        <v>126</v>
      </c>
      <c r="J38" s="295">
        <f t="shared" si="1"/>
        <v>216</v>
      </c>
      <c r="K38" s="479" t="s">
        <v>52</v>
      </c>
      <c r="L38" s="479" t="s">
        <v>52</v>
      </c>
      <c r="M38" s="479" t="s">
        <v>52</v>
      </c>
      <c r="N38" s="479" t="s">
        <v>52</v>
      </c>
      <c r="O38" s="479" t="s">
        <v>52</v>
      </c>
      <c r="P38" s="479" t="s">
        <v>52</v>
      </c>
      <c r="Q38" s="479" t="s">
        <v>52</v>
      </c>
      <c r="R38" s="479" t="s">
        <v>52</v>
      </c>
      <c r="S38" s="479" t="s">
        <v>52</v>
      </c>
      <c r="T38" s="479" t="s">
        <v>52</v>
      </c>
      <c r="U38" s="479" t="s">
        <v>537</v>
      </c>
      <c r="V38" s="501" t="s">
        <v>1951</v>
      </c>
      <c r="X38" s="555"/>
    </row>
    <row r="39" spans="1:24" s="512" customFormat="1" ht="16.75" customHeight="1" x14ac:dyDescent="0.2">
      <c r="A39" s="479">
        <v>5</v>
      </c>
      <c r="B39" s="479" t="s">
        <v>73</v>
      </c>
      <c r="C39" s="262" t="s">
        <v>78</v>
      </c>
      <c r="D39" s="479" t="s">
        <v>1600</v>
      </c>
      <c r="E39" s="479" t="s">
        <v>440</v>
      </c>
      <c r="F39" s="479">
        <v>6</v>
      </c>
      <c r="G39" s="479" t="s">
        <v>238</v>
      </c>
      <c r="H39" s="295">
        <v>9</v>
      </c>
      <c r="I39" s="295" t="s">
        <v>126</v>
      </c>
      <c r="J39" s="295">
        <f t="shared" si="1"/>
        <v>216</v>
      </c>
      <c r="K39" s="479">
        <v>100</v>
      </c>
      <c r="L39" s="479" t="s">
        <v>407</v>
      </c>
      <c r="M39" s="479" t="s">
        <v>1902</v>
      </c>
      <c r="N39" s="479" t="s">
        <v>407</v>
      </c>
      <c r="O39" s="479" t="s">
        <v>52</v>
      </c>
      <c r="P39" s="479" t="s">
        <v>52</v>
      </c>
      <c r="Q39" s="479" t="s">
        <v>52</v>
      </c>
      <c r="R39" s="479" t="s">
        <v>52</v>
      </c>
      <c r="S39" s="479" t="s">
        <v>52</v>
      </c>
      <c r="T39" s="479" t="s">
        <v>52</v>
      </c>
      <c r="U39" s="479" t="s">
        <v>537</v>
      </c>
      <c r="V39" s="501" t="s">
        <v>1951</v>
      </c>
      <c r="X39" s="555"/>
    </row>
    <row r="40" spans="1:24" s="512" customFormat="1" ht="16.75" customHeight="1" x14ac:dyDescent="0.2">
      <c r="A40" s="480">
        <v>6</v>
      </c>
      <c r="B40" s="480" t="s">
        <v>73</v>
      </c>
      <c r="C40" s="298" t="s">
        <v>78</v>
      </c>
      <c r="D40" s="480" t="s">
        <v>1596</v>
      </c>
      <c r="E40" s="480" t="s">
        <v>531</v>
      </c>
      <c r="F40" s="480">
        <v>4</v>
      </c>
      <c r="G40" s="480" t="s">
        <v>51</v>
      </c>
      <c r="H40" s="299">
        <v>9</v>
      </c>
      <c r="I40" s="299" t="s">
        <v>126</v>
      </c>
      <c r="J40" s="299">
        <f t="shared" si="1"/>
        <v>216</v>
      </c>
      <c r="K40" s="480" t="s">
        <v>1950</v>
      </c>
      <c r="L40" s="480" t="s">
        <v>407</v>
      </c>
      <c r="M40" s="480">
        <v>0.01</v>
      </c>
      <c r="N40" s="480" t="s">
        <v>407</v>
      </c>
      <c r="O40" s="480" t="s">
        <v>52</v>
      </c>
      <c r="P40" s="480" t="s">
        <v>52</v>
      </c>
      <c r="Q40" s="480" t="s">
        <v>52</v>
      </c>
      <c r="R40" s="480" t="s">
        <v>52</v>
      </c>
      <c r="S40" s="480" t="s">
        <v>52</v>
      </c>
      <c r="T40" s="480" t="s">
        <v>52</v>
      </c>
      <c r="U40" s="480" t="s">
        <v>537</v>
      </c>
      <c r="V40" s="623" t="s">
        <v>1951</v>
      </c>
      <c r="X40" s="555"/>
    </row>
    <row r="41" spans="1:24" s="555" customFormat="1" ht="16.75" customHeight="1" x14ac:dyDescent="0.2">
      <c r="A41" s="480">
        <v>6</v>
      </c>
      <c r="B41" s="480" t="s">
        <v>73</v>
      </c>
      <c r="C41" s="298" t="s">
        <v>78</v>
      </c>
      <c r="D41" s="480" t="s">
        <v>1602</v>
      </c>
      <c r="E41" s="480" t="s">
        <v>250</v>
      </c>
      <c r="F41" s="480">
        <v>5</v>
      </c>
      <c r="G41" s="480" t="s">
        <v>51</v>
      </c>
      <c r="H41" s="299">
        <v>9</v>
      </c>
      <c r="I41" s="299" t="s">
        <v>126</v>
      </c>
      <c r="J41" s="299">
        <f t="shared" si="1"/>
        <v>216</v>
      </c>
      <c r="K41" s="480" t="s">
        <v>52</v>
      </c>
      <c r="L41" s="480" t="s">
        <v>52</v>
      </c>
      <c r="M41" s="480" t="s">
        <v>52</v>
      </c>
      <c r="N41" s="480" t="s">
        <v>52</v>
      </c>
      <c r="O41" s="480" t="s">
        <v>52</v>
      </c>
      <c r="P41" s="480" t="s">
        <v>52</v>
      </c>
      <c r="Q41" s="480" t="s">
        <v>52</v>
      </c>
      <c r="R41" s="480" t="s">
        <v>52</v>
      </c>
      <c r="S41" s="480" t="s">
        <v>52</v>
      </c>
      <c r="T41" s="480" t="s">
        <v>52</v>
      </c>
      <c r="U41" s="480" t="s">
        <v>537</v>
      </c>
      <c r="V41" s="623" t="s">
        <v>1951</v>
      </c>
    </row>
    <row r="42" spans="1:24" s="555" customFormat="1" ht="16.75" customHeight="1" x14ac:dyDescent="0.2">
      <c r="A42" s="480">
        <v>6</v>
      </c>
      <c r="B42" s="480" t="s">
        <v>73</v>
      </c>
      <c r="C42" s="298" t="s">
        <v>78</v>
      </c>
      <c r="D42" s="480" t="s">
        <v>1600</v>
      </c>
      <c r="E42" s="480" t="s">
        <v>440</v>
      </c>
      <c r="F42" s="480">
        <v>6</v>
      </c>
      <c r="G42" s="480" t="s">
        <v>238</v>
      </c>
      <c r="H42" s="299">
        <v>9</v>
      </c>
      <c r="I42" s="299" t="s">
        <v>126</v>
      </c>
      <c r="J42" s="299">
        <f t="shared" si="1"/>
        <v>216</v>
      </c>
      <c r="K42" s="480">
        <v>100</v>
      </c>
      <c r="L42" s="480" t="s">
        <v>407</v>
      </c>
      <c r="M42" s="480" t="s">
        <v>1902</v>
      </c>
      <c r="N42" s="480" t="s">
        <v>407</v>
      </c>
      <c r="O42" s="480" t="s">
        <v>52</v>
      </c>
      <c r="P42" s="480" t="s">
        <v>52</v>
      </c>
      <c r="Q42" s="480" t="s">
        <v>52</v>
      </c>
      <c r="R42" s="480" t="s">
        <v>52</v>
      </c>
      <c r="S42" s="480" t="s">
        <v>52</v>
      </c>
      <c r="T42" s="480" t="s">
        <v>52</v>
      </c>
      <c r="U42" s="480" t="s">
        <v>537</v>
      </c>
      <c r="V42" s="623" t="s">
        <v>1951</v>
      </c>
    </row>
    <row r="44" spans="1:24" s="426" customFormat="1" ht="16" thickBot="1" x14ac:dyDescent="0.25">
      <c r="A44" s="1" t="s">
        <v>2142</v>
      </c>
      <c r="B44" s="1"/>
      <c r="C44" s="1" t="s">
        <v>69</v>
      </c>
      <c r="D44" s="16"/>
      <c r="E44" s="16" t="s">
        <v>105</v>
      </c>
    </row>
    <row r="46" spans="1:24" s="19" customFormat="1" x14ac:dyDescent="0.2">
      <c r="A46" s="263" t="s">
        <v>5</v>
      </c>
      <c r="B46" s="54" t="s">
        <v>9</v>
      </c>
      <c r="C46" s="55" t="s">
        <v>56</v>
      </c>
      <c r="D46" s="56" t="s">
        <v>488</v>
      </c>
      <c r="E46" s="56" t="s">
        <v>489</v>
      </c>
      <c r="F46" s="56" t="s">
        <v>490</v>
      </c>
      <c r="G46" s="56" t="s">
        <v>491</v>
      </c>
      <c r="H46" s="56" t="s">
        <v>492</v>
      </c>
      <c r="I46" s="56" t="s">
        <v>493</v>
      </c>
      <c r="J46" s="55" t="s">
        <v>2139</v>
      </c>
      <c r="K46" s="55" t="s">
        <v>122</v>
      </c>
      <c r="L46" s="55" t="s">
        <v>2140</v>
      </c>
      <c r="M46" s="55" t="s">
        <v>122</v>
      </c>
      <c r="N46" s="530" t="s">
        <v>42</v>
      </c>
      <c r="O46" s="55" t="s">
        <v>2141</v>
      </c>
      <c r="P46" s="55" t="s">
        <v>122</v>
      </c>
      <c r="Q46" s="530" t="s">
        <v>10</v>
      </c>
      <c r="R46" s="55" t="s">
        <v>2566</v>
      </c>
      <c r="S46" s="55" t="s">
        <v>11</v>
      </c>
      <c r="T46" s="55" t="s">
        <v>16</v>
      </c>
    </row>
    <row r="47" spans="1:24" s="242" customFormat="1" x14ac:dyDescent="0.2">
      <c r="A47" s="445"/>
      <c r="B47" s="445"/>
      <c r="C47" s="445"/>
      <c r="D47" s="424"/>
      <c r="E47" s="444"/>
      <c r="F47" s="444"/>
      <c r="G47" s="444"/>
      <c r="H47" s="444"/>
      <c r="I47" s="444"/>
      <c r="J47" s="444"/>
      <c r="K47" s="424"/>
      <c r="L47" s="424"/>
      <c r="M47" s="424"/>
      <c r="N47" s="424"/>
      <c r="O47" s="424"/>
      <c r="P47" s="424"/>
      <c r="Q47" s="424"/>
      <c r="R47" s="424"/>
      <c r="S47" s="424"/>
      <c r="T47" s="445"/>
      <c r="U47" s="557"/>
      <c r="V47" s="556"/>
    </row>
    <row r="49" spans="1:10" s="426" customFormat="1" ht="16" thickBot="1" x14ac:dyDescent="0.25">
      <c r="A49" s="1" t="s">
        <v>12</v>
      </c>
      <c r="B49" s="1"/>
    </row>
    <row r="50" spans="1:10" s="429" customFormat="1" x14ac:dyDescent="0.2">
      <c r="A50" s="3" t="s">
        <v>13</v>
      </c>
      <c r="B50" s="3"/>
      <c r="E50" s="439" t="s">
        <v>1529</v>
      </c>
      <c r="F50" s="439" t="s">
        <v>1500</v>
      </c>
      <c r="G50" s="30" t="s">
        <v>54</v>
      </c>
      <c r="I50" s="411" t="s">
        <v>16</v>
      </c>
    </row>
    <row r="51" spans="1:10" s="440" customFormat="1" x14ac:dyDescent="0.2">
      <c r="A51" s="442">
        <v>1</v>
      </c>
      <c r="B51" s="442"/>
      <c r="C51" s="440" t="s">
        <v>37</v>
      </c>
      <c r="E51" s="436">
        <v>0</v>
      </c>
      <c r="F51" s="436">
        <v>0</v>
      </c>
      <c r="G51" s="440" t="s">
        <v>60</v>
      </c>
      <c r="I51" s="441" t="s">
        <v>510</v>
      </c>
    </row>
    <row r="52" spans="1:10" x14ac:dyDescent="0.2">
      <c r="A52" s="4">
        <v>2</v>
      </c>
      <c r="B52" s="4"/>
      <c r="C52" s="5" t="s">
        <v>17</v>
      </c>
      <c r="E52" s="6">
        <v>0</v>
      </c>
      <c r="F52" s="6">
        <v>0</v>
      </c>
      <c r="G52" t="s">
        <v>61</v>
      </c>
      <c r="I52" s="435" t="s">
        <v>1946</v>
      </c>
    </row>
    <row r="53" spans="1:10" s="8" customFormat="1" x14ac:dyDescent="0.2">
      <c r="A53" s="7">
        <v>3</v>
      </c>
      <c r="B53" s="7"/>
      <c r="C53" s="8" t="s">
        <v>18</v>
      </c>
      <c r="E53" s="10">
        <v>0</v>
      </c>
      <c r="F53" s="10">
        <v>0</v>
      </c>
      <c r="G53" s="8" t="s">
        <v>19</v>
      </c>
      <c r="I53" s="435" t="s">
        <v>1946</v>
      </c>
      <c r="J53"/>
    </row>
    <row r="54" spans="1:10" s="8" customFormat="1" x14ac:dyDescent="0.2">
      <c r="A54" s="7">
        <v>4</v>
      </c>
      <c r="B54" s="7"/>
      <c r="C54" s="8" t="s">
        <v>20</v>
      </c>
      <c r="E54" s="10">
        <v>0</v>
      </c>
      <c r="F54" s="10">
        <v>0</v>
      </c>
      <c r="G54" s="8" t="s">
        <v>21</v>
      </c>
      <c r="I54" s="435" t="s">
        <v>1946</v>
      </c>
      <c r="J54"/>
    </row>
    <row r="55" spans="1:10" x14ac:dyDescent="0.2">
      <c r="A55" s="4">
        <v>5</v>
      </c>
      <c r="B55" s="4"/>
      <c r="C55" s="5" t="s">
        <v>22</v>
      </c>
      <c r="E55" s="6">
        <v>1</v>
      </c>
      <c r="F55" s="6">
        <v>1</v>
      </c>
      <c r="G55" t="s">
        <v>23</v>
      </c>
      <c r="I55" s="435" t="s">
        <v>536</v>
      </c>
    </row>
    <row r="56" spans="1:10" x14ac:dyDescent="0.2">
      <c r="A56" s="7">
        <v>6</v>
      </c>
      <c r="B56" s="7"/>
      <c r="C56" s="8" t="s">
        <v>24</v>
      </c>
      <c r="E56" s="10">
        <v>1</v>
      </c>
      <c r="F56" s="10">
        <v>1</v>
      </c>
      <c r="G56" t="s">
        <v>128</v>
      </c>
      <c r="I56" s="435" t="s">
        <v>1306</v>
      </c>
    </row>
    <row r="57" spans="1:10" x14ac:dyDescent="0.2">
      <c r="E57" s="433"/>
      <c r="F57" s="433"/>
      <c r="I57" s="435"/>
    </row>
    <row r="58" spans="1:10" s="429" customFormat="1" x14ac:dyDescent="0.2">
      <c r="A58" s="3" t="s">
        <v>25</v>
      </c>
      <c r="B58" s="3"/>
      <c r="E58" s="439" t="s">
        <v>14</v>
      </c>
      <c r="F58" s="439" t="s">
        <v>14</v>
      </c>
      <c r="G58" s="30" t="s">
        <v>15</v>
      </c>
      <c r="I58" s="40" t="s">
        <v>16</v>
      </c>
    </row>
    <row r="59" spans="1:10" x14ac:dyDescent="0.2">
      <c r="A59">
        <v>7</v>
      </c>
      <c r="C59" t="s">
        <v>26</v>
      </c>
      <c r="E59" s="436">
        <v>1</v>
      </c>
      <c r="F59" s="436">
        <v>1</v>
      </c>
      <c r="G59" t="s">
        <v>27</v>
      </c>
      <c r="I59" s="435" t="s">
        <v>1947</v>
      </c>
    </row>
    <row r="60" spans="1:10" x14ac:dyDescent="0.2">
      <c r="A60">
        <v>8</v>
      </c>
      <c r="C60" t="s">
        <v>58</v>
      </c>
      <c r="E60" s="436">
        <v>1</v>
      </c>
      <c r="F60" s="436">
        <v>1</v>
      </c>
      <c r="G60" t="s">
        <v>62</v>
      </c>
      <c r="I60" s="435" t="s">
        <v>1944</v>
      </c>
    </row>
    <row r="61" spans="1:10" x14ac:dyDescent="0.2">
      <c r="A61">
        <v>9</v>
      </c>
      <c r="C61" t="s">
        <v>40</v>
      </c>
      <c r="E61" s="436">
        <v>0</v>
      </c>
      <c r="F61" s="436">
        <v>0</v>
      </c>
      <c r="G61" t="s">
        <v>63</v>
      </c>
      <c r="I61" s="435" t="s">
        <v>636</v>
      </c>
    </row>
    <row r="62" spans="1:10" x14ac:dyDescent="0.2">
      <c r="A62">
        <v>10</v>
      </c>
      <c r="C62" t="s">
        <v>39</v>
      </c>
      <c r="E62" s="436">
        <v>0</v>
      </c>
      <c r="F62" s="436">
        <v>0</v>
      </c>
      <c r="G62" t="s">
        <v>115</v>
      </c>
      <c r="I62" s="39" t="s">
        <v>1945</v>
      </c>
    </row>
    <row r="63" spans="1:10" x14ac:dyDescent="0.2">
      <c r="E63" s="433"/>
      <c r="F63" s="433"/>
      <c r="I63" s="435"/>
    </row>
    <row r="64" spans="1:10" s="429" customFormat="1" x14ac:dyDescent="0.2">
      <c r="A64" s="3" t="s">
        <v>57</v>
      </c>
      <c r="B64" s="3"/>
      <c r="E64" s="438" t="s">
        <v>14</v>
      </c>
      <c r="F64" s="438" t="s">
        <v>14</v>
      </c>
      <c r="G64" s="30" t="s">
        <v>15</v>
      </c>
      <c r="I64" s="40" t="s">
        <v>16</v>
      </c>
    </row>
    <row r="65" spans="1:13" s="5" customFormat="1" x14ac:dyDescent="0.2">
      <c r="A65" s="5">
        <v>11</v>
      </c>
      <c r="C65" s="5" t="s">
        <v>28</v>
      </c>
      <c r="E65" s="6">
        <v>0</v>
      </c>
      <c r="F65" s="6">
        <v>0</v>
      </c>
      <c r="G65" t="s">
        <v>49</v>
      </c>
      <c r="I65" s="435" t="s">
        <v>539</v>
      </c>
      <c r="J65"/>
    </row>
    <row r="66" spans="1:13" s="5" customFormat="1" x14ac:dyDescent="0.2">
      <c r="A66" s="11">
        <v>12</v>
      </c>
      <c r="B66" s="11"/>
      <c r="C66" s="5" t="s">
        <v>47</v>
      </c>
      <c r="E66" s="6">
        <v>0</v>
      </c>
      <c r="F66" s="6">
        <v>0</v>
      </c>
      <c r="G66" t="s">
        <v>109</v>
      </c>
      <c r="I66" s="435" t="s">
        <v>1943</v>
      </c>
      <c r="J66"/>
    </row>
    <row r="67" spans="1:13" x14ac:dyDescent="0.2">
      <c r="A67" s="437">
        <v>13</v>
      </c>
      <c r="B67" s="437"/>
      <c r="C67" t="s">
        <v>29</v>
      </c>
      <c r="E67" s="436">
        <v>0</v>
      </c>
      <c r="F67" s="436">
        <v>0</v>
      </c>
      <c r="G67" t="s">
        <v>30</v>
      </c>
      <c r="I67" s="435" t="s">
        <v>1859</v>
      </c>
    </row>
    <row r="68" spans="1:13" x14ac:dyDescent="0.2">
      <c r="A68" s="437">
        <v>14</v>
      </c>
      <c r="B68" s="437"/>
      <c r="C68" t="s">
        <v>31</v>
      </c>
      <c r="E68" s="436">
        <v>1</v>
      </c>
      <c r="F68" s="436">
        <v>1</v>
      </c>
      <c r="G68" t="s">
        <v>1400</v>
      </c>
      <c r="I68" s="435" t="s">
        <v>1948</v>
      </c>
    </row>
    <row r="69" spans="1:13" x14ac:dyDescent="0.2">
      <c r="A69" s="437">
        <v>15</v>
      </c>
      <c r="B69" s="437"/>
      <c r="C69" t="s">
        <v>38</v>
      </c>
      <c r="E69" s="436">
        <v>0</v>
      </c>
      <c r="F69" s="436">
        <v>0</v>
      </c>
      <c r="G69" t="s">
        <v>64</v>
      </c>
      <c r="I69" s="435" t="s">
        <v>1949</v>
      </c>
    </row>
    <row r="70" spans="1:13" x14ac:dyDescent="0.2">
      <c r="E70" s="433"/>
      <c r="F70" s="433"/>
    </row>
    <row r="71" spans="1:13" ht="16" thickBot="1" x14ac:dyDescent="0.25">
      <c r="A71" s="426"/>
      <c r="B71" s="426"/>
      <c r="C71" s="426"/>
      <c r="D71" s="426"/>
      <c r="E71" s="434"/>
      <c r="F71" s="434"/>
      <c r="G71" s="426"/>
      <c r="H71" s="426"/>
      <c r="I71" s="545"/>
      <c r="J71" s="545"/>
      <c r="K71" s="545"/>
      <c r="L71" s="545"/>
      <c r="M71" s="545"/>
    </row>
    <row r="72" spans="1:13" x14ac:dyDescent="0.2">
      <c r="E72" s="433"/>
      <c r="F72" s="433"/>
      <c r="I72" s="545"/>
      <c r="J72" s="545"/>
      <c r="K72" s="545"/>
      <c r="L72" s="545"/>
      <c r="M72" s="545"/>
    </row>
    <row r="73" spans="1:13" ht="16" thickBot="1" x14ac:dyDescent="0.25">
      <c r="A73" s="2" t="s">
        <v>32</v>
      </c>
      <c r="B73" s="2"/>
      <c r="E73" s="432">
        <f>SUM(E51:E56,E59:E62,E65:E69)</f>
        <v>5</v>
      </c>
      <c r="F73" s="432">
        <f>SUM(F51:F56,F59:F62,F65:F69)</f>
        <v>5</v>
      </c>
      <c r="G73" s="431" t="s">
        <v>48</v>
      </c>
      <c r="I73" s="545"/>
      <c r="J73" s="545"/>
      <c r="K73" s="545"/>
      <c r="L73" s="545"/>
      <c r="M73" s="545"/>
    </row>
    <row r="74" spans="1:13" ht="16" thickTop="1" x14ac:dyDescent="0.2">
      <c r="A74" s="201" t="s">
        <v>1367</v>
      </c>
      <c r="B74" s="201"/>
      <c r="C74" s="8"/>
      <c r="D74" s="193"/>
      <c r="E74" s="197" t="s">
        <v>1376</v>
      </c>
      <c r="F74" s="196" t="s">
        <v>1376</v>
      </c>
      <c r="I74" s="545"/>
      <c r="J74" s="545"/>
      <c r="K74" s="545"/>
      <c r="L74" s="545"/>
      <c r="M74" s="545"/>
    </row>
    <row r="75" spans="1:13" x14ac:dyDescent="0.2">
      <c r="A75" s="427" t="s">
        <v>118</v>
      </c>
      <c r="B75" s="2"/>
      <c r="E75" s="203">
        <f>0.5^E74</f>
        <v>0.125</v>
      </c>
      <c r="F75" s="203">
        <f>0.5^F74</f>
        <v>0.125</v>
      </c>
      <c r="I75" s="545"/>
      <c r="J75" s="545"/>
      <c r="K75" s="545"/>
      <c r="L75" s="545"/>
      <c r="M75" s="545"/>
    </row>
    <row r="76" spans="1:13" ht="16" thickBot="1" x14ac:dyDescent="0.25">
      <c r="A76" s="1"/>
      <c r="B76" s="1"/>
      <c r="C76" s="426"/>
      <c r="D76" s="426"/>
      <c r="E76" s="87"/>
      <c r="F76" s="87"/>
      <c r="G76" s="426"/>
      <c r="H76" s="426"/>
      <c r="I76" s="545"/>
      <c r="J76" s="545"/>
      <c r="K76" s="545"/>
      <c r="L76" s="545"/>
      <c r="M76" s="545"/>
    </row>
    <row r="77" spans="1:13" x14ac:dyDescent="0.2">
      <c r="A77" s="3" t="s">
        <v>33</v>
      </c>
      <c r="B77" s="3"/>
      <c r="C77" s="429"/>
      <c r="D77" s="429"/>
      <c r="E77" s="430" t="s">
        <v>34</v>
      </c>
      <c r="F77" s="430" t="s">
        <v>34</v>
      </c>
      <c r="G77" s="429" t="s">
        <v>15</v>
      </c>
      <c r="H77" s="429"/>
      <c r="I77" s="545"/>
      <c r="J77" s="545"/>
      <c r="K77" s="545"/>
      <c r="L77" s="545"/>
      <c r="M77" s="545"/>
    </row>
    <row r="78" spans="1:13" x14ac:dyDescent="0.2">
      <c r="A78" s="198" t="s">
        <v>1368</v>
      </c>
      <c r="B78" s="24" t="s">
        <v>1370</v>
      </c>
      <c r="E78" s="200">
        <v>1</v>
      </c>
      <c r="F78" s="200">
        <v>1</v>
      </c>
      <c r="G78" s="24" t="s">
        <v>1372</v>
      </c>
      <c r="I78" s="545"/>
      <c r="J78" s="545"/>
      <c r="K78" s="545"/>
      <c r="L78" s="545"/>
      <c r="M78" s="545"/>
    </row>
    <row r="79" spans="1:13" x14ac:dyDescent="0.2">
      <c r="A79" s="198" t="s">
        <v>1369</v>
      </c>
      <c r="B79" s="193" t="s">
        <v>1371</v>
      </c>
      <c r="C79" s="24"/>
      <c r="E79" s="200">
        <v>1</v>
      </c>
      <c r="F79" s="200">
        <v>1</v>
      </c>
      <c r="G79" s="24" t="s">
        <v>1372</v>
      </c>
      <c r="I79" s="545"/>
      <c r="J79" s="545"/>
      <c r="K79" s="545"/>
      <c r="L79" s="545"/>
      <c r="M79" s="545"/>
    </row>
    <row r="80" spans="1:13" x14ac:dyDescent="0.2">
      <c r="A80" s="5"/>
      <c r="B80" s="5"/>
      <c r="C80" s="24"/>
      <c r="E80" s="23"/>
      <c r="F80" s="23"/>
      <c r="I80" s="545"/>
      <c r="J80" s="545"/>
      <c r="K80" s="545"/>
      <c r="L80" s="545"/>
      <c r="M80" s="545"/>
    </row>
    <row r="81" spans="1:13" ht="16" thickBot="1" x14ac:dyDescent="0.25">
      <c r="A81" s="5"/>
      <c r="B81" s="5"/>
      <c r="C81" s="22"/>
      <c r="I81" s="545"/>
      <c r="J81" s="545"/>
      <c r="K81" s="545"/>
      <c r="L81" s="545"/>
      <c r="M81" s="545"/>
    </row>
    <row r="82" spans="1:13" x14ac:dyDescent="0.2">
      <c r="A82" s="21"/>
      <c r="B82" s="21"/>
      <c r="C82" s="20"/>
      <c r="D82" s="428"/>
      <c r="E82" s="428"/>
      <c r="F82" s="428"/>
      <c r="G82" s="428"/>
      <c r="H82" s="428"/>
      <c r="I82" s="545"/>
      <c r="J82" s="545"/>
      <c r="K82" s="545"/>
      <c r="L82" s="545"/>
      <c r="M82" s="545"/>
    </row>
    <row r="83" spans="1:13" ht="16" thickBot="1" x14ac:dyDescent="0.25">
      <c r="A83" s="2" t="s">
        <v>35</v>
      </c>
      <c r="B83" s="2"/>
      <c r="E83" s="211">
        <f>E73*E75*E78*E79</f>
        <v>0.625</v>
      </c>
      <c r="F83" s="211">
        <f>F73*F75*F78*F79</f>
        <v>0.625</v>
      </c>
      <c r="G83" s="212" t="s">
        <v>48</v>
      </c>
      <c r="I83" s="545"/>
      <c r="J83" s="545"/>
      <c r="K83" s="545"/>
      <c r="L83" s="545"/>
      <c r="M83" s="545"/>
    </row>
    <row r="84" spans="1:13" ht="16" thickTop="1" x14ac:dyDescent="0.2">
      <c r="C84" s="427"/>
      <c r="I84" s="545"/>
      <c r="J84" s="545"/>
      <c r="K84" s="545"/>
      <c r="L84" s="545"/>
      <c r="M84" s="545"/>
    </row>
    <row r="85" spans="1:13" ht="16" thickBot="1" x14ac:dyDescent="0.25">
      <c r="A85" s="426"/>
      <c r="B85" s="426"/>
      <c r="C85" s="426"/>
      <c r="D85" s="426"/>
      <c r="E85" s="426"/>
      <c r="F85" s="426"/>
      <c r="G85" s="426"/>
      <c r="H85" s="426"/>
      <c r="I85" s="545"/>
      <c r="J85" s="545"/>
      <c r="K85" s="545"/>
      <c r="L85" s="545"/>
      <c r="M85" s="545"/>
    </row>
    <row r="86" spans="1:13" x14ac:dyDescent="0.2">
      <c r="I86" s="545"/>
      <c r="J86" s="545"/>
      <c r="K86" s="545"/>
      <c r="L86" s="545"/>
      <c r="M86" s="545"/>
    </row>
    <row r="87" spans="1:13" x14ac:dyDescent="0.2">
      <c r="A87" s="2" t="s">
        <v>1394</v>
      </c>
      <c r="I87" s="545"/>
      <c r="J87" s="545"/>
      <c r="K87" s="545"/>
      <c r="L87" s="545"/>
      <c r="M87" s="545"/>
    </row>
    <row r="88" spans="1:13" x14ac:dyDescent="0.2">
      <c r="A88" s="425">
        <v>44099</v>
      </c>
      <c r="B88" t="s">
        <v>1395</v>
      </c>
      <c r="I88" s="545"/>
      <c r="J88" s="545"/>
      <c r="K88" s="545"/>
      <c r="L88" s="545"/>
      <c r="M88" s="545"/>
    </row>
    <row r="89" spans="1:13" x14ac:dyDescent="0.2">
      <c r="I89" s="545"/>
      <c r="J89" s="545"/>
      <c r="K89" s="545"/>
      <c r="L89" s="545"/>
      <c r="M89" s="545"/>
    </row>
    <row r="90" spans="1:13" x14ac:dyDescent="0.2">
      <c r="I90" s="545"/>
      <c r="J90" s="545"/>
      <c r="K90" s="545"/>
      <c r="L90" s="545"/>
      <c r="M90" s="545"/>
    </row>
    <row r="91" spans="1:13" x14ac:dyDescent="0.2">
      <c r="I91" s="545"/>
      <c r="J91" s="545"/>
      <c r="K91" s="545"/>
      <c r="L91" s="545"/>
      <c r="M91" s="545"/>
    </row>
    <row r="1048520" spans="16:16" x14ac:dyDescent="0.2">
      <c r="P1048520" s="424"/>
    </row>
  </sheetData>
  <conditionalFormatting sqref="E83:F83">
    <cfRule type="cellIs" dxfId="61" priority="1" operator="lessThan">
      <formula>7.5</formula>
    </cfRule>
    <cfRule type="cellIs" dxfId="60" priority="2" operator="greaterThan">
      <formula>7.5</formula>
    </cfRule>
  </conditionalFormatting>
  <dataValidations count="4">
    <dataValidation type="list" allowBlank="1" showInputMessage="1" showErrorMessage="1" sqref="E10" xr:uid="{00000000-0002-0000-2500-000000000000}">
      <formula1>#REF!</formula1>
    </dataValidation>
    <dataValidation type="list" showInputMessage="1" showErrorMessage="1" sqref="E12" xr:uid="{00000000-0002-0000-2500-000001000000}">
      <formula1>#REF!</formula1>
    </dataValidation>
    <dataValidation type="list" allowBlank="1" showInputMessage="1" showErrorMessage="1" sqref="E11" xr:uid="{00000000-0002-0000-2500-000002000000}">
      <formula1>#REF!</formula1>
    </dataValidation>
    <dataValidation type="list" allowBlank="1" showInputMessage="1" showErrorMessage="1" sqref="D12" xr:uid="{00000000-0002-0000-2500-000003000000}">
      <formula1>"Yes,No"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X1048504"/>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17.83203125" style="19" customWidth="1"/>
    <col min="9" max="9" width="31.16406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18.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882</v>
      </c>
      <c r="G2" s="19" t="s">
        <v>72</v>
      </c>
      <c r="H2" s="44" t="s">
        <v>1662</v>
      </c>
    </row>
    <row r="3" spans="1:24" x14ac:dyDescent="0.2">
      <c r="C3" s="19" t="s">
        <v>2</v>
      </c>
      <c r="D3" s="209">
        <v>1977</v>
      </c>
    </row>
    <row r="4" spans="1:24" x14ac:dyDescent="0.2">
      <c r="C4" s="8" t="s">
        <v>44</v>
      </c>
      <c r="D4" s="44" t="s">
        <v>883</v>
      </c>
    </row>
    <row r="5" spans="1:24" x14ac:dyDescent="0.2">
      <c r="C5" s="19" t="s">
        <v>3</v>
      </c>
      <c r="D5" s="44" t="s">
        <v>2150</v>
      </c>
    </row>
    <row r="6" spans="1:24" x14ac:dyDescent="0.2">
      <c r="D6" s="18"/>
    </row>
    <row r="7" spans="1:24" s="43" customFormat="1" ht="16" thickBot="1" x14ac:dyDescent="0.25">
      <c r="A7" s="1" t="s">
        <v>59</v>
      </c>
      <c r="B7" s="1"/>
      <c r="D7" s="248" t="s">
        <v>1647</v>
      </c>
    </row>
    <row r="9" spans="1:24" s="43" customFormat="1" ht="16" thickBot="1" x14ac:dyDescent="0.25">
      <c r="A9" s="1" t="s">
        <v>4</v>
      </c>
      <c r="B9" s="1"/>
    </row>
    <row r="10" spans="1:24" x14ac:dyDescent="0.2">
      <c r="C10" s="19" t="s">
        <v>74</v>
      </c>
      <c r="D10" s="45" t="s">
        <v>504</v>
      </c>
      <c r="E10" s="46"/>
    </row>
    <row r="11" spans="1:24" x14ac:dyDescent="0.2">
      <c r="C11" s="19" t="s">
        <v>46</v>
      </c>
      <c r="D11" s="45" t="s">
        <v>1592</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1663</v>
      </c>
      <c r="C15" s="206" t="s">
        <v>857</v>
      </c>
      <c r="D15" s="225" t="s">
        <v>441</v>
      </c>
      <c r="E15" s="225" t="s">
        <v>1582</v>
      </c>
      <c r="F15" s="225" t="s">
        <v>859</v>
      </c>
      <c r="G15" s="225" t="s">
        <v>132</v>
      </c>
      <c r="H15" s="225" t="s">
        <v>134</v>
      </c>
      <c r="I15" s="225" t="s">
        <v>1572</v>
      </c>
      <c r="J15" s="225" t="s">
        <v>85</v>
      </c>
      <c r="K15" s="225">
        <v>5</v>
      </c>
      <c r="L15" s="225" t="s">
        <v>71</v>
      </c>
      <c r="M15" s="225" t="s">
        <v>71</v>
      </c>
      <c r="N15" s="225" t="s">
        <v>71</v>
      </c>
      <c r="O15" s="225" t="s">
        <v>71</v>
      </c>
      <c r="P15" s="225" t="s">
        <v>71</v>
      </c>
      <c r="Q15" s="15">
        <v>1</v>
      </c>
      <c r="R15" s="15" t="s">
        <v>884</v>
      </c>
      <c r="S15" s="15" t="s">
        <v>884</v>
      </c>
      <c r="T15" s="15" t="s">
        <v>884</v>
      </c>
      <c r="U15" s="225" t="s">
        <v>71</v>
      </c>
      <c r="V15" s="225" t="s">
        <v>71</v>
      </c>
      <c r="W15" s="225" t="s">
        <v>53</v>
      </c>
      <c r="X15" s="225"/>
    </row>
    <row r="16" spans="1:24" s="550" customFormat="1" ht="17" x14ac:dyDescent="0.2">
      <c r="A16" s="249">
        <v>2</v>
      </c>
      <c r="B16" s="249" t="s">
        <v>1663</v>
      </c>
      <c r="C16" s="250" t="s">
        <v>857</v>
      </c>
      <c r="D16" s="249" t="s">
        <v>441</v>
      </c>
      <c r="E16" s="249" t="s">
        <v>1582</v>
      </c>
      <c r="F16" s="249" t="s">
        <v>1573</v>
      </c>
      <c r="G16" s="249" t="s">
        <v>132</v>
      </c>
      <c r="H16" s="249" t="s">
        <v>134</v>
      </c>
      <c r="I16" s="249" t="s">
        <v>1574</v>
      </c>
      <c r="J16" s="249" t="s">
        <v>85</v>
      </c>
      <c r="K16" s="249">
        <v>5</v>
      </c>
      <c r="L16" s="249" t="s">
        <v>71</v>
      </c>
      <c r="M16" s="249" t="s">
        <v>71</v>
      </c>
      <c r="N16" s="249" t="s">
        <v>71</v>
      </c>
      <c r="O16" s="249" t="s">
        <v>71</v>
      </c>
      <c r="P16" s="249" t="s">
        <v>71</v>
      </c>
      <c r="Q16" s="251">
        <v>1</v>
      </c>
      <c r="R16" s="251" t="s">
        <v>884</v>
      </c>
      <c r="S16" s="251" t="s">
        <v>884</v>
      </c>
      <c r="T16" s="251" t="s">
        <v>884</v>
      </c>
      <c r="U16" s="249" t="s">
        <v>71</v>
      </c>
      <c r="V16" s="249" t="s">
        <v>71</v>
      </c>
      <c r="W16" s="249" t="s">
        <v>53</v>
      </c>
      <c r="X16" s="249"/>
    </row>
    <row r="17" spans="1:24" s="550" customFormat="1" x14ac:dyDescent="0.2">
      <c r="A17" s="301">
        <v>3</v>
      </c>
      <c r="B17" s="301" t="s">
        <v>1663</v>
      </c>
      <c r="C17" s="302" t="s">
        <v>858</v>
      </c>
      <c r="D17" s="301" t="s">
        <v>441</v>
      </c>
      <c r="E17" s="301" t="s">
        <v>1582</v>
      </c>
      <c r="F17" s="301" t="s">
        <v>859</v>
      </c>
      <c r="G17" s="301" t="s">
        <v>132</v>
      </c>
      <c r="H17" s="301" t="s">
        <v>134</v>
      </c>
      <c r="I17" s="301" t="s">
        <v>860</v>
      </c>
      <c r="J17" s="301" t="s">
        <v>85</v>
      </c>
      <c r="K17" s="301">
        <v>5</v>
      </c>
      <c r="L17" s="301" t="s">
        <v>71</v>
      </c>
      <c r="M17" s="301" t="s">
        <v>71</v>
      </c>
      <c r="N17" s="301" t="s">
        <v>71</v>
      </c>
      <c r="O17" s="301" t="s">
        <v>71</v>
      </c>
      <c r="P17" s="301" t="s">
        <v>71</v>
      </c>
      <c r="Q17" s="303">
        <v>1</v>
      </c>
      <c r="R17" s="303" t="s">
        <v>884</v>
      </c>
      <c r="S17" s="303" t="s">
        <v>884</v>
      </c>
      <c r="T17" s="303" t="s">
        <v>884</v>
      </c>
      <c r="U17" s="301" t="s">
        <v>71</v>
      </c>
      <c r="V17" s="301" t="s">
        <v>71</v>
      </c>
      <c r="W17" s="301" t="s">
        <v>53</v>
      </c>
      <c r="X17" s="301"/>
    </row>
    <row r="18" spans="1:24" s="49" customFormat="1" x14ac:dyDescent="0.2"/>
    <row r="19" spans="1:24" s="50" customFormat="1" ht="16" thickBot="1" x14ac:dyDescent="0.25">
      <c r="A19" s="17" t="s">
        <v>2142</v>
      </c>
      <c r="B19" s="17"/>
      <c r="C19" s="17" t="s">
        <v>68</v>
      </c>
    </row>
    <row r="20" spans="1:24" s="49" customFormat="1" x14ac:dyDescent="0.2"/>
    <row r="21" spans="1:24" s="99" customFormat="1" x14ac:dyDescent="0.2">
      <c r="A21" s="51" t="s">
        <v>5</v>
      </c>
      <c r="B21" s="51" t="s">
        <v>36</v>
      </c>
      <c r="C21" s="51" t="s">
        <v>6</v>
      </c>
      <c r="D21" s="51" t="s">
        <v>45</v>
      </c>
      <c r="E21" s="51" t="s">
        <v>9</v>
      </c>
      <c r="F21" s="51" t="s">
        <v>119</v>
      </c>
      <c r="G21" s="51" t="s">
        <v>56</v>
      </c>
      <c r="H21" s="51" t="s">
        <v>136</v>
      </c>
      <c r="I21" s="51" t="s">
        <v>137</v>
      </c>
      <c r="J21" s="51" t="s">
        <v>138</v>
      </c>
      <c r="K21" s="51" t="s">
        <v>139</v>
      </c>
      <c r="L21" s="51" t="s">
        <v>122</v>
      </c>
      <c r="M21" s="51" t="s">
        <v>140</v>
      </c>
      <c r="N21" s="51" t="s">
        <v>122</v>
      </c>
      <c r="O21" s="51" t="s">
        <v>42</v>
      </c>
      <c r="P21" s="102" t="s">
        <v>141</v>
      </c>
      <c r="Q21" s="51" t="s">
        <v>142</v>
      </c>
      <c r="R21" s="51" t="s">
        <v>10</v>
      </c>
      <c r="S21" s="51" t="s">
        <v>146</v>
      </c>
      <c r="T21" s="51" t="s">
        <v>145</v>
      </c>
      <c r="U21" s="51" t="s">
        <v>11</v>
      </c>
      <c r="V21" s="85" t="s">
        <v>16</v>
      </c>
    </row>
    <row r="22" spans="1:24" s="99" customFormat="1" ht="16" x14ac:dyDescent="0.2">
      <c r="A22" s="77">
        <v>1</v>
      </c>
      <c r="B22" s="77" t="s">
        <v>1663</v>
      </c>
      <c r="C22" s="27" t="s">
        <v>857</v>
      </c>
      <c r="D22" s="52" t="s">
        <v>90</v>
      </c>
      <c r="E22" s="52" t="s">
        <v>90</v>
      </c>
      <c r="F22" s="52">
        <v>6</v>
      </c>
      <c r="G22" s="52" t="s">
        <v>71</v>
      </c>
      <c r="H22" s="76" t="s">
        <v>52</v>
      </c>
      <c r="I22" s="76" t="s">
        <v>52</v>
      </c>
      <c r="J22" s="76" t="s">
        <v>52</v>
      </c>
      <c r="K22" s="76" t="s">
        <v>71</v>
      </c>
      <c r="L22" s="76" t="s">
        <v>71</v>
      </c>
      <c r="M22" s="76" t="s">
        <v>71</v>
      </c>
      <c r="N22" s="76" t="s">
        <v>71</v>
      </c>
      <c r="O22" s="103" t="s">
        <v>71</v>
      </c>
      <c r="P22" s="103" t="s">
        <v>71</v>
      </c>
      <c r="Q22" s="103" t="s">
        <v>71</v>
      </c>
      <c r="R22" s="103" t="s">
        <v>71</v>
      </c>
      <c r="S22" s="103" t="s">
        <v>71</v>
      </c>
      <c r="T22" s="103" t="s">
        <v>71</v>
      </c>
      <c r="U22" s="103" t="s">
        <v>71</v>
      </c>
      <c r="V22" s="243" t="s">
        <v>1658</v>
      </c>
    </row>
    <row r="23" spans="1:24" s="99" customFormat="1" ht="16" x14ac:dyDescent="0.2">
      <c r="A23" s="92">
        <v>2</v>
      </c>
      <c r="B23" s="92" t="s">
        <v>1663</v>
      </c>
      <c r="C23" s="36" t="s">
        <v>857</v>
      </c>
      <c r="D23" s="91" t="s">
        <v>90</v>
      </c>
      <c r="E23" s="91" t="s">
        <v>90</v>
      </c>
      <c r="F23" s="91">
        <v>6</v>
      </c>
      <c r="G23" s="91" t="s">
        <v>71</v>
      </c>
      <c r="H23" s="101" t="s">
        <v>52</v>
      </c>
      <c r="I23" s="101" t="s">
        <v>52</v>
      </c>
      <c r="J23" s="101" t="s">
        <v>52</v>
      </c>
      <c r="K23" s="101" t="s">
        <v>71</v>
      </c>
      <c r="L23" s="101" t="s">
        <v>71</v>
      </c>
      <c r="M23" s="101" t="s">
        <v>71</v>
      </c>
      <c r="N23" s="101" t="s">
        <v>71</v>
      </c>
      <c r="O23" s="104" t="s">
        <v>71</v>
      </c>
      <c r="P23" s="104" t="s">
        <v>71</v>
      </c>
      <c r="Q23" s="104" t="s">
        <v>71</v>
      </c>
      <c r="R23" s="104" t="s">
        <v>71</v>
      </c>
      <c r="S23" s="104" t="s">
        <v>71</v>
      </c>
      <c r="T23" s="104" t="s">
        <v>71</v>
      </c>
      <c r="U23" s="104" t="s">
        <v>71</v>
      </c>
      <c r="V23" s="481" t="s">
        <v>1659</v>
      </c>
    </row>
    <row r="24" spans="1:24" s="99" customFormat="1" ht="16" x14ac:dyDescent="0.2">
      <c r="A24" s="105">
        <v>3</v>
      </c>
      <c r="B24" s="105" t="s">
        <v>1663</v>
      </c>
      <c r="C24" s="106" t="s">
        <v>858</v>
      </c>
      <c r="D24" s="107" t="s">
        <v>90</v>
      </c>
      <c r="E24" s="107" t="s">
        <v>90</v>
      </c>
      <c r="F24" s="107">
        <v>6</v>
      </c>
      <c r="G24" s="107" t="s">
        <v>71</v>
      </c>
      <c r="H24" s="108" t="s">
        <v>52</v>
      </c>
      <c r="I24" s="108" t="s">
        <v>52</v>
      </c>
      <c r="J24" s="108" t="s">
        <v>52</v>
      </c>
      <c r="K24" s="108" t="s">
        <v>71</v>
      </c>
      <c r="L24" s="108" t="s">
        <v>71</v>
      </c>
      <c r="M24" s="108" t="s">
        <v>71</v>
      </c>
      <c r="N24" s="108" t="s">
        <v>71</v>
      </c>
      <c r="O24" s="105" t="s">
        <v>864</v>
      </c>
      <c r="P24" s="109" t="s">
        <v>877</v>
      </c>
      <c r="Q24" s="105" t="s">
        <v>126</v>
      </c>
      <c r="R24" s="109" t="s">
        <v>71</v>
      </c>
      <c r="S24" s="109" t="s">
        <v>71</v>
      </c>
      <c r="T24" s="109" t="s">
        <v>71</v>
      </c>
      <c r="U24" s="109" t="s">
        <v>71</v>
      </c>
      <c r="V24" s="645" t="s">
        <v>1660</v>
      </c>
    </row>
    <row r="25" spans="1:24" s="99" customFormat="1" ht="16" x14ac:dyDescent="0.2">
      <c r="A25" s="105">
        <v>3</v>
      </c>
      <c r="B25" s="105" t="s">
        <v>1663</v>
      </c>
      <c r="C25" s="106" t="s">
        <v>858</v>
      </c>
      <c r="D25" s="107" t="s">
        <v>90</v>
      </c>
      <c r="E25" s="107" t="s">
        <v>90</v>
      </c>
      <c r="F25" s="107">
        <v>6</v>
      </c>
      <c r="G25" s="107" t="s">
        <v>71</v>
      </c>
      <c r="H25" s="108" t="s">
        <v>52</v>
      </c>
      <c r="I25" s="108" t="s">
        <v>52</v>
      </c>
      <c r="J25" s="108" t="s">
        <v>52</v>
      </c>
      <c r="K25" s="108" t="s">
        <v>71</v>
      </c>
      <c r="L25" s="108" t="s">
        <v>71</v>
      </c>
      <c r="M25" s="108" t="s">
        <v>71</v>
      </c>
      <c r="N25" s="108" t="s">
        <v>71</v>
      </c>
      <c r="O25" s="105" t="s">
        <v>865</v>
      </c>
      <c r="P25" s="109" t="s">
        <v>878</v>
      </c>
      <c r="Q25" s="105" t="s">
        <v>126</v>
      </c>
      <c r="R25" s="109" t="s">
        <v>71</v>
      </c>
      <c r="S25" s="109" t="s">
        <v>71</v>
      </c>
      <c r="T25" s="109" t="s">
        <v>71</v>
      </c>
      <c r="U25" s="109" t="s">
        <v>71</v>
      </c>
      <c r="V25" s="645" t="s">
        <v>1660</v>
      </c>
    </row>
    <row r="27" spans="1:24" s="43" customFormat="1" ht="16" thickBot="1" x14ac:dyDescent="0.25">
      <c r="A27" s="1" t="s">
        <v>2142</v>
      </c>
      <c r="B27" s="1"/>
      <c r="C27" s="1" t="s">
        <v>69</v>
      </c>
      <c r="D27" s="16"/>
      <c r="E27" s="16"/>
    </row>
    <row r="28" spans="1:24" s="18" customFormat="1" x14ac:dyDescent="0.2">
      <c r="A28" s="236"/>
      <c r="B28" s="236"/>
      <c r="C28" s="236"/>
      <c r="D28" s="537"/>
      <c r="E28" s="537"/>
    </row>
    <row r="29" spans="1:24" x14ac:dyDescent="0.2">
      <c r="A29" s="263" t="s">
        <v>5</v>
      </c>
      <c r="B29" s="54" t="s">
        <v>9</v>
      </c>
      <c r="C29" s="55" t="s">
        <v>56</v>
      </c>
      <c r="D29" s="56" t="s">
        <v>488</v>
      </c>
      <c r="E29" s="56" t="s">
        <v>489</v>
      </c>
      <c r="F29" s="56" t="s">
        <v>490</v>
      </c>
      <c r="G29" s="56" t="s">
        <v>491</v>
      </c>
      <c r="H29" s="56" t="s">
        <v>492</v>
      </c>
      <c r="I29" s="56" t="s">
        <v>493</v>
      </c>
      <c r="J29" s="55" t="s">
        <v>2139</v>
      </c>
      <c r="K29" s="55" t="s">
        <v>122</v>
      </c>
      <c r="L29" s="55" t="s">
        <v>2140</v>
      </c>
      <c r="M29" s="55" t="s">
        <v>122</v>
      </c>
      <c r="N29" s="530" t="s">
        <v>42</v>
      </c>
      <c r="O29" s="55" t="s">
        <v>2141</v>
      </c>
      <c r="P29" s="55" t="s">
        <v>122</v>
      </c>
      <c r="Q29" s="530" t="s">
        <v>10</v>
      </c>
      <c r="R29" s="55" t="s">
        <v>2566</v>
      </c>
      <c r="S29" s="55" t="s">
        <v>11</v>
      </c>
      <c r="T29" s="55" t="s">
        <v>16</v>
      </c>
    </row>
    <row r="30" spans="1:24" s="49" customFormat="1" ht="16" x14ac:dyDescent="0.2">
      <c r="A30" s="82" t="s">
        <v>441</v>
      </c>
      <c r="B30" s="82" t="s">
        <v>90</v>
      </c>
      <c r="C30" s="82" t="s">
        <v>71</v>
      </c>
      <c r="D30" s="82" t="s">
        <v>862</v>
      </c>
      <c r="E30" s="82" t="s">
        <v>862</v>
      </c>
      <c r="F30" s="82" t="s">
        <v>862</v>
      </c>
      <c r="G30" s="82">
        <v>24</v>
      </c>
      <c r="H30" s="82" t="s">
        <v>125</v>
      </c>
      <c r="I30" s="82">
        <v>24</v>
      </c>
      <c r="J30" s="82" t="s">
        <v>71</v>
      </c>
      <c r="K30" s="82" t="s">
        <v>71</v>
      </c>
      <c r="L30" s="82" t="s">
        <v>71</v>
      </c>
      <c r="M30" s="82" t="s">
        <v>71</v>
      </c>
      <c r="N30" s="82" t="s">
        <v>71</v>
      </c>
      <c r="O30" s="82" t="s">
        <v>71</v>
      </c>
      <c r="P30" s="82" t="s">
        <v>71</v>
      </c>
      <c r="Q30" s="82" t="s">
        <v>71</v>
      </c>
      <c r="R30" s="82" t="s">
        <v>71</v>
      </c>
      <c r="S30" s="82" t="s">
        <v>71</v>
      </c>
      <c r="T30" s="57" t="s">
        <v>863</v>
      </c>
    </row>
    <row r="32" spans="1:24" s="43" customFormat="1" ht="16" thickBot="1" x14ac:dyDescent="0.25">
      <c r="A32" s="1" t="s">
        <v>12</v>
      </c>
      <c r="B32" s="1"/>
    </row>
    <row r="33" spans="1:10" s="31" customFormat="1" x14ac:dyDescent="0.2">
      <c r="A33" s="3" t="s">
        <v>13</v>
      </c>
      <c r="B33" s="3"/>
      <c r="E33" s="58" t="s">
        <v>1576</v>
      </c>
      <c r="F33" s="58" t="s">
        <v>1577</v>
      </c>
      <c r="G33" s="30" t="s">
        <v>54</v>
      </c>
      <c r="I33" s="30" t="s">
        <v>16</v>
      </c>
    </row>
    <row r="34" spans="1:10" s="60" customFormat="1" x14ac:dyDescent="0.2">
      <c r="A34" s="59">
        <v>1</v>
      </c>
      <c r="B34" s="59"/>
      <c r="C34" s="60" t="s">
        <v>37</v>
      </c>
      <c r="E34" s="61">
        <v>1</v>
      </c>
      <c r="F34" s="61">
        <v>1</v>
      </c>
      <c r="G34" s="60" t="s">
        <v>60</v>
      </c>
      <c r="I34" s="416" t="s">
        <v>861</v>
      </c>
    </row>
    <row r="35" spans="1:10" x14ac:dyDescent="0.2">
      <c r="A35" s="4">
        <v>2</v>
      </c>
      <c r="B35" s="4"/>
      <c r="C35" s="5" t="s">
        <v>17</v>
      </c>
      <c r="E35" s="6">
        <v>0</v>
      </c>
      <c r="F35" s="6">
        <v>0</v>
      </c>
      <c r="G35" s="19" t="s">
        <v>61</v>
      </c>
      <c r="I35" s="42" t="s">
        <v>636</v>
      </c>
    </row>
    <row r="36" spans="1:10" s="8" customFormat="1" x14ac:dyDescent="0.2">
      <c r="A36" s="7">
        <v>3</v>
      </c>
      <c r="B36" s="7"/>
      <c r="C36" s="8" t="s">
        <v>18</v>
      </c>
      <c r="E36" s="10">
        <v>0</v>
      </c>
      <c r="F36" s="10">
        <v>0</v>
      </c>
      <c r="G36" s="8" t="s">
        <v>19</v>
      </c>
      <c r="I36" s="42" t="s">
        <v>636</v>
      </c>
      <c r="J36" s="19"/>
    </row>
    <row r="37" spans="1:10" s="8" customFormat="1" x14ac:dyDescent="0.2">
      <c r="A37" s="7">
        <v>4</v>
      </c>
      <c r="B37" s="7"/>
      <c r="C37" s="8" t="s">
        <v>20</v>
      </c>
      <c r="E37" s="10">
        <v>0</v>
      </c>
      <c r="F37" s="10">
        <v>0</v>
      </c>
      <c r="G37" s="8" t="s">
        <v>21</v>
      </c>
      <c r="I37" s="42" t="s">
        <v>636</v>
      </c>
      <c r="J37" s="19"/>
    </row>
    <row r="38" spans="1:10" x14ac:dyDescent="0.2">
      <c r="A38" s="4">
        <v>5</v>
      </c>
      <c r="B38" s="4"/>
      <c r="C38" s="5" t="s">
        <v>22</v>
      </c>
      <c r="E38" s="6">
        <v>0</v>
      </c>
      <c r="F38" s="6">
        <v>0</v>
      </c>
      <c r="G38" s="19" t="s">
        <v>23</v>
      </c>
      <c r="I38" s="42" t="s">
        <v>1649</v>
      </c>
    </row>
    <row r="39" spans="1:10" x14ac:dyDescent="0.2">
      <c r="A39" s="7">
        <v>6</v>
      </c>
      <c r="B39" s="7"/>
      <c r="C39" s="8" t="s">
        <v>24</v>
      </c>
      <c r="E39" s="10">
        <v>1</v>
      </c>
      <c r="F39" s="10">
        <v>1</v>
      </c>
      <c r="G39" s="19" t="s">
        <v>128</v>
      </c>
      <c r="I39" s="42" t="s">
        <v>1648</v>
      </c>
    </row>
    <row r="40" spans="1:10" x14ac:dyDescent="0.2">
      <c r="E40" s="62"/>
      <c r="F40" s="62"/>
      <c r="I40" s="42"/>
    </row>
    <row r="41" spans="1:10" s="31" customFormat="1" x14ac:dyDescent="0.2">
      <c r="A41" s="3" t="s">
        <v>25</v>
      </c>
      <c r="B41" s="3"/>
      <c r="E41" s="58" t="s">
        <v>14</v>
      </c>
      <c r="F41" s="58" t="s">
        <v>14</v>
      </c>
      <c r="G41" s="30" t="s">
        <v>15</v>
      </c>
      <c r="I41" s="417" t="s">
        <v>16</v>
      </c>
    </row>
    <row r="42" spans="1:10" x14ac:dyDescent="0.2">
      <c r="A42" s="19">
        <v>7</v>
      </c>
      <c r="C42" s="19" t="s">
        <v>26</v>
      </c>
      <c r="E42" s="61">
        <v>1</v>
      </c>
      <c r="F42" s="61">
        <v>1</v>
      </c>
      <c r="G42" s="19" t="s">
        <v>27</v>
      </c>
      <c r="I42" s="418" t="s">
        <v>1578</v>
      </c>
    </row>
    <row r="43" spans="1:10" x14ac:dyDescent="0.2">
      <c r="A43" s="19">
        <v>8</v>
      </c>
      <c r="C43" s="19" t="s">
        <v>58</v>
      </c>
      <c r="E43" s="61">
        <v>1</v>
      </c>
      <c r="F43" s="61">
        <v>1</v>
      </c>
      <c r="G43" s="19" t="s">
        <v>62</v>
      </c>
      <c r="I43" s="42" t="s">
        <v>1846</v>
      </c>
    </row>
    <row r="44" spans="1:10" x14ac:dyDescent="0.2">
      <c r="A44" s="19">
        <v>9</v>
      </c>
      <c r="C44" s="19" t="s">
        <v>40</v>
      </c>
      <c r="E44" s="61">
        <v>0</v>
      </c>
      <c r="F44" s="61">
        <v>0</v>
      </c>
      <c r="G44" s="19" t="s">
        <v>63</v>
      </c>
      <c r="I44" s="42" t="s">
        <v>1656</v>
      </c>
    </row>
    <row r="45" spans="1:10" x14ac:dyDescent="0.2">
      <c r="A45" s="19">
        <v>10</v>
      </c>
      <c r="C45" s="19" t="s">
        <v>39</v>
      </c>
      <c r="E45" s="61">
        <v>0</v>
      </c>
      <c r="F45" s="61">
        <v>0</v>
      </c>
      <c r="G45" s="19" t="s">
        <v>115</v>
      </c>
      <c r="I45" s="413" t="s">
        <v>1845</v>
      </c>
    </row>
    <row r="46" spans="1:10" x14ac:dyDescent="0.2">
      <c r="E46" s="63"/>
      <c r="F46" s="63"/>
      <c r="I46" s="42"/>
    </row>
    <row r="47" spans="1:10" s="31" customFormat="1" x14ac:dyDescent="0.2">
      <c r="A47" s="3" t="s">
        <v>57</v>
      </c>
      <c r="B47" s="3"/>
      <c r="E47" s="64" t="s">
        <v>14</v>
      </c>
      <c r="F47" s="64" t="s">
        <v>14</v>
      </c>
      <c r="G47" s="30" t="s">
        <v>15</v>
      </c>
      <c r="I47" s="417" t="s">
        <v>16</v>
      </c>
    </row>
    <row r="48" spans="1:10" s="5" customFormat="1" x14ac:dyDescent="0.2">
      <c r="A48" s="5">
        <v>11</v>
      </c>
      <c r="C48" s="5" t="s">
        <v>28</v>
      </c>
      <c r="E48" s="6">
        <v>0</v>
      </c>
      <c r="F48" s="6">
        <v>0</v>
      </c>
      <c r="G48" s="19" t="s">
        <v>49</v>
      </c>
      <c r="I48" s="42" t="s">
        <v>1579</v>
      </c>
      <c r="J48" s="19"/>
    </row>
    <row r="49" spans="1:13" s="5" customFormat="1" x14ac:dyDescent="0.2">
      <c r="A49" s="11">
        <v>12</v>
      </c>
      <c r="B49" s="11"/>
      <c r="C49" s="5" t="s">
        <v>47</v>
      </c>
      <c r="E49" s="6">
        <v>0</v>
      </c>
      <c r="F49" s="6">
        <v>0</v>
      </c>
      <c r="G49" s="19" t="s">
        <v>109</v>
      </c>
      <c r="I49" s="42" t="s">
        <v>880</v>
      </c>
      <c r="J49" s="19"/>
    </row>
    <row r="50" spans="1:13" x14ac:dyDescent="0.2">
      <c r="A50" s="47">
        <v>13</v>
      </c>
      <c r="B50" s="47"/>
      <c r="C50" s="19" t="s">
        <v>29</v>
      </c>
      <c r="E50" s="61">
        <v>0</v>
      </c>
      <c r="F50" s="61">
        <v>0</v>
      </c>
      <c r="G50" s="19" t="s">
        <v>30</v>
      </c>
      <c r="I50" s="42" t="s">
        <v>881</v>
      </c>
    </row>
    <row r="51" spans="1:13" x14ac:dyDescent="0.2">
      <c r="A51" s="47">
        <v>14</v>
      </c>
      <c r="B51" s="47"/>
      <c r="C51" s="19" t="s">
        <v>31</v>
      </c>
      <c r="E51" s="61">
        <v>0</v>
      </c>
      <c r="F51" s="61">
        <v>0</v>
      </c>
      <c r="G51" s="19" t="s">
        <v>1400</v>
      </c>
      <c r="I51" s="42" t="s">
        <v>636</v>
      </c>
    </row>
    <row r="52" spans="1:13" x14ac:dyDescent="0.2">
      <c r="A52" s="47">
        <v>15</v>
      </c>
      <c r="B52" s="47"/>
      <c r="C52" s="19" t="s">
        <v>38</v>
      </c>
      <c r="E52" s="61">
        <v>1</v>
      </c>
      <c r="F52" s="61">
        <v>1</v>
      </c>
      <c r="G52" s="19" t="s">
        <v>64</v>
      </c>
      <c r="I52" s="42" t="s">
        <v>1847</v>
      </c>
    </row>
    <row r="53" spans="1:13" x14ac:dyDescent="0.2">
      <c r="E53" s="63"/>
      <c r="F53" s="63"/>
    </row>
    <row r="54" spans="1:13" ht="16" thickBot="1" x14ac:dyDescent="0.25">
      <c r="A54" s="43"/>
      <c r="B54" s="43"/>
      <c r="C54" s="43"/>
      <c r="D54" s="43"/>
      <c r="E54" s="65"/>
      <c r="F54" s="65"/>
      <c r="G54" s="43"/>
      <c r="H54" s="43"/>
      <c r="I54" s="18"/>
      <c r="J54" s="18"/>
      <c r="K54" s="18"/>
      <c r="L54" s="18"/>
      <c r="M54" s="18"/>
    </row>
    <row r="55" spans="1:13" x14ac:dyDescent="0.2">
      <c r="E55" s="63"/>
      <c r="F55" s="63"/>
      <c r="I55" s="18"/>
      <c r="J55" s="18"/>
      <c r="K55" s="18"/>
      <c r="L55" s="18"/>
      <c r="M55" s="18"/>
    </row>
    <row r="56" spans="1:13" ht="16" thickBot="1" x14ac:dyDescent="0.25">
      <c r="A56" s="2" t="s">
        <v>32</v>
      </c>
      <c r="B56" s="2"/>
      <c r="E56" s="66">
        <f>SUM(E34:E39,E42:E45,E48:E52)</f>
        <v>5</v>
      </c>
      <c r="F56" s="66">
        <f>SUM(F34:F39,F42:F45,F48:F52)</f>
        <v>5</v>
      </c>
      <c r="G56" s="67" t="s">
        <v>48</v>
      </c>
      <c r="I56" s="18"/>
      <c r="J56" s="18"/>
      <c r="K56" s="18"/>
      <c r="L56" s="18"/>
      <c r="M56" s="18"/>
    </row>
    <row r="57" spans="1:13" ht="16" thickTop="1" x14ac:dyDescent="0.2">
      <c r="A57" s="201" t="s">
        <v>1367</v>
      </c>
      <c r="B57" s="201"/>
      <c r="C57" s="8"/>
      <c r="D57" s="193"/>
      <c r="E57" s="197" t="s">
        <v>1303</v>
      </c>
      <c r="F57" s="196" t="s">
        <v>1303</v>
      </c>
      <c r="I57" s="18"/>
      <c r="J57" s="18"/>
      <c r="K57" s="18"/>
      <c r="L57" s="18"/>
      <c r="M57" s="18"/>
    </row>
    <row r="58" spans="1:13" x14ac:dyDescent="0.2">
      <c r="A58" s="68" t="s">
        <v>118</v>
      </c>
      <c r="B58" s="2"/>
      <c r="E58" s="204">
        <f>0.5^E57</f>
        <v>6.25E-2</v>
      </c>
      <c r="F58" s="204">
        <f>0.5^F57</f>
        <v>6.25E-2</v>
      </c>
      <c r="I58" s="18"/>
      <c r="J58" s="18"/>
      <c r="K58" s="18"/>
      <c r="L58" s="18"/>
      <c r="M58" s="18"/>
    </row>
    <row r="59" spans="1:13" x14ac:dyDescent="0.2">
      <c r="A59" s="2"/>
      <c r="B59" s="2"/>
      <c r="C59" s="68"/>
      <c r="E59" s="81"/>
      <c r="F59" s="81"/>
      <c r="I59" s="18"/>
      <c r="J59" s="18"/>
      <c r="K59" s="18"/>
      <c r="L59" s="18"/>
      <c r="M59" s="18"/>
    </row>
    <row r="60" spans="1:13" ht="16" thickBot="1" x14ac:dyDescent="0.25">
      <c r="A60" s="1"/>
      <c r="B60" s="1"/>
      <c r="C60" s="43"/>
      <c r="D60" s="43"/>
      <c r="E60" s="87"/>
      <c r="F60" s="87"/>
      <c r="G60" s="43"/>
      <c r="H60" s="43"/>
      <c r="I60" s="18"/>
      <c r="J60" s="18"/>
      <c r="K60" s="18"/>
      <c r="L60" s="18"/>
      <c r="M60" s="18"/>
    </row>
    <row r="61" spans="1:13" x14ac:dyDescent="0.2">
      <c r="A61" s="3" t="s">
        <v>33</v>
      </c>
      <c r="B61" s="3"/>
      <c r="C61" s="31"/>
      <c r="D61" s="31"/>
      <c r="E61" s="69" t="s">
        <v>34</v>
      </c>
      <c r="F61" s="69" t="s">
        <v>34</v>
      </c>
      <c r="G61" s="31" t="s">
        <v>15</v>
      </c>
      <c r="H61" s="31"/>
      <c r="I61" s="18"/>
      <c r="J61" s="18"/>
      <c r="K61" s="18"/>
      <c r="L61" s="18"/>
      <c r="M61" s="18"/>
    </row>
    <row r="62" spans="1:13" x14ac:dyDescent="0.2">
      <c r="A62" s="198" t="s">
        <v>1368</v>
      </c>
      <c r="B62" s="24" t="s">
        <v>1370</v>
      </c>
      <c r="E62" s="200">
        <v>1</v>
      </c>
      <c r="F62" s="200">
        <v>1</v>
      </c>
      <c r="G62" s="24" t="s">
        <v>1372</v>
      </c>
      <c r="I62" s="18"/>
      <c r="J62" s="18"/>
      <c r="K62" s="18"/>
      <c r="L62" s="18"/>
      <c r="M62" s="18"/>
    </row>
    <row r="63" spans="1:13" x14ac:dyDescent="0.2">
      <c r="A63" s="198" t="s">
        <v>1369</v>
      </c>
      <c r="B63" s="193" t="s">
        <v>1371</v>
      </c>
      <c r="C63" s="24"/>
      <c r="E63" s="200">
        <v>1</v>
      </c>
      <c r="F63" s="200">
        <v>1</v>
      </c>
      <c r="G63" s="24" t="s">
        <v>1372</v>
      </c>
      <c r="I63" s="18"/>
      <c r="J63" s="18"/>
      <c r="K63" s="18"/>
      <c r="L63" s="18"/>
      <c r="M63" s="18"/>
    </row>
    <row r="64" spans="1:13" x14ac:dyDescent="0.2">
      <c r="A64" s="5"/>
      <c r="B64" s="5"/>
      <c r="C64" s="24"/>
      <c r="E64" s="23"/>
      <c r="F64" s="23"/>
      <c r="I64" s="18"/>
      <c r="J64" s="18"/>
      <c r="K64" s="18"/>
      <c r="L64" s="18"/>
      <c r="M64" s="18"/>
    </row>
    <row r="65" spans="1:13" ht="16" thickBot="1" x14ac:dyDescent="0.25">
      <c r="A65" s="5"/>
      <c r="B65" s="5"/>
      <c r="C65" s="22"/>
      <c r="I65" s="18"/>
      <c r="J65" s="18"/>
      <c r="K65" s="18"/>
      <c r="L65" s="18"/>
      <c r="M65" s="18"/>
    </row>
    <row r="66" spans="1:13" x14ac:dyDescent="0.2">
      <c r="A66" s="21"/>
      <c r="B66" s="21"/>
      <c r="C66" s="20"/>
      <c r="D66" s="70"/>
      <c r="E66" s="70"/>
      <c r="F66" s="70"/>
      <c r="G66" s="70"/>
      <c r="H66" s="70"/>
      <c r="I66" s="18"/>
      <c r="J66" s="18"/>
      <c r="K66" s="18"/>
      <c r="L66" s="18"/>
      <c r="M66" s="18"/>
    </row>
    <row r="67" spans="1:13" ht="16" thickBot="1" x14ac:dyDescent="0.25">
      <c r="A67" s="2" t="s">
        <v>35</v>
      </c>
      <c r="B67" s="2"/>
      <c r="E67" s="211">
        <f>E56*E58*E62*E63</f>
        <v>0.3125</v>
      </c>
      <c r="F67" s="211">
        <f>F56*F58*F62*F63</f>
        <v>0.3125</v>
      </c>
      <c r="G67" s="212" t="s">
        <v>48</v>
      </c>
      <c r="I67" s="18"/>
      <c r="J67" s="18"/>
      <c r="K67" s="18"/>
      <c r="L67" s="18"/>
      <c r="M67" s="18"/>
    </row>
    <row r="68" spans="1:13" ht="16" thickTop="1" x14ac:dyDescent="0.2">
      <c r="C68" s="68"/>
      <c r="I68" s="18"/>
      <c r="J68" s="18"/>
      <c r="K68" s="18"/>
      <c r="L68" s="18"/>
      <c r="M68" s="18"/>
    </row>
    <row r="69" spans="1:13" ht="16" thickBot="1" x14ac:dyDescent="0.25">
      <c r="A69" s="43"/>
      <c r="B69" s="43"/>
      <c r="C69" s="43"/>
      <c r="D69" s="43"/>
      <c r="E69" s="43"/>
      <c r="F69" s="43"/>
      <c r="G69" s="43"/>
      <c r="H69" s="43"/>
      <c r="I69" s="18"/>
      <c r="J69" s="18"/>
      <c r="K69" s="18"/>
      <c r="L69" s="18"/>
      <c r="M69" s="18"/>
    </row>
    <row r="70" spans="1:13" x14ac:dyDescent="0.2">
      <c r="I70" s="18"/>
      <c r="J70" s="18"/>
      <c r="K70" s="18"/>
      <c r="L70" s="18"/>
      <c r="M70" s="18"/>
    </row>
    <row r="71" spans="1:13" x14ac:dyDescent="0.2">
      <c r="A71" s="2" t="s">
        <v>1394</v>
      </c>
      <c r="I71" s="18"/>
      <c r="J71" s="18"/>
      <c r="K71" s="18"/>
      <c r="L71" s="18"/>
      <c r="M71" s="18"/>
    </row>
    <row r="72" spans="1:13" x14ac:dyDescent="0.2">
      <c r="A72" s="221">
        <v>44119</v>
      </c>
      <c r="B72" s="19" t="s">
        <v>1395</v>
      </c>
      <c r="I72" s="18"/>
      <c r="J72" s="18"/>
      <c r="K72" s="18"/>
      <c r="L72" s="18"/>
      <c r="M72" s="18"/>
    </row>
    <row r="73" spans="1:13" x14ac:dyDescent="0.2">
      <c r="I73" s="18"/>
      <c r="J73" s="18"/>
      <c r="K73" s="18"/>
      <c r="L73" s="18"/>
      <c r="M73" s="18"/>
    </row>
    <row r="74" spans="1:13" x14ac:dyDescent="0.2">
      <c r="I74" s="18"/>
      <c r="J74" s="18"/>
      <c r="K74" s="18"/>
      <c r="L74" s="18"/>
      <c r="M74" s="18"/>
    </row>
    <row r="75" spans="1:13" x14ac:dyDescent="0.2">
      <c r="I75" s="18"/>
      <c r="J75" s="18"/>
      <c r="K75" s="18"/>
      <c r="L75" s="18"/>
      <c r="M75" s="18"/>
    </row>
    <row r="76" spans="1:13" x14ac:dyDescent="0.2">
      <c r="I76" s="18"/>
      <c r="J76" s="18"/>
      <c r="K76" s="18"/>
      <c r="L76" s="18"/>
      <c r="M76" s="18"/>
    </row>
    <row r="1048504" spans="16:16" x14ac:dyDescent="0.2">
      <c r="P1048504" s="57"/>
    </row>
  </sheetData>
  <phoneticPr fontId="12" type="noConversion"/>
  <conditionalFormatting sqref="E67:F67">
    <cfRule type="cellIs" dxfId="133" priority="1" operator="lessThan">
      <formula>7.5</formula>
    </cfRule>
    <cfRule type="cellIs" dxfId="132" priority="2" operator="greaterThan">
      <formula>7.5</formula>
    </cfRule>
  </conditionalFormatting>
  <dataValidations count="3">
    <dataValidation type="list" allowBlank="1" showInputMessage="1" showErrorMessage="1" sqref="E10:E11" xr:uid="{00000000-0002-0000-0200-000000000000}">
      <formula1>#REF!</formula1>
    </dataValidation>
    <dataValidation type="list" showInputMessage="1" showErrorMessage="1" sqref="E12" xr:uid="{00000000-0002-0000-0200-000001000000}">
      <formula1>#REF!</formula1>
    </dataValidation>
    <dataValidation type="list" allowBlank="1" showInputMessage="1" showErrorMessage="1" sqref="D12" xr:uid="{00000000-0002-0000-0200-000002000000}">
      <formula1>"Yes,No"</formula1>
    </dataValidation>
  </dataValidations>
  <pageMargins left="0.7" right="0.7" top="0.75" bottom="0.75" header="0.3" footer="0.3"/>
  <pageSetup orientation="portrait" r:id="rId1"/>
  <ignoredErrors>
    <ignoredError sqref="P24:P25" twoDigitTextYear="1"/>
  </ignoredError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3000000}">
          <x14:formula1>
            <xm:f>Lists!$C$1:$C$9</xm:f>
          </x14:formula1>
          <xm:sqref>D10</xm:sqref>
        </x14:dataValidation>
        <x14:dataValidation type="list" allowBlank="1" showInputMessage="1" showErrorMessage="1" xr:uid="{00000000-0002-0000-0200-000004000000}">
          <x14:formula1>
            <xm:f>Lists!$F$1:$F$8</xm:f>
          </x14:formula1>
          <xm:sqref>D11</xm:sqref>
        </x14:dataValidation>
        <x14:dataValidation type="list" allowBlank="1" showInputMessage="1" showErrorMessage="1" xr:uid="{00000000-0002-0000-0200-000005000000}">
          <x14:formula1>
            <xm:f>Lists!$E$1:$E$4</xm:f>
          </x14:formula1>
          <xm:sqref>V15:V17</xm:sqref>
        </x14:dataValidation>
        <x14:dataValidation type="list" allowBlank="1" showInputMessage="1" showErrorMessage="1" xr:uid="{00000000-0002-0000-0200-000006000000}">
          <x14:formula1>
            <xm:f>Lists!$D$1:$D$8</xm:f>
          </x14:formula1>
          <xm:sqref>E15:E17</xm:sqref>
        </x14:dataValidation>
        <x14:dataValidation type="list" allowBlank="1" showInputMessage="1" showErrorMessage="1" xr:uid="{00000000-0002-0000-0200-000007000000}">
          <x14:formula1>
            <xm:f>Lists!$G$1:$G$8</xm:f>
          </x14:formula1>
          <xm:sqref>D22:D25</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92D050"/>
  </sheetPr>
  <dimension ref="A1:X172"/>
  <sheetViews>
    <sheetView topLeftCell="D1"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61"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600</v>
      </c>
      <c r="G2" s="19" t="s">
        <v>72</v>
      </c>
      <c r="H2" s="44" t="s">
        <v>1724</v>
      </c>
    </row>
    <row r="3" spans="1:24" x14ac:dyDescent="0.2">
      <c r="C3" s="19" t="s">
        <v>2</v>
      </c>
      <c r="D3" s="209">
        <v>1978</v>
      </c>
    </row>
    <row r="4" spans="1:24" x14ac:dyDescent="0.2">
      <c r="C4" s="8" t="s">
        <v>44</v>
      </c>
      <c r="D4" s="44" t="s">
        <v>601</v>
      </c>
    </row>
    <row r="5" spans="1:24" x14ac:dyDescent="0.2">
      <c r="C5" s="19" t="s">
        <v>3</v>
      </c>
      <c r="D5" s="44" t="s">
        <v>2166</v>
      </c>
    </row>
    <row r="6" spans="1:24" x14ac:dyDescent="0.2">
      <c r="D6" s="18"/>
    </row>
    <row r="7" spans="1:24" s="43" customFormat="1" ht="16" thickBot="1" x14ac:dyDescent="0.25">
      <c r="A7" s="1" t="s">
        <v>59</v>
      </c>
      <c r="B7" s="1"/>
      <c r="D7" s="248" t="s">
        <v>624</v>
      </c>
    </row>
    <row r="9" spans="1:24" s="43" customFormat="1" ht="16" thickBot="1" x14ac:dyDescent="0.25">
      <c r="A9" s="1" t="s">
        <v>4</v>
      </c>
      <c r="B9" s="1"/>
    </row>
    <row r="10" spans="1:24" x14ac:dyDescent="0.2">
      <c r="C10" s="19" t="s">
        <v>74</v>
      </c>
      <c r="D10" s="45" t="s">
        <v>504</v>
      </c>
      <c r="E10" s="46"/>
    </row>
    <row r="11" spans="1:24" x14ac:dyDescent="0.2">
      <c r="C11" s="19" t="s">
        <v>46</v>
      </c>
      <c r="D11" s="45" t="s">
        <v>301</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1723</v>
      </c>
      <c r="C15" s="206" t="s">
        <v>603</v>
      </c>
      <c r="D15" s="225" t="s">
        <v>89</v>
      </c>
      <c r="E15" s="225" t="s">
        <v>81</v>
      </c>
      <c r="F15" s="225" t="s">
        <v>609</v>
      </c>
      <c r="G15" s="225" t="s">
        <v>607</v>
      </c>
      <c r="H15" s="225" t="s">
        <v>608</v>
      </c>
      <c r="I15" s="225" t="s">
        <v>71</v>
      </c>
      <c r="J15" s="225" t="s">
        <v>85</v>
      </c>
      <c r="K15" s="225">
        <v>0</v>
      </c>
      <c r="L15" s="225" t="s">
        <v>71</v>
      </c>
      <c r="M15" s="225" t="s">
        <v>71</v>
      </c>
      <c r="N15" s="225">
        <v>1650</v>
      </c>
      <c r="O15" s="225" t="s">
        <v>71</v>
      </c>
      <c r="P15" s="225" t="s">
        <v>82</v>
      </c>
      <c r="Q15" s="15">
        <v>0</v>
      </c>
      <c r="R15" s="15">
        <v>10</v>
      </c>
      <c r="S15" s="15" t="s">
        <v>126</v>
      </c>
      <c r="T15" s="15">
        <f>24*R15</f>
        <v>240</v>
      </c>
      <c r="U15" s="225" t="s">
        <v>610</v>
      </c>
      <c r="V15" s="225" t="s">
        <v>52</v>
      </c>
      <c r="W15" s="225" t="s">
        <v>53</v>
      </c>
      <c r="X15" s="225"/>
    </row>
    <row r="16" spans="1:24" s="550" customFormat="1" x14ac:dyDescent="0.2">
      <c r="A16" s="225">
        <v>2</v>
      </c>
      <c r="B16" s="225" t="s">
        <v>1723</v>
      </c>
      <c r="C16" s="206" t="s">
        <v>603</v>
      </c>
      <c r="D16" s="225" t="s">
        <v>89</v>
      </c>
      <c r="E16" s="225" t="s">
        <v>81</v>
      </c>
      <c r="F16" s="225" t="s">
        <v>609</v>
      </c>
      <c r="G16" s="225" t="s">
        <v>607</v>
      </c>
      <c r="H16" s="225" t="s">
        <v>608</v>
      </c>
      <c r="I16" s="225" t="s">
        <v>71</v>
      </c>
      <c r="J16" s="225" t="s">
        <v>85</v>
      </c>
      <c r="K16" s="225">
        <v>5</v>
      </c>
      <c r="L16" s="225" t="s">
        <v>71</v>
      </c>
      <c r="M16" s="225" t="s">
        <v>71</v>
      </c>
      <c r="N16" s="225">
        <v>1650</v>
      </c>
      <c r="O16" s="225" t="s">
        <v>71</v>
      </c>
      <c r="P16" s="225" t="s">
        <v>82</v>
      </c>
      <c r="Q16" s="15">
        <v>0</v>
      </c>
      <c r="R16" s="15">
        <v>10</v>
      </c>
      <c r="S16" s="15" t="s">
        <v>126</v>
      </c>
      <c r="T16" s="15">
        <f>24*R16</f>
        <v>240</v>
      </c>
      <c r="U16" s="225" t="s">
        <v>610</v>
      </c>
      <c r="V16" s="225" t="s">
        <v>52</v>
      </c>
      <c r="W16" s="225" t="s">
        <v>53</v>
      </c>
      <c r="X16" s="225"/>
    </row>
    <row r="17" spans="1:24" s="550" customFormat="1" x14ac:dyDescent="0.2">
      <c r="A17" s="225">
        <v>3</v>
      </c>
      <c r="B17" s="225" t="s">
        <v>1723</v>
      </c>
      <c r="C17" s="206" t="s">
        <v>603</v>
      </c>
      <c r="D17" s="225" t="s">
        <v>89</v>
      </c>
      <c r="E17" s="225" t="s">
        <v>81</v>
      </c>
      <c r="F17" s="225" t="s">
        <v>609</v>
      </c>
      <c r="G17" s="225" t="s">
        <v>607</v>
      </c>
      <c r="H17" s="225" t="s">
        <v>608</v>
      </c>
      <c r="I17" s="225" t="s">
        <v>71</v>
      </c>
      <c r="J17" s="225" t="s">
        <v>85</v>
      </c>
      <c r="K17" s="225">
        <v>10</v>
      </c>
      <c r="L17" s="225" t="s">
        <v>71</v>
      </c>
      <c r="M17" s="225" t="s">
        <v>71</v>
      </c>
      <c r="N17" s="225">
        <v>1650</v>
      </c>
      <c r="O17" s="225" t="s">
        <v>71</v>
      </c>
      <c r="P17" s="225" t="s">
        <v>82</v>
      </c>
      <c r="Q17" s="15">
        <v>0</v>
      </c>
      <c r="R17" s="15">
        <v>10</v>
      </c>
      <c r="S17" s="15" t="s">
        <v>126</v>
      </c>
      <c r="T17" s="15">
        <f>24*R17</f>
        <v>240</v>
      </c>
      <c r="U17" s="225" t="s">
        <v>610</v>
      </c>
      <c r="V17" s="225" t="s">
        <v>52</v>
      </c>
      <c r="W17" s="225" t="s">
        <v>53</v>
      </c>
      <c r="X17" s="225"/>
    </row>
    <row r="18" spans="1:24" s="550" customFormat="1" x14ac:dyDescent="0.2">
      <c r="A18" s="225">
        <v>4</v>
      </c>
      <c r="B18" s="225" t="s">
        <v>1723</v>
      </c>
      <c r="C18" s="206" t="s">
        <v>604</v>
      </c>
      <c r="D18" s="225" t="s">
        <v>89</v>
      </c>
      <c r="E18" s="225" t="s">
        <v>81</v>
      </c>
      <c r="F18" s="225" t="s">
        <v>609</v>
      </c>
      <c r="G18" s="225" t="s">
        <v>607</v>
      </c>
      <c r="H18" s="225" t="s">
        <v>608</v>
      </c>
      <c r="I18" s="225" t="s">
        <v>71</v>
      </c>
      <c r="J18" s="225" t="s">
        <v>85</v>
      </c>
      <c r="K18" s="225">
        <v>0</v>
      </c>
      <c r="L18" s="225" t="s">
        <v>71</v>
      </c>
      <c r="M18" s="225" t="s">
        <v>71</v>
      </c>
      <c r="N18" s="225">
        <v>1650</v>
      </c>
      <c r="O18" s="225" t="s">
        <v>71</v>
      </c>
      <c r="P18" s="225" t="s">
        <v>82</v>
      </c>
      <c r="Q18" s="15">
        <v>0</v>
      </c>
      <c r="R18" s="15">
        <v>10</v>
      </c>
      <c r="S18" s="15" t="s">
        <v>126</v>
      </c>
      <c r="T18" s="15">
        <f t="shared" ref="T18:T48" si="0">24*R18</f>
        <v>240</v>
      </c>
      <c r="U18" s="225" t="s">
        <v>610</v>
      </c>
      <c r="V18" s="225" t="s">
        <v>52</v>
      </c>
      <c r="W18" s="225" t="s">
        <v>53</v>
      </c>
      <c r="X18" s="225"/>
    </row>
    <row r="19" spans="1:24" s="550" customFormat="1" x14ac:dyDescent="0.2">
      <c r="A19" s="225">
        <v>5</v>
      </c>
      <c r="B19" s="225" t="s">
        <v>1723</v>
      </c>
      <c r="C19" s="206" t="s">
        <v>604</v>
      </c>
      <c r="D19" s="225" t="s">
        <v>89</v>
      </c>
      <c r="E19" s="225" t="s">
        <v>81</v>
      </c>
      <c r="F19" s="225" t="s">
        <v>609</v>
      </c>
      <c r="G19" s="225" t="s">
        <v>607</v>
      </c>
      <c r="H19" s="225" t="s">
        <v>608</v>
      </c>
      <c r="I19" s="225" t="s">
        <v>71</v>
      </c>
      <c r="J19" s="225" t="s">
        <v>85</v>
      </c>
      <c r="K19" s="225">
        <v>5</v>
      </c>
      <c r="L19" s="225" t="s">
        <v>71</v>
      </c>
      <c r="M19" s="225" t="s">
        <v>71</v>
      </c>
      <c r="N19" s="225">
        <v>1650</v>
      </c>
      <c r="O19" s="225" t="s">
        <v>71</v>
      </c>
      <c r="P19" s="225" t="s">
        <v>82</v>
      </c>
      <c r="Q19" s="15">
        <v>0</v>
      </c>
      <c r="R19" s="15">
        <v>10</v>
      </c>
      <c r="S19" s="15" t="s">
        <v>126</v>
      </c>
      <c r="T19" s="15">
        <f t="shared" ref="T19" si="1">24*R19</f>
        <v>240</v>
      </c>
      <c r="U19" s="225" t="s">
        <v>610</v>
      </c>
      <c r="V19" s="225" t="s">
        <v>52</v>
      </c>
      <c r="W19" s="225" t="s">
        <v>53</v>
      </c>
      <c r="X19" s="225"/>
    </row>
    <row r="20" spans="1:24" s="550" customFormat="1" x14ac:dyDescent="0.2">
      <c r="A20" s="225">
        <v>6</v>
      </c>
      <c r="B20" s="225" t="s">
        <v>1723</v>
      </c>
      <c r="C20" s="206" t="s">
        <v>604</v>
      </c>
      <c r="D20" s="225" t="s">
        <v>89</v>
      </c>
      <c r="E20" s="225" t="s">
        <v>81</v>
      </c>
      <c r="F20" s="225" t="s">
        <v>609</v>
      </c>
      <c r="G20" s="225" t="s">
        <v>607</v>
      </c>
      <c r="H20" s="225" t="s">
        <v>608</v>
      </c>
      <c r="I20" s="225" t="s">
        <v>71</v>
      </c>
      <c r="J20" s="225" t="s">
        <v>85</v>
      </c>
      <c r="K20" s="225">
        <v>10</v>
      </c>
      <c r="L20" s="225" t="s">
        <v>71</v>
      </c>
      <c r="M20" s="225" t="s">
        <v>71</v>
      </c>
      <c r="N20" s="225">
        <v>1650</v>
      </c>
      <c r="O20" s="225" t="s">
        <v>71</v>
      </c>
      <c r="P20" s="225" t="s">
        <v>82</v>
      </c>
      <c r="Q20" s="15">
        <v>0</v>
      </c>
      <c r="R20" s="15">
        <v>10</v>
      </c>
      <c r="S20" s="15" t="s">
        <v>126</v>
      </c>
      <c r="T20" s="15">
        <f t="shared" ref="T20" si="2">24*R20</f>
        <v>240</v>
      </c>
      <c r="U20" s="225" t="s">
        <v>610</v>
      </c>
      <c r="V20" s="225" t="s">
        <v>52</v>
      </c>
      <c r="W20" s="225" t="s">
        <v>53</v>
      </c>
      <c r="X20" s="225"/>
    </row>
    <row r="21" spans="1:24" s="550" customFormat="1" x14ac:dyDescent="0.2">
      <c r="A21" s="225">
        <v>7</v>
      </c>
      <c r="B21" s="225" t="s">
        <v>1723</v>
      </c>
      <c r="C21" s="206" t="s">
        <v>605</v>
      </c>
      <c r="D21" s="225" t="s">
        <v>89</v>
      </c>
      <c r="E21" s="225" t="s">
        <v>81</v>
      </c>
      <c r="F21" s="225" t="s">
        <v>609</v>
      </c>
      <c r="G21" s="225" t="s">
        <v>607</v>
      </c>
      <c r="H21" s="225" t="s">
        <v>608</v>
      </c>
      <c r="I21" s="225" t="s">
        <v>71</v>
      </c>
      <c r="J21" s="225" t="s">
        <v>85</v>
      </c>
      <c r="K21" s="225">
        <v>0</v>
      </c>
      <c r="L21" s="225" t="s">
        <v>71</v>
      </c>
      <c r="M21" s="225" t="s">
        <v>71</v>
      </c>
      <c r="N21" s="225">
        <v>1650</v>
      </c>
      <c r="O21" s="225" t="s">
        <v>71</v>
      </c>
      <c r="P21" s="225" t="s">
        <v>82</v>
      </c>
      <c r="Q21" s="15">
        <v>0</v>
      </c>
      <c r="R21" s="15">
        <v>10</v>
      </c>
      <c r="S21" s="15" t="s">
        <v>126</v>
      </c>
      <c r="T21" s="15">
        <f t="shared" si="0"/>
        <v>240</v>
      </c>
      <c r="U21" s="225" t="s">
        <v>610</v>
      </c>
      <c r="V21" s="225" t="s">
        <v>52</v>
      </c>
      <c r="W21" s="225" t="s">
        <v>53</v>
      </c>
      <c r="X21" s="225"/>
    </row>
    <row r="22" spans="1:24" s="550" customFormat="1" x14ac:dyDescent="0.2">
      <c r="A22" s="225">
        <v>8</v>
      </c>
      <c r="B22" s="225" t="s">
        <v>1723</v>
      </c>
      <c r="C22" s="206" t="s">
        <v>605</v>
      </c>
      <c r="D22" s="225" t="s">
        <v>89</v>
      </c>
      <c r="E22" s="225" t="s">
        <v>81</v>
      </c>
      <c r="F22" s="225" t="s">
        <v>609</v>
      </c>
      <c r="G22" s="225" t="s">
        <v>607</v>
      </c>
      <c r="H22" s="225" t="s">
        <v>608</v>
      </c>
      <c r="I22" s="225" t="s">
        <v>71</v>
      </c>
      <c r="J22" s="225" t="s">
        <v>85</v>
      </c>
      <c r="K22" s="225">
        <v>5</v>
      </c>
      <c r="L22" s="225" t="s">
        <v>71</v>
      </c>
      <c r="M22" s="225" t="s">
        <v>71</v>
      </c>
      <c r="N22" s="225">
        <v>1650</v>
      </c>
      <c r="O22" s="225" t="s">
        <v>71</v>
      </c>
      <c r="P22" s="225" t="s">
        <v>82</v>
      </c>
      <c r="Q22" s="15">
        <v>0</v>
      </c>
      <c r="R22" s="15">
        <v>10</v>
      </c>
      <c r="S22" s="15" t="s">
        <v>126</v>
      </c>
      <c r="T22" s="15">
        <f t="shared" ref="T22" si="3">24*R22</f>
        <v>240</v>
      </c>
      <c r="U22" s="225" t="s">
        <v>610</v>
      </c>
      <c r="V22" s="225" t="s">
        <v>52</v>
      </c>
      <c r="W22" s="225" t="s">
        <v>53</v>
      </c>
      <c r="X22" s="225"/>
    </row>
    <row r="23" spans="1:24" s="550" customFormat="1" x14ac:dyDescent="0.2">
      <c r="A23" s="225">
        <v>9</v>
      </c>
      <c r="B23" s="225" t="s">
        <v>1723</v>
      </c>
      <c r="C23" s="206" t="s">
        <v>605</v>
      </c>
      <c r="D23" s="225" t="s">
        <v>89</v>
      </c>
      <c r="E23" s="225" t="s">
        <v>81</v>
      </c>
      <c r="F23" s="225" t="s">
        <v>609</v>
      </c>
      <c r="G23" s="225" t="s">
        <v>607</v>
      </c>
      <c r="H23" s="225" t="s">
        <v>608</v>
      </c>
      <c r="I23" s="225" t="s">
        <v>71</v>
      </c>
      <c r="J23" s="225" t="s">
        <v>85</v>
      </c>
      <c r="K23" s="225">
        <v>10</v>
      </c>
      <c r="L23" s="225" t="s">
        <v>71</v>
      </c>
      <c r="M23" s="225" t="s">
        <v>71</v>
      </c>
      <c r="N23" s="225">
        <v>1650</v>
      </c>
      <c r="O23" s="225" t="s">
        <v>71</v>
      </c>
      <c r="P23" s="225" t="s">
        <v>82</v>
      </c>
      <c r="Q23" s="15">
        <v>0</v>
      </c>
      <c r="R23" s="15">
        <v>10</v>
      </c>
      <c r="S23" s="15" t="s">
        <v>126</v>
      </c>
      <c r="T23" s="15">
        <f t="shared" ref="T23" si="4">24*R23</f>
        <v>240</v>
      </c>
      <c r="U23" s="225" t="s">
        <v>610</v>
      </c>
      <c r="V23" s="225" t="s">
        <v>52</v>
      </c>
      <c r="W23" s="225" t="s">
        <v>53</v>
      </c>
      <c r="X23" s="225"/>
    </row>
    <row r="24" spans="1:24" s="550" customFormat="1" x14ac:dyDescent="0.2">
      <c r="A24" s="225">
        <v>10</v>
      </c>
      <c r="B24" s="225" t="s">
        <v>1723</v>
      </c>
      <c r="C24" s="206" t="s">
        <v>606</v>
      </c>
      <c r="D24" s="225" t="s">
        <v>89</v>
      </c>
      <c r="E24" s="225" t="s">
        <v>81</v>
      </c>
      <c r="F24" s="225" t="s">
        <v>609</v>
      </c>
      <c r="G24" s="225" t="s">
        <v>607</v>
      </c>
      <c r="H24" s="225" t="s">
        <v>608</v>
      </c>
      <c r="I24" s="225" t="s">
        <v>71</v>
      </c>
      <c r="J24" s="225" t="s">
        <v>85</v>
      </c>
      <c r="K24" s="225">
        <v>0</v>
      </c>
      <c r="L24" s="225" t="s">
        <v>71</v>
      </c>
      <c r="M24" s="225" t="s">
        <v>71</v>
      </c>
      <c r="N24" s="225">
        <v>1650</v>
      </c>
      <c r="O24" s="225" t="s">
        <v>71</v>
      </c>
      <c r="P24" s="225" t="s">
        <v>82</v>
      </c>
      <c r="Q24" s="15">
        <v>0</v>
      </c>
      <c r="R24" s="15">
        <v>10</v>
      </c>
      <c r="S24" s="15" t="s">
        <v>126</v>
      </c>
      <c r="T24" s="15">
        <f t="shared" si="0"/>
        <v>240</v>
      </c>
      <c r="U24" s="225" t="s">
        <v>610</v>
      </c>
      <c r="V24" s="225" t="s">
        <v>52</v>
      </c>
      <c r="W24" s="225" t="s">
        <v>53</v>
      </c>
      <c r="X24" s="225"/>
    </row>
    <row r="25" spans="1:24" s="550" customFormat="1" x14ac:dyDescent="0.2">
      <c r="A25" s="225">
        <v>11</v>
      </c>
      <c r="B25" s="225" t="s">
        <v>1723</v>
      </c>
      <c r="C25" s="206" t="s">
        <v>606</v>
      </c>
      <c r="D25" s="225" t="s">
        <v>89</v>
      </c>
      <c r="E25" s="225" t="s">
        <v>81</v>
      </c>
      <c r="F25" s="225" t="s">
        <v>609</v>
      </c>
      <c r="G25" s="225" t="s">
        <v>607</v>
      </c>
      <c r="H25" s="225" t="s">
        <v>608</v>
      </c>
      <c r="I25" s="225" t="s">
        <v>71</v>
      </c>
      <c r="J25" s="225" t="s">
        <v>85</v>
      </c>
      <c r="K25" s="225">
        <v>5</v>
      </c>
      <c r="L25" s="225" t="s">
        <v>71</v>
      </c>
      <c r="M25" s="225" t="s">
        <v>71</v>
      </c>
      <c r="N25" s="225">
        <v>1650</v>
      </c>
      <c r="O25" s="225" t="s">
        <v>71</v>
      </c>
      <c r="P25" s="225" t="s">
        <v>82</v>
      </c>
      <c r="Q25" s="15">
        <v>0</v>
      </c>
      <c r="R25" s="15">
        <v>10</v>
      </c>
      <c r="S25" s="15" t="s">
        <v>126</v>
      </c>
      <c r="T25" s="15">
        <f t="shared" ref="T25" si="5">24*R25</f>
        <v>240</v>
      </c>
      <c r="U25" s="225" t="s">
        <v>610</v>
      </c>
      <c r="V25" s="225" t="s">
        <v>52</v>
      </c>
      <c r="W25" s="225" t="s">
        <v>53</v>
      </c>
      <c r="X25" s="225"/>
    </row>
    <row r="26" spans="1:24" s="550" customFormat="1" x14ac:dyDescent="0.2">
      <c r="A26" s="225">
        <v>12</v>
      </c>
      <c r="B26" s="225" t="s">
        <v>1723</v>
      </c>
      <c r="C26" s="206" t="s">
        <v>606</v>
      </c>
      <c r="D26" s="225" t="s">
        <v>89</v>
      </c>
      <c r="E26" s="225" t="s">
        <v>81</v>
      </c>
      <c r="F26" s="225" t="s">
        <v>609</v>
      </c>
      <c r="G26" s="225" t="s">
        <v>607</v>
      </c>
      <c r="H26" s="225" t="s">
        <v>608</v>
      </c>
      <c r="I26" s="225" t="s">
        <v>71</v>
      </c>
      <c r="J26" s="225" t="s">
        <v>85</v>
      </c>
      <c r="K26" s="225">
        <v>10</v>
      </c>
      <c r="L26" s="225" t="s">
        <v>71</v>
      </c>
      <c r="M26" s="225" t="s">
        <v>71</v>
      </c>
      <c r="N26" s="225">
        <v>1650</v>
      </c>
      <c r="O26" s="225" t="s">
        <v>71</v>
      </c>
      <c r="P26" s="225" t="s">
        <v>82</v>
      </c>
      <c r="Q26" s="15">
        <v>0</v>
      </c>
      <c r="R26" s="15">
        <v>10</v>
      </c>
      <c r="S26" s="15" t="s">
        <v>126</v>
      </c>
      <c r="T26" s="15">
        <f t="shared" ref="T26" si="6">24*R26</f>
        <v>240</v>
      </c>
      <c r="U26" s="225" t="s">
        <v>610</v>
      </c>
      <c r="V26" s="225" t="s">
        <v>52</v>
      </c>
      <c r="W26" s="225" t="s">
        <v>53</v>
      </c>
      <c r="X26" s="225"/>
    </row>
    <row r="27" spans="1:24" s="550" customFormat="1" x14ac:dyDescent="0.2">
      <c r="A27" s="249">
        <v>13</v>
      </c>
      <c r="B27" s="249" t="s">
        <v>1726</v>
      </c>
      <c r="C27" s="250" t="s">
        <v>603</v>
      </c>
      <c r="D27" s="249" t="s">
        <v>89</v>
      </c>
      <c r="E27" s="249" t="s">
        <v>81</v>
      </c>
      <c r="F27" s="249" t="s">
        <v>609</v>
      </c>
      <c r="G27" s="249" t="s">
        <v>607</v>
      </c>
      <c r="H27" s="249" t="s">
        <v>608</v>
      </c>
      <c r="I27" s="249" t="s">
        <v>71</v>
      </c>
      <c r="J27" s="249" t="s">
        <v>85</v>
      </c>
      <c r="K27" s="249">
        <v>0</v>
      </c>
      <c r="L27" s="249" t="s">
        <v>71</v>
      </c>
      <c r="M27" s="249" t="s">
        <v>71</v>
      </c>
      <c r="N27" s="249">
        <v>1650</v>
      </c>
      <c r="O27" s="249" t="s">
        <v>71</v>
      </c>
      <c r="P27" s="249" t="s">
        <v>82</v>
      </c>
      <c r="Q27" s="251">
        <v>0</v>
      </c>
      <c r="R27" s="251">
        <v>10</v>
      </c>
      <c r="S27" s="251" t="s">
        <v>126</v>
      </c>
      <c r="T27" s="251">
        <f t="shared" si="0"/>
        <v>240</v>
      </c>
      <c r="U27" s="249" t="s">
        <v>610</v>
      </c>
      <c r="V27" s="249" t="s">
        <v>52</v>
      </c>
      <c r="W27" s="249" t="s">
        <v>53</v>
      </c>
      <c r="X27" s="249"/>
    </row>
    <row r="28" spans="1:24" s="550" customFormat="1" x14ac:dyDescent="0.2">
      <c r="A28" s="249">
        <v>14</v>
      </c>
      <c r="B28" s="249" t="s">
        <v>1726</v>
      </c>
      <c r="C28" s="250" t="s">
        <v>603</v>
      </c>
      <c r="D28" s="249" t="s">
        <v>89</v>
      </c>
      <c r="E28" s="249" t="s">
        <v>81</v>
      </c>
      <c r="F28" s="249" t="s">
        <v>609</v>
      </c>
      <c r="G28" s="249" t="s">
        <v>607</v>
      </c>
      <c r="H28" s="249" t="s">
        <v>608</v>
      </c>
      <c r="I28" s="249" t="s">
        <v>71</v>
      </c>
      <c r="J28" s="249" t="s">
        <v>85</v>
      </c>
      <c r="K28" s="249">
        <v>5</v>
      </c>
      <c r="L28" s="249" t="s">
        <v>71</v>
      </c>
      <c r="M28" s="249" t="s">
        <v>71</v>
      </c>
      <c r="N28" s="249">
        <v>1650</v>
      </c>
      <c r="O28" s="249" t="s">
        <v>71</v>
      </c>
      <c r="P28" s="249" t="s">
        <v>82</v>
      </c>
      <c r="Q28" s="251">
        <v>0</v>
      </c>
      <c r="R28" s="251">
        <v>10</v>
      </c>
      <c r="S28" s="251" t="s">
        <v>126</v>
      </c>
      <c r="T28" s="251">
        <f t="shared" ref="T28" si="7">24*R28</f>
        <v>240</v>
      </c>
      <c r="U28" s="249" t="s">
        <v>610</v>
      </c>
      <c r="V28" s="249" t="s">
        <v>52</v>
      </c>
      <c r="W28" s="249" t="s">
        <v>53</v>
      </c>
      <c r="X28" s="249"/>
    </row>
    <row r="29" spans="1:24" s="550" customFormat="1" x14ac:dyDescent="0.2">
      <c r="A29" s="249">
        <v>15</v>
      </c>
      <c r="B29" s="249" t="s">
        <v>1726</v>
      </c>
      <c r="C29" s="250" t="s">
        <v>603</v>
      </c>
      <c r="D29" s="249" t="s">
        <v>89</v>
      </c>
      <c r="E29" s="249" t="s">
        <v>81</v>
      </c>
      <c r="F29" s="249" t="s">
        <v>609</v>
      </c>
      <c r="G29" s="249" t="s">
        <v>607</v>
      </c>
      <c r="H29" s="249" t="s">
        <v>608</v>
      </c>
      <c r="I29" s="249" t="s">
        <v>71</v>
      </c>
      <c r="J29" s="249" t="s">
        <v>85</v>
      </c>
      <c r="K29" s="249">
        <v>10</v>
      </c>
      <c r="L29" s="249" t="s">
        <v>71</v>
      </c>
      <c r="M29" s="249" t="s">
        <v>71</v>
      </c>
      <c r="N29" s="249">
        <v>1650</v>
      </c>
      <c r="O29" s="249" t="s">
        <v>71</v>
      </c>
      <c r="P29" s="249" t="s">
        <v>82</v>
      </c>
      <c r="Q29" s="251">
        <v>0</v>
      </c>
      <c r="R29" s="251">
        <v>10</v>
      </c>
      <c r="S29" s="251" t="s">
        <v>126</v>
      </c>
      <c r="T29" s="251">
        <f t="shared" ref="T29" si="8">24*R29</f>
        <v>240</v>
      </c>
      <c r="U29" s="249" t="s">
        <v>610</v>
      </c>
      <c r="V29" s="249" t="s">
        <v>52</v>
      </c>
      <c r="W29" s="249" t="s">
        <v>53</v>
      </c>
      <c r="X29" s="249"/>
    </row>
    <row r="30" spans="1:24" s="550" customFormat="1" x14ac:dyDescent="0.2">
      <c r="A30" s="249">
        <v>16</v>
      </c>
      <c r="B30" s="249" t="s">
        <v>1726</v>
      </c>
      <c r="C30" s="250" t="s">
        <v>604</v>
      </c>
      <c r="D30" s="249" t="s">
        <v>89</v>
      </c>
      <c r="E30" s="249" t="s">
        <v>81</v>
      </c>
      <c r="F30" s="249" t="s">
        <v>609</v>
      </c>
      <c r="G30" s="249" t="s">
        <v>607</v>
      </c>
      <c r="H30" s="249" t="s">
        <v>608</v>
      </c>
      <c r="I30" s="249" t="s">
        <v>71</v>
      </c>
      <c r="J30" s="249" t="s">
        <v>85</v>
      </c>
      <c r="K30" s="249">
        <v>0</v>
      </c>
      <c r="L30" s="249" t="s">
        <v>71</v>
      </c>
      <c r="M30" s="249" t="s">
        <v>71</v>
      </c>
      <c r="N30" s="249">
        <v>1650</v>
      </c>
      <c r="O30" s="249" t="s">
        <v>71</v>
      </c>
      <c r="P30" s="249" t="s">
        <v>82</v>
      </c>
      <c r="Q30" s="251">
        <v>0</v>
      </c>
      <c r="R30" s="251">
        <v>10</v>
      </c>
      <c r="S30" s="251" t="s">
        <v>126</v>
      </c>
      <c r="T30" s="251">
        <f t="shared" si="0"/>
        <v>240</v>
      </c>
      <c r="U30" s="249" t="s">
        <v>610</v>
      </c>
      <c r="V30" s="249" t="s">
        <v>52</v>
      </c>
      <c r="W30" s="249" t="s">
        <v>53</v>
      </c>
      <c r="X30" s="249"/>
    </row>
    <row r="31" spans="1:24" s="550" customFormat="1" x14ac:dyDescent="0.2">
      <c r="A31" s="249">
        <v>17</v>
      </c>
      <c r="B31" s="249" t="s">
        <v>1726</v>
      </c>
      <c r="C31" s="250" t="s">
        <v>604</v>
      </c>
      <c r="D31" s="249" t="s">
        <v>89</v>
      </c>
      <c r="E31" s="249" t="s">
        <v>81</v>
      </c>
      <c r="F31" s="249" t="s">
        <v>609</v>
      </c>
      <c r="G31" s="249" t="s">
        <v>607</v>
      </c>
      <c r="H31" s="249" t="s">
        <v>608</v>
      </c>
      <c r="I31" s="249" t="s">
        <v>71</v>
      </c>
      <c r="J31" s="249" t="s">
        <v>85</v>
      </c>
      <c r="K31" s="249">
        <v>5</v>
      </c>
      <c r="L31" s="249" t="s">
        <v>71</v>
      </c>
      <c r="M31" s="249" t="s">
        <v>71</v>
      </c>
      <c r="N31" s="249">
        <v>1650</v>
      </c>
      <c r="O31" s="249" t="s">
        <v>71</v>
      </c>
      <c r="P31" s="249" t="s">
        <v>82</v>
      </c>
      <c r="Q31" s="251">
        <v>0</v>
      </c>
      <c r="R31" s="251">
        <v>10</v>
      </c>
      <c r="S31" s="251" t="s">
        <v>126</v>
      </c>
      <c r="T31" s="251">
        <f t="shared" ref="T31" si="9">24*R31</f>
        <v>240</v>
      </c>
      <c r="U31" s="249" t="s">
        <v>610</v>
      </c>
      <c r="V31" s="249" t="s">
        <v>52</v>
      </c>
      <c r="W31" s="249" t="s">
        <v>53</v>
      </c>
      <c r="X31" s="249"/>
    </row>
    <row r="32" spans="1:24" s="550" customFormat="1" x14ac:dyDescent="0.2">
      <c r="A32" s="249">
        <v>18</v>
      </c>
      <c r="B32" s="249" t="s">
        <v>1726</v>
      </c>
      <c r="C32" s="250" t="s">
        <v>604</v>
      </c>
      <c r="D32" s="249" t="s">
        <v>89</v>
      </c>
      <c r="E32" s="249" t="s">
        <v>81</v>
      </c>
      <c r="F32" s="249" t="s">
        <v>609</v>
      </c>
      <c r="G32" s="249" t="s">
        <v>607</v>
      </c>
      <c r="H32" s="249" t="s">
        <v>608</v>
      </c>
      <c r="I32" s="249" t="s">
        <v>71</v>
      </c>
      <c r="J32" s="249" t="s">
        <v>85</v>
      </c>
      <c r="K32" s="249">
        <v>10</v>
      </c>
      <c r="L32" s="249" t="s">
        <v>71</v>
      </c>
      <c r="M32" s="249" t="s">
        <v>71</v>
      </c>
      <c r="N32" s="249">
        <v>1650</v>
      </c>
      <c r="O32" s="249" t="s">
        <v>71</v>
      </c>
      <c r="P32" s="249" t="s">
        <v>82</v>
      </c>
      <c r="Q32" s="251">
        <v>0</v>
      </c>
      <c r="R32" s="251">
        <v>10</v>
      </c>
      <c r="S32" s="251" t="s">
        <v>126</v>
      </c>
      <c r="T32" s="251">
        <f t="shared" ref="T32" si="10">24*R32</f>
        <v>240</v>
      </c>
      <c r="U32" s="249" t="s">
        <v>610</v>
      </c>
      <c r="V32" s="249" t="s">
        <v>52</v>
      </c>
      <c r="W32" s="249" t="s">
        <v>53</v>
      </c>
      <c r="X32" s="249"/>
    </row>
    <row r="33" spans="1:24" s="550" customFormat="1" x14ac:dyDescent="0.2">
      <c r="A33" s="249">
        <v>19</v>
      </c>
      <c r="B33" s="249" t="s">
        <v>1726</v>
      </c>
      <c r="C33" s="250" t="s">
        <v>605</v>
      </c>
      <c r="D33" s="249" t="s">
        <v>89</v>
      </c>
      <c r="E33" s="249" t="s">
        <v>81</v>
      </c>
      <c r="F33" s="249" t="s">
        <v>609</v>
      </c>
      <c r="G33" s="249" t="s">
        <v>607</v>
      </c>
      <c r="H33" s="249" t="s">
        <v>608</v>
      </c>
      <c r="I33" s="249" t="s">
        <v>71</v>
      </c>
      <c r="J33" s="249" t="s">
        <v>85</v>
      </c>
      <c r="K33" s="249">
        <v>0</v>
      </c>
      <c r="L33" s="249" t="s">
        <v>71</v>
      </c>
      <c r="M33" s="249" t="s">
        <v>71</v>
      </c>
      <c r="N33" s="249">
        <v>1650</v>
      </c>
      <c r="O33" s="249" t="s">
        <v>71</v>
      </c>
      <c r="P33" s="249" t="s">
        <v>82</v>
      </c>
      <c r="Q33" s="251">
        <v>0</v>
      </c>
      <c r="R33" s="251">
        <v>10</v>
      </c>
      <c r="S33" s="251" t="s">
        <v>126</v>
      </c>
      <c r="T33" s="251">
        <f t="shared" si="0"/>
        <v>240</v>
      </c>
      <c r="U33" s="249" t="s">
        <v>610</v>
      </c>
      <c r="V33" s="249" t="s">
        <v>52</v>
      </c>
      <c r="W33" s="249" t="s">
        <v>53</v>
      </c>
      <c r="X33" s="249"/>
    </row>
    <row r="34" spans="1:24" s="550" customFormat="1" x14ac:dyDescent="0.2">
      <c r="A34" s="249">
        <v>20</v>
      </c>
      <c r="B34" s="249" t="s">
        <v>1726</v>
      </c>
      <c r="C34" s="250" t="s">
        <v>605</v>
      </c>
      <c r="D34" s="249" t="s">
        <v>89</v>
      </c>
      <c r="E34" s="249" t="s">
        <v>81</v>
      </c>
      <c r="F34" s="249" t="s">
        <v>609</v>
      </c>
      <c r="G34" s="249" t="s">
        <v>607</v>
      </c>
      <c r="H34" s="249" t="s">
        <v>608</v>
      </c>
      <c r="I34" s="249" t="s">
        <v>71</v>
      </c>
      <c r="J34" s="249" t="s">
        <v>85</v>
      </c>
      <c r="K34" s="249">
        <v>5</v>
      </c>
      <c r="L34" s="249" t="s">
        <v>71</v>
      </c>
      <c r="M34" s="249" t="s">
        <v>71</v>
      </c>
      <c r="N34" s="249">
        <v>1650</v>
      </c>
      <c r="O34" s="249" t="s">
        <v>71</v>
      </c>
      <c r="P34" s="249" t="s">
        <v>82</v>
      </c>
      <c r="Q34" s="251">
        <v>0</v>
      </c>
      <c r="R34" s="251">
        <v>10</v>
      </c>
      <c r="S34" s="251" t="s">
        <v>126</v>
      </c>
      <c r="T34" s="251">
        <f t="shared" ref="T34" si="11">24*R34</f>
        <v>240</v>
      </c>
      <c r="U34" s="249" t="s">
        <v>610</v>
      </c>
      <c r="V34" s="249" t="s">
        <v>52</v>
      </c>
      <c r="W34" s="249" t="s">
        <v>53</v>
      </c>
      <c r="X34" s="249"/>
    </row>
    <row r="35" spans="1:24" s="550" customFormat="1" x14ac:dyDescent="0.2">
      <c r="A35" s="249">
        <v>21</v>
      </c>
      <c r="B35" s="249" t="s">
        <v>1726</v>
      </c>
      <c r="C35" s="250" t="s">
        <v>605</v>
      </c>
      <c r="D35" s="249" t="s">
        <v>89</v>
      </c>
      <c r="E35" s="249" t="s">
        <v>81</v>
      </c>
      <c r="F35" s="249" t="s">
        <v>609</v>
      </c>
      <c r="G35" s="249" t="s">
        <v>607</v>
      </c>
      <c r="H35" s="249" t="s">
        <v>608</v>
      </c>
      <c r="I35" s="249" t="s">
        <v>71</v>
      </c>
      <c r="J35" s="249" t="s">
        <v>85</v>
      </c>
      <c r="K35" s="249">
        <v>10</v>
      </c>
      <c r="L35" s="249" t="s">
        <v>71</v>
      </c>
      <c r="M35" s="249" t="s">
        <v>71</v>
      </c>
      <c r="N35" s="249">
        <v>1650</v>
      </c>
      <c r="O35" s="249" t="s">
        <v>71</v>
      </c>
      <c r="P35" s="249" t="s">
        <v>82</v>
      </c>
      <c r="Q35" s="251">
        <v>0</v>
      </c>
      <c r="R35" s="251">
        <v>10</v>
      </c>
      <c r="S35" s="251" t="s">
        <v>126</v>
      </c>
      <c r="T35" s="251">
        <f t="shared" ref="T35" si="12">24*R35</f>
        <v>240</v>
      </c>
      <c r="U35" s="249" t="s">
        <v>610</v>
      </c>
      <c r="V35" s="249" t="s">
        <v>52</v>
      </c>
      <c r="W35" s="249" t="s">
        <v>53</v>
      </c>
      <c r="X35" s="249"/>
    </row>
    <row r="36" spans="1:24" s="550" customFormat="1" x14ac:dyDescent="0.2">
      <c r="A36" s="249">
        <v>22</v>
      </c>
      <c r="B36" s="249" t="s">
        <v>1726</v>
      </c>
      <c r="C36" s="250" t="s">
        <v>606</v>
      </c>
      <c r="D36" s="249" t="s">
        <v>89</v>
      </c>
      <c r="E36" s="249" t="s">
        <v>81</v>
      </c>
      <c r="F36" s="249" t="s">
        <v>609</v>
      </c>
      <c r="G36" s="249" t="s">
        <v>607</v>
      </c>
      <c r="H36" s="249" t="s">
        <v>608</v>
      </c>
      <c r="I36" s="249" t="s">
        <v>71</v>
      </c>
      <c r="J36" s="249" t="s">
        <v>85</v>
      </c>
      <c r="K36" s="249">
        <v>0</v>
      </c>
      <c r="L36" s="249" t="s">
        <v>71</v>
      </c>
      <c r="M36" s="249" t="s">
        <v>71</v>
      </c>
      <c r="N36" s="249">
        <v>1650</v>
      </c>
      <c r="O36" s="249" t="s">
        <v>71</v>
      </c>
      <c r="P36" s="249" t="s">
        <v>82</v>
      </c>
      <c r="Q36" s="251">
        <v>0</v>
      </c>
      <c r="R36" s="251">
        <v>10</v>
      </c>
      <c r="S36" s="251" t="s">
        <v>126</v>
      </c>
      <c r="T36" s="251">
        <f t="shared" si="0"/>
        <v>240</v>
      </c>
      <c r="U36" s="249" t="s">
        <v>610</v>
      </c>
      <c r="V36" s="249" t="s">
        <v>52</v>
      </c>
      <c r="W36" s="249" t="s">
        <v>53</v>
      </c>
      <c r="X36" s="249"/>
    </row>
    <row r="37" spans="1:24" s="550" customFormat="1" x14ac:dyDescent="0.2">
      <c r="A37" s="249">
        <v>23</v>
      </c>
      <c r="B37" s="249" t="s">
        <v>1726</v>
      </c>
      <c r="C37" s="250" t="s">
        <v>606</v>
      </c>
      <c r="D37" s="249" t="s">
        <v>89</v>
      </c>
      <c r="E37" s="249" t="s">
        <v>81</v>
      </c>
      <c r="F37" s="249" t="s">
        <v>609</v>
      </c>
      <c r="G37" s="249" t="s">
        <v>607</v>
      </c>
      <c r="H37" s="249" t="s">
        <v>608</v>
      </c>
      <c r="I37" s="249" t="s">
        <v>71</v>
      </c>
      <c r="J37" s="249" t="s">
        <v>85</v>
      </c>
      <c r="K37" s="249">
        <v>5</v>
      </c>
      <c r="L37" s="249" t="s">
        <v>71</v>
      </c>
      <c r="M37" s="249" t="s">
        <v>71</v>
      </c>
      <c r="N37" s="249">
        <v>1650</v>
      </c>
      <c r="O37" s="249" t="s">
        <v>71</v>
      </c>
      <c r="P37" s="249" t="s">
        <v>82</v>
      </c>
      <c r="Q37" s="251">
        <v>0</v>
      </c>
      <c r="R37" s="251">
        <v>10</v>
      </c>
      <c r="S37" s="251" t="s">
        <v>126</v>
      </c>
      <c r="T37" s="251">
        <f t="shared" ref="T37" si="13">24*R37</f>
        <v>240</v>
      </c>
      <c r="U37" s="249" t="s">
        <v>610</v>
      </c>
      <c r="V37" s="249" t="s">
        <v>52</v>
      </c>
      <c r="W37" s="249" t="s">
        <v>53</v>
      </c>
      <c r="X37" s="249"/>
    </row>
    <row r="38" spans="1:24" s="550" customFormat="1" x14ac:dyDescent="0.2">
      <c r="A38" s="249">
        <v>24</v>
      </c>
      <c r="B38" s="249" t="s">
        <v>1726</v>
      </c>
      <c r="C38" s="250" t="s">
        <v>606</v>
      </c>
      <c r="D38" s="249" t="s">
        <v>89</v>
      </c>
      <c r="E38" s="249" t="s">
        <v>81</v>
      </c>
      <c r="F38" s="249" t="s">
        <v>609</v>
      </c>
      <c r="G38" s="249" t="s">
        <v>607</v>
      </c>
      <c r="H38" s="249" t="s">
        <v>608</v>
      </c>
      <c r="I38" s="249" t="s">
        <v>71</v>
      </c>
      <c r="J38" s="249" t="s">
        <v>85</v>
      </c>
      <c r="K38" s="249">
        <v>10</v>
      </c>
      <c r="L38" s="249" t="s">
        <v>71</v>
      </c>
      <c r="M38" s="249" t="s">
        <v>71</v>
      </c>
      <c r="N38" s="249">
        <v>1650</v>
      </c>
      <c r="O38" s="249" t="s">
        <v>71</v>
      </c>
      <c r="P38" s="249" t="s">
        <v>82</v>
      </c>
      <c r="Q38" s="251">
        <v>0</v>
      </c>
      <c r="R38" s="251">
        <v>10</v>
      </c>
      <c r="S38" s="251" t="s">
        <v>126</v>
      </c>
      <c r="T38" s="251">
        <f t="shared" ref="T38" si="14">24*R38</f>
        <v>240</v>
      </c>
      <c r="U38" s="249" t="s">
        <v>610</v>
      </c>
      <c r="V38" s="249" t="s">
        <v>52</v>
      </c>
      <c r="W38" s="249" t="s">
        <v>53</v>
      </c>
      <c r="X38" s="249"/>
    </row>
    <row r="39" spans="1:24" s="550" customFormat="1" x14ac:dyDescent="0.2">
      <c r="A39" s="226">
        <v>25</v>
      </c>
      <c r="B39" s="226" t="s">
        <v>1725</v>
      </c>
      <c r="C39" s="254" t="s">
        <v>603</v>
      </c>
      <c r="D39" s="226" t="s">
        <v>89</v>
      </c>
      <c r="E39" s="226" t="s">
        <v>81</v>
      </c>
      <c r="F39" s="226" t="s">
        <v>609</v>
      </c>
      <c r="G39" s="226" t="s">
        <v>607</v>
      </c>
      <c r="H39" s="226" t="s">
        <v>608</v>
      </c>
      <c r="I39" s="226" t="s">
        <v>71</v>
      </c>
      <c r="J39" s="226" t="s">
        <v>85</v>
      </c>
      <c r="K39" s="226">
        <v>0</v>
      </c>
      <c r="L39" s="226" t="s">
        <v>71</v>
      </c>
      <c r="M39" s="226" t="s">
        <v>71</v>
      </c>
      <c r="N39" s="226">
        <v>1650</v>
      </c>
      <c r="O39" s="226" t="s">
        <v>71</v>
      </c>
      <c r="P39" s="226" t="s">
        <v>82</v>
      </c>
      <c r="Q39" s="246">
        <v>0</v>
      </c>
      <c r="R39" s="246">
        <v>10</v>
      </c>
      <c r="S39" s="246" t="s">
        <v>126</v>
      </c>
      <c r="T39" s="246">
        <f t="shared" si="0"/>
        <v>240</v>
      </c>
      <c r="U39" s="226" t="s">
        <v>610</v>
      </c>
      <c r="V39" s="226" t="s">
        <v>52</v>
      </c>
      <c r="W39" s="226" t="s">
        <v>53</v>
      </c>
      <c r="X39" s="226"/>
    </row>
    <row r="40" spans="1:24" s="550" customFormat="1" x14ac:dyDescent="0.2">
      <c r="A40" s="226">
        <v>26</v>
      </c>
      <c r="B40" s="226" t="s">
        <v>1725</v>
      </c>
      <c r="C40" s="254" t="s">
        <v>603</v>
      </c>
      <c r="D40" s="226" t="s">
        <v>89</v>
      </c>
      <c r="E40" s="226" t="s">
        <v>81</v>
      </c>
      <c r="F40" s="226" t="s">
        <v>609</v>
      </c>
      <c r="G40" s="226" t="s">
        <v>607</v>
      </c>
      <c r="H40" s="226" t="s">
        <v>608</v>
      </c>
      <c r="I40" s="226" t="s">
        <v>71</v>
      </c>
      <c r="J40" s="226" t="s">
        <v>85</v>
      </c>
      <c r="K40" s="226">
        <v>5</v>
      </c>
      <c r="L40" s="226" t="s">
        <v>71</v>
      </c>
      <c r="M40" s="226" t="s">
        <v>71</v>
      </c>
      <c r="N40" s="226">
        <v>1650</v>
      </c>
      <c r="O40" s="226" t="s">
        <v>71</v>
      </c>
      <c r="P40" s="226" t="s">
        <v>82</v>
      </c>
      <c r="Q40" s="246">
        <v>0</v>
      </c>
      <c r="R40" s="246">
        <v>10</v>
      </c>
      <c r="S40" s="246" t="s">
        <v>126</v>
      </c>
      <c r="T40" s="246">
        <f t="shared" ref="T40" si="15">24*R40</f>
        <v>240</v>
      </c>
      <c r="U40" s="226" t="s">
        <v>610</v>
      </c>
      <c r="V40" s="226" t="s">
        <v>52</v>
      </c>
      <c r="W40" s="226" t="s">
        <v>53</v>
      </c>
      <c r="X40" s="226"/>
    </row>
    <row r="41" spans="1:24" s="550" customFormat="1" x14ac:dyDescent="0.2">
      <c r="A41" s="226">
        <v>27</v>
      </c>
      <c r="B41" s="226" t="s">
        <v>1725</v>
      </c>
      <c r="C41" s="254" t="s">
        <v>603</v>
      </c>
      <c r="D41" s="226" t="s">
        <v>89</v>
      </c>
      <c r="E41" s="226" t="s">
        <v>81</v>
      </c>
      <c r="F41" s="226" t="s">
        <v>609</v>
      </c>
      <c r="G41" s="226" t="s">
        <v>607</v>
      </c>
      <c r="H41" s="226" t="s">
        <v>608</v>
      </c>
      <c r="I41" s="226" t="s">
        <v>71</v>
      </c>
      <c r="J41" s="226" t="s">
        <v>85</v>
      </c>
      <c r="K41" s="226">
        <v>10</v>
      </c>
      <c r="L41" s="226" t="s">
        <v>71</v>
      </c>
      <c r="M41" s="226" t="s">
        <v>71</v>
      </c>
      <c r="N41" s="226">
        <v>1650</v>
      </c>
      <c r="O41" s="226" t="s">
        <v>71</v>
      </c>
      <c r="P41" s="226" t="s">
        <v>82</v>
      </c>
      <c r="Q41" s="246">
        <v>0</v>
      </c>
      <c r="R41" s="246">
        <v>10</v>
      </c>
      <c r="S41" s="246" t="s">
        <v>126</v>
      </c>
      <c r="T41" s="246">
        <f t="shared" ref="T41" si="16">24*R41</f>
        <v>240</v>
      </c>
      <c r="U41" s="226" t="s">
        <v>610</v>
      </c>
      <c r="V41" s="226" t="s">
        <v>52</v>
      </c>
      <c r="W41" s="226" t="s">
        <v>53</v>
      </c>
      <c r="X41" s="226"/>
    </row>
    <row r="42" spans="1:24" s="550" customFormat="1" x14ac:dyDescent="0.2">
      <c r="A42" s="226">
        <v>28</v>
      </c>
      <c r="B42" s="226" t="s">
        <v>1725</v>
      </c>
      <c r="C42" s="254" t="s">
        <v>604</v>
      </c>
      <c r="D42" s="226" t="s">
        <v>89</v>
      </c>
      <c r="E42" s="226" t="s">
        <v>81</v>
      </c>
      <c r="F42" s="226" t="s">
        <v>609</v>
      </c>
      <c r="G42" s="226" t="s">
        <v>607</v>
      </c>
      <c r="H42" s="226" t="s">
        <v>608</v>
      </c>
      <c r="I42" s="226" t="s">
        <v>71</v>
      </c>
      <c r="J42" s="226" t="s">
        <v>85</v>
      </c>
      <c r="K42" s="226">
        <v>0</v>
      </c>
      <c r="L42" s="226" t="s">
        <v>71</v>
      </c>
      <c r="M42" s="226" t="s">
        <v>71</v>
      </c>
      <c r="N42" s="226">
        <v>1650</v>
      </c>
      <c r="O42" s="226" t="s">
        <v>71</v>
      </c>
      <c r="P42" s="226" t="s">
        <v>82</v>
      </c>
      <c r="Q42" s="246">
        <v>0</v>
      </c>
      <c r="R42" s="246">
        <v>10</v>
      </c>
      <c r="S42" s="246" t="s">
        <v>126</v>
      </c>
      <c r="T42" s="246">
        <f t="shared" si="0"/>
        <v>240</v>
      </c>
      <c r="U42" s="226" t="s">
        <v>610</v>
      </c>
      <c r="V42" s="226" t="s">
        <v>52</v>
      </c>
      <c r="W42" s="226" t="s">
        <v>53</v>
      </c>
      <c r="X42" s="226"/>
    </row>
    <row r="43" spans="1:24" s="550" customFormat="1" x14ac:dyDescent="0.2">
      <c r="A43" s="226">
        <v>29</v>
      </c>
      <c r="B43" s="226" t="s">
        <v>1725</v>
      </c>
      <c r="C43" s="254" t="s">
        <v>604</v>
      </c>
      <c r="D43" s="226" t="s">
        <v>89</v>
      </c>
      <c r="E43" s="226" t="s">
        <v>81</v>
      </c>
      <c r="F43" s="226" t="s">
        <v>609</v>
      </c>
      <c r="G43" s="226" t="s">
        <v>607</v>
      </c>
      <c r="H43" s="226" t="s">
        <v>608</v>
      </c>
      <c r="I43" s="226" t="s">
        <v>71</v>
      </c>
      <c r="J43" s="226" t="s">
        <v>85</v>
      </c>
      <c r="K43" s="226">
        <v>5</v>
      </c>
      <c r="L43" s="226" t="s">
        <v>71</v>
      </c>
      <c r="M43" s="226" t="s">
        <v>71</v>
      </c>
      <c r="N43" s="226">
        <v>1650</v>
      </c>
      <c r="O43" s="226" t="s">
        <v>71</v>
      </c>
      <c r="P43" s="226" t="s">
        <v>82</v>
      </c>
      <c r="Q43" s="246">
        <v>0</v>
      </c>
      <c r="R43" s="246">
        <v>10</v>
      </c>
      <c r="S43" s="246" t="s">
        <v>126</v>
      </c>
      <c r="T43" s="246">
        <f t="shared" ref="T43" si="17">24*R43</f>
        <v>240</v>
      </c>
      <c r="U43" s="226" t="s">
        <v>610</v>
      </c>
      <c r="V43" s="226" t="s">
        <v>52</v>
      </c>
      <c r="W43" s="226" t="s">
        <v>53</v>
      </c>
      <c r="X43" s="226"/>
    </row>
    <row r="44" spans="1:24" s="550" customFormat="1" x14ac:dyDescent="0.2">
      <c r="A44" s="226">
        <v>30</v>
      </c>
      <c r="B44" s="226" t="s">
        <v>1725</v>
      </c>
      <c r="C44" s="254" t="s">
        <v>604</v>
      </c>
      <c r="D44" s="226" t="s">
        <v>89</v>
      </c>
      <c r="E44" s="226" t="s">
        <v>81</v>
      </c>
      <c r="F44" s="226" t="s">
        <v>609</v>
      </c>
      <c r="G44" s="226" t="s">
        <v>607</v>
      </c>
      <c r="H44" s="226" t="s">
        <v>608</v>
      </c>
      <c r="I44" s="226" t="s">
        <v>71</v>
      </c>
      <c r="J44" s="226" t="s">
        <v>85</v>
      </c>
      <c r="K44" s="226">
        <v>10</v>
      </c>
      <c r="L44" s="226" t="s">
        <v>71</v>
      </c>
      <c r="M44" s="226" t="s">
        <v>71</v>
      </c>
      <c r="N44" s="226">
        <v>1650</v>
      </c>
      <c r="O44" s="226" t="s">
        <v>71</v>
      </c>
      <c r="P44" s="226" t="s">
        <v>82</v>
      </c>
      <c r="Q44" s="246">
        <v>0</v>
      </c>
      <c r="R44" s="246">
        <v>10</v>
      </c>
      <c r="S44" s="246" t="s">
        <v>126</v>
      </c>
      <c r="T44" s="246">
        <f t="shared" ref="T44" si="18">24*R44</f>
        <v>240</v>
      </c>
      <c r="U44" s="226" t="s">
        <v>610</v>
      </c>
      <c r="V44" s="226" t="s">
        <v>52</v>
      </c>
      <c r="W44" s="226" t="s">
        <v>53</v>
      </c>
      <c r="X44" s="226"/>
    </row>
    <row r="45" spans="1:24" s="550" customFormat="1" x14ac:dyDescent="0.2">
      <c r="A45" s="226">
        <v>31</v>
      </c>
      <c r="B45" s="226" t="s">
        <v>1725</v>
      </c>
      <c r="C45" s="254" t="s">
        <v>605</v>
      </c>
      <c r="D45" s="226" t="s">
        <v>89</v>
      </c>
      <c r="E45" s="226" t="s">
        <v>81</v>
      </c>
      <c r="F45" s="226" t="s">
        <v>609</v>
      </c>
      <c r="G45" s="226" t="s">
        <v>607</v>
      </c>
      <c r="H45" s="226" t="s">
        <v>608</v>
      </c>
      <c r="I45" s="226" t="s">
        <v>71</v>
      </c>
      <c r="J45" s="226" t="s">
        <v>85</v>
      </c>
      <c r="K45" s="226">
        <v>0</v>
      </c>
      <c r="L45" s="226" t="s">
        <v>71</v>
      </c>
      <c r="M45" s="226" t="s">
        <v>71</v>
      </c>
      <c r="N45" s="226">
        <v>1650</v>
      </c>
      <c r="O45" s="226" t="s">
        <v>71</v>
      </c>
      <c r="P45" s="226" t="s">
        <v>82</v>
      </c>
      <c r="Q45" s="246">
        <v>0</v>
      </c>
      <c r="R45" s="246">
        <v>10</v>
      </c>
      <c r="S45" s="246" t="s">
        <v>126</v>
      </c>
      <c r="T45" s="246">
        <f t="shared" si="0"/>
        <v>240</v>
      </c>
      <c r="U45" s="226" t="s">
        <v>610</v>
      </c>
      <c r="V45" s="226" t="s">
        <v>52</v>
      </c>
      <c r="W45" s="226" t="s">
        <v>53</v>
      </c>
      <c r="X45" s="226"/>
    </row>
    <row r="46" spans="1:24" s="550" customFormat="1" x14ac:dyDescent="0.2">
      <c r="A46" s="226">
        <v>32</v>
      </c>
      <c r="B46" s="226" t="s">
        <v>1725</v>
      </c>
      <c r="C46" s="254" t="s">
        <v>605</v>
      </c>
      <c r="D46" s="226" t="s">
        <v>89</v>
      </c>
      <c r="E46" s="226" t="s">
        <v>81</v>
      </c>
      <c r="F46" s="226" t="s">
        <v>609</v>
      </c>
      <c r="G46" s="226" t="s">
        <v>607</v>
      </c>
      <c r="H46" s="226" t="s">
        <v>608</v>
      </c>
      <c r="I46" s="226" t="s">
        <v>71</v>
      </c>
      <c r="J46" s="226" t="s">
        <v>85</v>
      </c>
      <c r="K46" s="226">
        <v>5</v>
      </c>
      <c r="L46" s="226" t="s">
        <v>71</v>
      </c>
      <c r="M46" s="226" t="s">
        <v>71</v>
      </c>
      <c r="N46" s="226">
        <v>1650</v>
      </c>
      <c r="O46" s="226" t="s">
        <v>71</v>
      </c>
      <c r="P46" s="226" t="s">
        <v>82</v>
      </c>
      <c r="Q46" s="246">
        <v>0</v>
      </c>
      <c r="R46" s="246">
        <v>10</v>
      </c>
      <c r="S46" s="246" t="s">
        <v>126</v>
      </c>
      <c r="T46" s="246">
        <f t="shared" ref="T46" si="19">24*R46</f>
        <v>240</v>
      </c>
      <c r="U46" s="226" t="s">
        <v>610</v>
      </c>
      <c r="V46" s="226" t="s">
        <v>52</v>
      </c>
      <c r="W46" s="226" t="s">
        <v>53</v>
      </c>
      <c r="X46" s="226"/>
    </row>
    <row r="47" spans="1:24" s="550" customFormat="1" x14ac:dyDescent="0.2">
      <c r="A47" s="226">
        <v>33</v>
      </c>
      <c r="B47" s="226" t="s">
        <v>1725</v>
      </c>
      <c r="C47" s="254" t="s">
        <v>605</v>
      </c>
      <c r="D47" s="226" t="s">
        <v>89</v>
      </c>
      <c r="E47" s="226" t="s">
        <v>81</v>
      </c>
      <c r="F47" s="226" t="s">
        <v>609</v>
      </c>
      <c r="G47" s="226" t="s">
        <v>607</v>
      </c>
      <c r="H47" s="226" t="s">
        <v>608</v>
      </c>
      <c r="I47" s="226" t="s">
        <v>71</v>
      </c>
      <c r="J47" s="226" t="s">
        <v>85</v>
      </c>
      <c r="K47" s="226">
        <v>10</v>
      </c>
      <c r="L47" s="226" t="s">
        <v>71</v>
      </c>
      <c r="M47" s="226" t="s">
        <v>71</v>
      </c>
      <c r="N47" s="226">
        <v>1650</v>
      </c>
      <c r="O47" s="226" t="s">
        <v>71</v>
      </c>
      <c r="P47" s="226" t="s">
        <v>82</v>
      </c>
      <c r="Q47" s="246">
        <v>0</v>
      </c>
      <c r="R47" s="246">
        <v>10</v>
      </c>
      <c r="S47" s="246" t="s">
        <v>126</v>
      </c>
      <c r="T47" s="246">
        <f t="shared" ref="T47" si="20">24*R47</f>
        <v>240</v>
      </c>
      <c r="U47" s="226" t="s">
        <v>610</v>
      </c>
      <c r="V47" s="226" t="s">
        <v>52</v>
      </c>
      <c r="W47" s="226" t="s">
        <v>53</v>
      </c>
      <c r="X47" s="226"/>
    </row>
    <row r="48" spans="1:24" s="550" customFormat="1" x14ac:dyDescent="0.2">
      <c r="A48" s="226">
        <v>34</v>
      </c>
      <c r="B48" s="226" t="s">
        <v>1725</v>
      </c>
      <c r="C48" s="254" t="s">
        <v>606</v>
      </c>
      <c r="D48" s="226" t="s">
        <v>89</v>
      </c>
      <c r="E48" s="226" t="s">
        <v>81</v>
      </c>
      <c r="F48" s="226" t="s">
        <v>609</v>
      </c>
      <c r="G48" s="226" t="s">
        <v>607</v>
      </c>
      <c r="H48" s="226" t="s">
        <v>608</v>
      </c>
      <c r="I48" s="226" t="s">
        <v>71</v>
      </c>
      <c r="J48" s="226" t="s">
        <v>85</v>
      </c>
      <c r="K48" s="226">
        <v>0</v>
      </c>
      <c r="L48" s="226" t="s">
        <v>71</v>
      </c>
      <c r="M48" s="226" t="s">
        <v>71</v>
      </c>
      <c r="N48" s="226">
        <v>1650</v>
      </c>
      <c r="O48" s="226" t="s">
        <v>71</v>
      </c>
      <c r="P48" s="226" t="s">
        <v>82</v>
      </c>
      <c r="Q48" s="246">
        <v>0</v>
      </c>
      <c r="R48" s="246">
        <v>10</v>
      </c>
      <c r="S48" s="246" t="s">
        <v>126</v>
      </c>
      <c r="T48" s="246">
        <f t="shared" si="0"/>
        <v>240</v>
      </c>
      <c r="U48" s="226" t="s">
        <v>610</v>
      </c>
      <c r="V48" s="226" t="s">
        <v>52</v>
      </c>
      <c r="W48" s="226" t="s">
        <v>53</v>
      </c>
      <c r="X48" s="226"/>
    </row>
    <row r="49" spans="1:24" s="550" customFormat="1" x14ac:dyDescent="0.2">
      <c r="A49" s="226">
        <v>35</v>
      </c>
      <c r="B49" s="226" t="s">
        <v>1725</v>
      </c>
      <c r="C49" s="254" t="s">
        <v>606</v>
      </c>
      <c r="D49" s="226" t="s">
        <v>89</v>
      </c>
      <c r="E49" s="226" t="s">
        <v>81</v>
      </c>
      <c r="F49" s="226" t="s">
        <v>609</v>
      </c>
      <c r="G49" s="226" t="s">
        <v>607</v>
      </c>
      <c r="H49" s="226" t="s">
        <v>608</v>
      </c>
      <c r="I49" s="226" t="s">
        <v>71</v>
      </c>
      <c r="J49" s="226" t="s">
        <v>85</v>
      </c>
      <c r="K49" s="226">
        <v>5</v>
      </c>
      <c r="L49" s="226" t="s">
        <v>71</v>
      </c>
      <c r="M49" s="226" t="s">
        <v>71</v>
      </c>
      <c r="N49" s="226">
        <v>1650</v>
      </c>
      <c r="O49" s="226" t="s">
        <v>71</v>
      </c>
      <c r="P49" s="226" t="s">
        <v>82</v>
      </c>
      <c r="Q49" s="246">
        <v>0</v>
      </c>
      <c r="R49" s="246">
        <v>10</v>
      </c>
      <c r="S49" s="246" t="s">
        <v>126</v>
      </c>
      <c r="T49" s="246">
        <f t="shared" ref="T49" si="21">24*R49</f>
        <v>240</v>
      </c>
      <c r="U49" s="226" t="s">
        <v>610</v>
      </c>
      <c r="V49" s="226" t="s">
        <v>52</v>
      </c>
      <c r="W49" s="226" t="s">
        <v>53</v>
      </c>
      <c r="X49" s="226"/>
    </row>
    <row r="50" spans="1:24" s="550" customFormat="1" x14ac:dyDescent="0.2">
      <c r="A50" s="226">
        <v>36</v>
      </c>
      <c r="B50" s="226" t="s">
        <v>1725</v>
      </c>
      <c r="C50" s="254" t="s">
        <v>606</v>
      </c>
      <c r="D50" s="226" t="s">
        <v>89</v>
      </c>
      <c r="E50" s="226" t="s">
        <v>81</v>
      </c>
      <c r="F50" s="226" t="s">
        <v>609</v>
      </c>
      <c r="G50" s="226" t="s">
        <v>607</v>
      </c>
      <c r="H50" s="226" t="s">
        <v>608</v>
      </c>
      <c r="I50" s="226" t="s">
        <v>71</v>
      </c>
      <c r="J50" s="226" t="s">
        <v>85</v>
      </c>
      <c r="K50" s="226">
        <v>10</v>
      </c>
      <c r="L50" s="226" t="s">
        <v>71</v>
      </c>
      <c r="M50" s="226" t="s">
        <v>71</v>
      </c>
      <c r="N50" s="226">
        <v>1650</v>
      </c>
      <c r="O50" s="226" t="s">
        <v>71</v>
      </c>
      <c r="P50" s="226" t="s">
        <v>82</v>
      </c>
      <c r="Q50" s="246">
        <v>0</v>
      </c>
      <c r="R50" s="246">
        <v>10</v>
      </c>
      <c r="S50" s="246" t="s">
        <v>126</v>
      </c>
      <c r="T50" s="246">
        <f t="shared" ref="T50" si="22">24*R50</f>
        <v>240</v>
      </c>
      <c r="U50" s="226" t="s">
        <v>610</v>
      </c>
      <c r="V50" s="226" t="s">
        <v>52</v>
      </c>
      <c r="W50" s="226" t="s">
        <v>53</v>
      </c>
      <c r="X50" s="226"/>
    </row>
    <row r="51" spans="1:24" s="550" customFormat="1" x14ac:dyDescent="0.2">
      <c r="A51" s="252">
        <v>37</v>
      </c>
      <c r="B51" s="252" t="s">
        <v>1958</v>
      </c>
      <c r="C51" s="253" t="s">
        <v>603</v>
      </c>
      <c r="D51" s="252" t="s">
        <v>89</v>
      </c>
      <c r="E51" s="252" t="s">
        <v>81</v>
      </c>
      <c r="F51" s="252" t="s">
        <v>609</v>
      </c>
      <c r="G51" s="252" t="s">
        <v>607</v>
      </c>
      <c r="H51" s="252" t="s">
        <v>608</v>
      </c>
      <c r="I51" s="252" t="s">
        <v>71</v>
      </c>
      <c r="J51" s="252" t="s">
        <v>85</v>
      </c>
      <c r="K51" s="252">
        <v>0</v>
      </c>
      <c r="L51" s="252" t="s">
        <v>71</v>
      </c>
      <c r="M51" s="252" t="s">
        <v>71</v>
      </c>
      <c r="N51" s="252">
        <v>1650</v>
      </c>
      <c r="O51" s="252" t="s">
        <v>71</v>
      </c>
      <c r="P51" s="252" t="s">
        <v>82</v>
      </c>
      <c r="Q51" s="366">
        <v>0</v>
      </c>
      <c r="R51" s="366">
        <v>10</v>
      </c>
      <c r="S51" s="366" t="s">
        <v>126</v>
      </c>
      <c r="T51" s="366">
        <f t="shared" ref="T51:T60" si="23">24*R51</f>
        <v>240</v>
      </c>
      <c r="U51" s="252" t="s">
        <v>610</v>
      </c>
      <c r="V51" s="252" t="s">
        <v>52</v>
      </c>
      <c r="W51" s="252" t="s">
        <v>53</v>
      </c>
      <c r="X51" s="252"/>
    </row>
    <row r="52" spans="1:24" s="550" customFormat="1" x14ac:dyDescent="0.2">
      <c r="A52" s="252">
        <v>38</v>
      </c>
      <c r="B52" s="252" t="s">
        <v>1958</v>
      </c>
      <c r="C52" s="253" t="s">
        <v>603</v>
      </c>
      <c r="D52" s="252" t="s">
        <v>89</v>
      </c>
      <c r="E52" s="252" t="s">
        <v>81</v>
      </c>
      <c r="F52" s="252" t="s">
        <v>609</v>
      </c>
      <c r="G52" s="252" t="s">
        <v>607</v>
      </c>
      <c r="H52" s="252" t="s">
        <v>608</v>
      </c>
      <c r="I52" s="252" t="s">
        <v>71</v>
      </c>
      <c r="J52" s="252" t="s">
        <v>85</v>
      </c>
      <c r="K52" s="252">
        <v>5</v>
      </c>
      <c r="L52" s="252" t="s">
        <v>71</v>
      </c>
      <c r="M52" s="252" t="s">
        <v>71</v>
      </c>
      <c r="N52" s="252">
        <v>1650</v>
      </c>
      <c r="O52" s="252" t="s">
        <v>71</v>
      </c>
      <c r="P52" s="252" t="s">
        <v>82</v>
      </c>
      <c r="Q52" s="366">
        <v>0</v>
      </c>
      <c r="R52" s="366">
        <v>10</v>
      </c>
      <c r="S52" s="366" t="s">
        <v>126</v>
      </c>
      <c r="T52" s="366">
        <f t="shared" ref="T52" si="24">24*R52</f>
        <v>240</v>
      </c>
      <c r="U52" s="252" t="s">
        <v>610</v>
      </c>
      <c r="V52" s="252" t="s">
        <v>52</v>
      </c>
      <c r="W52" s="252" t="s">
        <v>53</v>
      </c>
      <c r="X52" s="252"/>
    </row>
    <row r="53" spans="1:24" s="550" customFormat="1" x14ac:dyDescent="0.2">
      <c r="A53" s="252">
        <v>39</v>
      </c>
      <c r="B53" s="252" t="s">
        <v>1958</v>
      </c>
      <c r="C53" s="253" t="s">
        <v>603</v>
      </c>
      <c r="D53" s="252" t="s">
        <v>89</v>
      </c>
      <c r="E53" s="252" t="s">
        <v>81</v>
      </c>
      <c r="F53" s="252" t="s">
        <v>609</v>
      </c>
      <c r="G53" s="252" t="s">
        <v>607</v>
      </c>
      <c r="H53" s="252" t="s">
        <v>608</v>
      </c>
      <c r="I53" s="252" t="s">
        <v>71</v>
      </c>
      <c r="J53" s="252" t="s">
        <v>85</v>
      </c>
      <c r="K53" s="252">
        <v>10</v>
      </c>
      <c r="L53" s="252" t="s">
        <v>71</v>
      </c>
      <c r="M53" s="252" t="s">
        <v>71</v>
      </c>
      <c r="N53" s="252">
        <v>1650</v>
      </c>
      <c r="O53" s="252" t="s">
        <v>71</v>
      </c>
      <c r="P53" s="252" t="s">
        <v>82</v>
      </c>
      <c r="Q53" s="366">
        <v>0</v>
      </c>
      <c r="R53" s="366">
        <v>10</v>
      </c>
      <c r="S53" s="366" t="s">
        <v>126</v>
      </c>
      <c r="T53" s="366">
        <f t="shared" ref="T53" si="25">24*R53</f>
        <v>240</v>
      </c>
      <c r="U53" s="252" t="s">
        <v>610</v>
      </c>
      <c r="V53" s="252" t="s">
        <v>52</v>
      </c>
      <c r="W53" s="252" t="s">
        <v>53</v>
      </c>
      <c r="X53" s="252"/>
    </row>
    <row r="54" spans="1:24" s="550" customFormat="1" x14ac:dyDescent="0.2">
      <c r="A54" s="252">
        <v>40</v>
      </c>
      <c r="B54" s="252" t="s">
        <v>1958</v>
      </c>
      <c r="C54" s="253" t="s">
        <v>604</v>
      </c>
      <c r="D54" s="252" t="s">
        <v>89</v>
      </c>
      <c r="E54" s="252" t="s">
        <v>81</v>
      </c>
      <c r="F54" s="252" t="s">
        <v>609</v>
      </c>
      <c r="G54" s="252" t="s">
        <v>607</v>
      </c>
      <c r="H54" s="252" t="s">
        <v>608</v>
      </c>
      <c r="I54" s="252" t="s">
        <v>71</v>
      </c>
      <c r="J54" s="252" t="s">
        <v>85</v>
      </c>
      <c r="K54" s="252">
        <v>0</v>
      </c>
      <c r="L54" s="252" t="s">
        <v>71</v>
      </c>
      <c r="M54" s="252" t="s">
        <v>71</v>
      </c>
      <c r="N54" s="252">
        <v>1650</v>
      </c>
      <c r="O54" s="252" t="s">
        <v>71</v>
      </c>
      <c r="P54" s="252" t="s">
        <v>82</v>
      </c>
      <c r="Q54" s="366">
        <v>0</v>
      </c>
      <c r="R54" s="366">
        <v>10</v>
      </c>
      <c r="S54" s="366" t="s">
        <v>126</v>
      </c>
      <c r="T54" s="366">
        <f t="shared" si="23"/>
        <v>240</v>
      </c>
      <c r="U54" s="252" t="s">
        <v>610</v>
      </c>
      <c r="V54" s="252" t="s">
        <v>52</v>
      </c>
      <c r="W54" s="252" t="s">
        <v>53</v>
      </c>
      <c r="X54" s="252"/>
    </row>
    <row r="55" spans="1:24" s="550" customFormat="1" x14ac:dyDescent="0.2">
      <c r="A55" s="252">
        <v>41</v>
      </c>
      <c r="B55" s="252" t="s">
        <v>1958</v>
      </c>
      <c r="C55" s="253" t="s">
        <v>604</v>
      </c>
      <c r="D55" s="252" t="s">
        <v>89</v>
      </c>
      <c r="E55" s="252" t="s">
        <v>81</v>
      </c>
      <c r="F55" s="252" t="s">
        <v>609</v>
      </c>
      <c r="G55" s="252" t="s">
        <v>607</v>
      </c>
      <c r="H55" s="252" t="s">
        <v>608</v>
      </c>
      <c r="I55" s="252" t="s">
        <v>71</v>
      </c>
      <c r="J55" s="252" t="s">
        <v>85</v>
      </c>
      <c r="K55" s="252">
        <v>5</v>
      </c>
      <c r="L55" s="252" t="s">
        <v>71</v>
      </c>
      <c r="M55" s="252" t="s">
        <v>71</v>
      </c>
      <c r="N55" s="252">
        <v>1650</v>
      </c>
      <c r="O55" s="252" t="s">
        <v>71</v>
      </c>
      <c r="P55" s="252" t="s">
        <v>82</v>
      </c>
      <c r="Q55" s="366">
        <v>0</v>
      </c>
      <c r="R55" s="366">
        <v>10</v>
      </c>
      <c r="S55" s="366" t="s">
        <v>126</v>
      </c>
      <c r="T55" s="366">
        <f t="shared" ref="T55" si="26">24*R55</f>
        <v>240</v>
      </c>
      <c r="U55" s="252" t="s">
        <v>610</v>
      </c>
      <c r="V55" s="252" t="s">
        <v>52</v>
      </c>
      <c r="W55" s="252" t="s">
        <v>53</v>
      </c>
      <c r="X55" s="252"/>
    </row>
    <row r="56" spans="1:24" s="550" customFormat="1" x14ac:dyDescent="0.2">
      <c r="A56" s="252">
        <v>42</v>
      </c>
      <c r="B56" s="252" t="s">
        <v>1958</v>
      </c>
      <c r="C56" s="253" t="s">
        <v>604</v>
      </c>
      <c r="D56" s="252" t="s">
        <v>89</v>
      </c>
      <c r="E56" s="252" t="s">
        <v>81</v>
      </c>
      <c r="F56" s="252" t="s">
        <v>609</v>
      </c>
      <c r="G56" s="252" t="s">
        <v>607</v>
      </c>
      <c r="H56" s="252" t="s">
        <v>608</v>
      </c>
      <c r="I56" s="252" t="s">
        <v>71</v>
      </c>
      <c r="J56" s="252" t="s">
        <v>85</v>
      </c>
      <c r="K56" s="252">
        <v>10</v>
      </c>
      <c r="L56" s="252" t="s">
        <v>71</v>
      </c>
      <c r="M56" s="252" t="s">
        <v>71</v>
      </c>
      <c r="N56" s="252">
        <v>1650</v>
      </c>
      <c r="O56" s="252" t="s">
        <v>71</v>
      </c>
      <c r="P56" s="252" t="s">
        <v>82</v>
      </c>
      <c r="Q56" s="366">
        <v>0</v>
      </c>
      <c r="R56" s="366">
        <v>10</v>
      </c>
      <c r="S56" s="366" t="s">
        <v>126</v>
      </c>
      <c r="T56" s="366">
        <f t="shared" ref="T56" si="27">24*R56</f>
        <v>240</v>
      </c>
      <c r="U56" s="252" t="s">
        <v>610</v>
      </c>
      <c r="V56" s="252" t="s">
        <v>52</v>
      </c>
      <c r="W56" s="252" t="s">
        <v>53</v>
      </c>
      <c r="X56" s="252"/>
    </row>
    <row r="57" spans="1:24" s="550" customFormat="1" x14ac:dyDescent="0.2">
      <c r="A57" s="252">
        <v>43</v>
      </c>
      <c r="B57" s="252" t="s">
        <v>1958</v>
      </c>
      <c r="C57" s="253" t="s">
        <v>605</v>
      </c>
      <c r="D57" s="252" t="s">
        <v>89</v>
      </c>
      <c r="E57" s="252" t="s">
        <v>81</v>
      </c>
      <c r="F57" s="252" t="s">
        <v>609</v>
      </c>
      <c r="G57" s="252" t="s">
        <v>607</v>
      </c>
      <c r="H57" s="252" t="s">
        <v>608</v>
      </c>
      <c r="I57" s="252" t="s">
        <v>71</v>
      </c>
      <c r="J57" s="252" t="s">
        <v>85</v>
      </c>
      <c r="K57" s="252">
        <v>0</v>
      </c>
      <c r="L57" s="252" t="s">
        <v>71</v>
      </c>
      <c r="M57" s="252" t="s">
        <v>71</v>
      </c>
      <c r="N57" s="252">
        <v>1650</v>
      </c>
      <c r="O57" s="252" t="s">
        <v>71</v>
      </c>
      <c r="P57" s="252" t="s">
        <v>82</v>
      </c>
      <c r="Q57" s="366">
        <v>0</v>
      </c>
      <c r="R57" s="366">
        <v>10</v>
      </c>
      <c r="S57" s="366" t="s">
        <v>126</v>
      </c>
      <c r="T57" s="366">
        <f t="shared" si="23"/>
        <v>240</v>
      </c>
      <c r="U57" s="252" t="s">
        <v>610</v>
      </c>
      <c r="V57" s="252" t="s">
        <v>52</v>
      </c>
      <c r="W57" s="252" t="s">
        <v>53</v>
      </c>
      <c r="X57" s="252"/>
    </row>
    <row r="58" spans="1:24" s="550" customFormat="1" x14ac:dyDescent="0.2">
      <c r="A58" s="252">
        <v>44</v>
      </c>
      <c r="B58" s="252" t="s">
        <v>1958</v>
      </c>
      <c r="C58" s="253" t="s">
        <v>605</v>
      </c>
      <c r="D58" s="252" t="s">
        <v>89</v>
      </c>
      <c r="E58" s="252" t="s">
        <v>81</v>
      </c>
      <c r="F58" s="252" t="s">
        <v>609</v>
      </c>
      <c r="G58" s="252" t="s">
        <v>607</v>
      </c>
      <c r="H58" s="252" t="s">
        <v>608</v>
      </c>
      <c r="I58" s="252" t="s">
        <v>71</v>
      </c>
      <c r="J58" s="252" t="s">
        <v>85</v>
      </c>
      <c r="K58" s="252">
        <v>5</v>
      </c>
      <c r="L58" s="252" t="s">
        <v>71</v>
      </c>
      <c r="M58" s="252" t="s">
        <v>71</v>
      </c>
      <c r="N58" s="252">
        <v>1650</v>
      </c>
      <c r="O58" s="252" t="s">
        <v>71</v>
      </c>
      <c r="P58" s="252" t="s">
        <v>82</v>
      </c>
      <c r="Q58" s="366">
        <v>0</v>
      </c>
      <c r="R58" s="366">
        <v>10</v>
      </c>
      <c r="S58" s="366" t="s">
        <v>126</v>
      </c>
      <c r="T58" s="366">
        <f t="shared" ref="T58" si="28">24*R58</f>
        <v>240</v>
      </c>
      <c r="U58" s="252" t="s">
        <v>610</v>
      </c>
      <c r="V58" s="252" t="s">
        <v>52</v>
      </c>
      <c r="W58" s="252" t="s">
        <v>53</v>
      </c>
      <c r="X58" s="252"/>
    </row>
    <row r="59" spans="1:24" s="550" customFormat="1" x14ac:dyDescent="0.2">
      <c r="A59" s="252">
        <v>45</v>
      </c>
      <c r="B59" s="252" t="s">
        <v>1958</v>
      </c>
      <c r="C59" s="253" t="s">
        <v>605</v>
      </c>
      <c r="D59" s="252" t="s">
        <v>89</v>
      </c>
      <c r="E59" s="252" t="s">
        <v>81</v>
      </c>
      <c r="F59" s="252" t="s">
        <v>609</v>
      </c>
      <c r="G59" s="252" t="s">
        <v>607</v>
      </c>
      <c r="H59" s="252" t="s">
        <v>608</v>
      </c>
      <c r="I59" s="252" t="s">
        <v>71</v>
      </c>
      <c r="J59" s="252" t="s">
        <v>85</v>
      </c>
      <c r="K59" s="252">
        <v>10</v>
      </c>
      <c r="L59" s="252" t="s">
        <v>71</v>
      </c>
      <c r="M59" s="252" t="s">
        <v>71</v>
      </c>
      <c r="N59" s="252">
        <v>1650</v>
      </c>
      <c r="O59" s="252" t="s">
        <v>71</v>
      </c>
      <c r="P59" s="252" t="s">
        <v>82</v>
      </c>
      <c r="Q59" s="366">
        <v>0</v>
      </c>
      <c r="R59" s="366">
        <v>10</v>
      </c>
      <c r="S59" s="366" t="s">
        <v>126</v>
      </c>
      <c r="T59" s="366">
        <f t="shared" ref="T59" si="29">24*R59</f>
        <v>240</v>
      </c>
      <c r="U59" s="252" t="s">
        <v>610</v>
      </c>
      <c r="V59" s="252" t="s">
        <v>52</v>
      </c>
      <c r="W59" s="252" t="s">
        <v>53</v>
      </c>
      <c r="X59" s="252"/>
    </row>
    <row r="60" spans="1:24" s="550" customFormat="1" x14ac:dyDescent="0.2">
      <c r="A60" s="252">
        <v>46</v>
      </c>
      <c r="B60" s="252" t="s">
        <v>1958</v>
      </c>
      <c r="C60" s="253" t="s">
        <v>606</v>
      </c>
      <c r="D60" s="252" t="s">
        <v>89</v>
      </c>
      <c r="E60" s="252" t="s">
        <v>81</v>
      </c>
      <c r="F60" s="252" t="s">
        <v>609</v>
      </c>
      <c r="G60" s="252" t="s">
        <v>607</v>
      </c>
      <c r="H60" s="252" t="s">
        <v>608</v>
      </c>
      <c r="I60" s="252" t="s">
        <v>71</v>
      </c>
      <c r="J60" s="252" t="s">
        <v>85</v>
      </c>
      <c r="K60" s="252">
        <v>0</v>
      </c>
      <c r="L60" s="252" t="s">
        <v>71</v>
      </c>
      <c r="M60" s="252" t="s">
        <v>71</v>
      </c>
      <c r="N60" s="252">
        <v>1650</v>
      </c>
      <c r="O60" s="252" t="s">
        <v>71</v>
      </c>
      <c r="P60" s="252" t="s">
        <v>82</v>
      </c>
      <c r="Q60" s="366">
        <v>0</v>
      </c>
      <c r="R60" s="366">
        <v>10</v>
      </c>
      <c r="S60" s="366" t="s">
        <v>126</v>
      </c>
      <c r="T60" s="366">
        <f t="shared" si="23"/>
        <v>240</v>
      </c>
      <c r="U60" s="252" t="s">
        <v>610</v>
      </c>
      <c r="V60" s="252" t="s">
        <v>52</v>
      </c>
      <c r="W60" s="252" t="s">
        <v>53</v>
      </c>
      <c r="X60" s="252"/>
    </row>
    <row r="61" spans="1:24" s="550" customFormat="1" x14ac:dyDescent="0.2">
      <c r="A61" s="252">
        <v>47</v>
      </c>
      <c r="B61" s="252" t="s">
        <v>1958</v>
      </c>
      <c r="C61" s="253" t="s">
        <v>606</v>
      </c>
      <c r="D61" s="252" t="s">
        <v>89</v>
      </c>
      <c r="E61" s="252" t="s">
        <v>81</v>
      </c>
      <c r="F61" s="252" t="s">
        <v>609</v>
      </c>
      <c r="G61" s="252" t="s">
        <v>607</v>
      </c>
      <c r="H61" s="252" t="s">
        <v>608</v>
      </c>
      <c r="I61" s="252" t="s">
        <v>71</v>
      </c>
      <c r="J61" s="252" t="s">
        <v>85</v>
      </c>
      <c r="K61" s="252">
        <v>5</v>
      </c>
      <c r="L61" s="252" t="s">
        <v>71</v>
      </c>
      <c r="M61" s="252" t="s">
        <v>71</v>
      </c>
      <c r="N61" s="252">
        <v>1650</v>
      </c>
      <c r="O61" s="252" t="s">
        <v>71</v>
      </c>
      <c r="P61" s="252" t="s">
        <v>82</v>
      </c>
      <c r="Q61" s="366">
        <v>0</v>
      </c>
      <c r="R61" s="366">
        <v>10</v>
      </c>
      <c r="S61" s="366" t="s">
        <v>126</v>
      </c>
      <c r="T61" s="366">
        <f t="shared" ref="T61" si="30">24*R61</f>
        <v>240</v>
      </c>
      <c r="U61" s="252" t="s">
        <v>610</v>
      </c>
      <c r="V61" s="252" t="s">
        <v>52</v>
      </c>
      <c r="W61" s="252" t="s">
        <v>53</v>
      </c>
      <c r="X61" s="252"/>
    </row>
    <row r="62" spans="1:24" s="550" customFormat="1" x14ac:dyDescent="0.2">
      <c r="A62" s="252">
        <v>48</v>
      </c>
      <c r="B62" s="252" t="s">
        <v>1958</v>
      </c>
      <c r="C62" s="253" t="s">
        <v>606</v>
      </c>
      <c r="D62" s="252" t="s">
        <v>89</v>
      </c>
      <c r="E62" s="252" t="s">
        <v>81</v>
      </c>
      <c r="F62" s="252" t="s">
        <v>609</v>
      </c>
      <c r="G62" s="252" t="s">
        <v>607</v>
      </c>
      <c r="H62" s="252" t="s">
        <v>608</v>
      </c>
      <c r="I62" s="252" t="s">
        <v>71</v>
      </c>
      <c r="J62" s="252" t="s">
        <v>85</v>
      </c>
      <c r="K62" s="252">
        <v>10</v>
      </c>
      <c r="L62" s="252" t="s">
        <v>71</v>
      </c>
      <c r="M62" s="252" t="s">
        <v>71</v>
      </c>
      <c r="N62" s="252">
        <v>1650</v>
      </c>
      <c r="O62" s="252" t="s">
        <v>71</v>
      </c>
      <c r="P62" s="252" t="s">
        <v>82</v>
      </c>
      <c r="Q62" s="366">
        <v>0</v>
      </c>
      <c r="R62" s="366">
        <v>10</v>
      </c>
      <c r="S62" s="366" t="s">
        <v>126</v>
      </c>
      <c r="T62" s="366">
        <f t="shared" ref="T62" si="31">24*R62</f>
        <v>240</v>
      </c>
      <c r="U62" s="252" t="s">
        <v>610</v>
      </c>
      <c r="V62" s="252" t="s">
        <v>52</v>
      </c>
      <c r="W62" s="252" t="s">
        <v>53</v>
      </c>
      <c r="X62" s="252"/>
    </row>
    <row r="63" spans="1:24" s="49" customFormat="1" x14ac:dyDescent="0.2"/>
    <row r="64" spans="1:24" s="50" customFormat="1" ht="16" thickBot="1" x14ac:dyDescent="0.25">
      <c r="A64" s="17" t="s">
        <v>2142</v>
      </c>
      <c r="B64" s="17"/>
      <c r="C64" s="17" t="s">
        <v>68</v>
      </c>
    </row>
    <row r="65" spans="1:24" s="49" customFormat="1" x14ac:dyDescent="0.2"/>
    <row r="66" spans="1:24" s="99" customFormat="1" x14ac:dyDescent="0.2">
      <c r="A66" s="51" t="s">
        <v>5</v>
      </c>
      <c r="B66" s="51" t="s">
        <v>36</v>
      </c>
      <c r="C66" s="51" t="s">
        <v>6</v>
      </c>
      <c r="D66" s="51" t="s">
        <v>45</v>
      </c>
      <c r="E66" s="51" t="s">
        <v>9</v>
      </c>
      <c r="F66" s="51" t="s">
        <v>119</v>
      </c>
      <c r="G66" s="51" t="s">
        <v>56</v>
      </c>
      <c r="H66" s="51" t="s">
        <v>136</v>
      </c>
      <c r="I66" s="51" t="s">
        <v>137</v>
      </c>
      <c r="J66" s="51" t="s">
        <v>138</v>
      </c>
      <c r="K66" s="51" t="s">
        <v>139</v>
      </c>
      <c r="L66" s="51" t="s">
        <v>122</v>
      </c>
      <c r="M66" s="51" t="s">
        <v>140</v>
      </c>
      <c r="N66" s="51" t="s">
        <v>122</v>
      </c>
      <c r="O66" s="51" t="s">
        <v>42</v>
      </c>
      <c r="P66" s="51" t="s">
        <v>141</v>
      </c>
      <c r="Q66" s="51" t="s">
        <v>142</v>
      </c>
      <c r="R66" s="51" t="s">
        <v>10</v>
      </c>
      <c r="S66" s="51" t="s">
        <v>146</v>
      </c>
      <c r="T66" s="51" t="s">
        <v>145</v>
      </c>
      <c r="U66" s="51" t="s">
        <v>11</v>
      </c>
      <c r="V66" s="85" t="s">
        <v>16</v>
      </c>
    </row>
    <row r="67" spans="1:24" s="99" customFormat="1" x14ac:dyDescent="0.2">
      <c r="A67" s="52">
        <v>1</v>
      </c>
      <c r="B67" s="90" t="s">
        <v>1723</v>
      </c>
      <c r="C67" s="207" t="s">
        <v>603</v>
      </c>
      <c r="D67" s="90" t="s">
        <v>1600</v>
      </c>
      <c r="E67" s="90" t="s">
        <v>89</v>
      </c>
      <c r="F67" s="52">
        <v>4</v>
      </c>
      <c r="G67" s="52" t="s">
        <v>610</v>
      </c>
      <c r="H67" s="247">
        <v>10</v>
      </c>
      <c r="I67" s="247" t="s">
        <v>126</v>
      </c>
      <c r="J67" s="247">
        <f>24*H67</f>
        <v>240</v>
      </c>
      <c r="K67" s="90">
        <v>10000</v>
      </c>
      <c r="L67" s="90" t="s">
        <v>686</v>
      </c>
      <c r="M67" s="90" t="s">
        <v>71</v>
      </c>
      <c r="N67" s="90" t="s">
        <v>71</v>
      </c>
      <c r="O67" s="90" t="s">
        <v>71</v>
      </c>
      <c r="P67" s="90" t="s">
        <v>71</v>
      </c>
      <c r="Q67" s="90" t="s">
        <v>71</v>
      </c>
      <c r="R67" s="90" t="s">
        <v>71</v>
      </c>
      <c r="S67" s="90" t="s">
        <v>71</v>
      </c>
      <c r="T67" s="90" t="s">
        <v>71</v>
      </c>
      <c r="U67" s="90" t="s">
        <v>71</v>
      </c>
      <c r="V67" s="243" t="s">
        <v>1959</v>
      </c>
      <c r="X67" s="100"/>
    </row>
    <row r="68" spans="1:24" s="99" customFormat="1" x14ac:dyDescent="0.2">
      <c r="A68" s="52">
        <v>2</v>
      </c>
      <c r="B68" s="90" t="s">
        <v>1723</v>
      </c>
      <c r="C68" s="207" t="s">
        <v>603</v>
      </c>
      <c r="D68" s="90" t="s">
        <v>1600</v>
      </c>
      <c r="E68" s="90" t="s">
        <v>89</v>
      </c>
      <c r="F68" s="52">
        <v>4</v>
      </c>
      <c r="G68" s="52" t="s">
        <v>610</v>
      </c>
      <c r="H68" s="247">
        <v>10</v>
      </c>
      <c r="I68" s="247" t="s">
        <v>126</v>
      </c>
      <c r="J68" s="247">
        <f t="shared" ref="J68:J78" si="32">24*H68</f>
        <v>240</v>
      </c>
      <c r="K68" s="90">
        <v>10000</v>
      </c>
      <c r="L68" s="90" t="s">
        <v>686</v>
      </c>
      <c r="M68" s="90" t="s">
        <v>71</v>
      </c>
      <c r="N68" s="90" t="s">
        <v>71</v>
      </c>
      <c r="O68" s="90" t="s">
        <v>71</v>
      </c>
      <c r="P68" s="90" t="s">
        <v>71</v>
      </c>
      <c r="Q68" s="90" t="s">
        <v>71</v>
      </c>
      <c r="R68" s="90" t="s">
        <v>71</v>
      </c>
      <c r="S68" s="90" t="s">
        <v>71</v>
      </c>
      <c r="T68" s="90" t="s">
        <v>71</v>
      </c>
      <c r="U68" s="90" t="s">
        <v>71</v>
      </c>
      <c r="V68" s="243" t="s">
        <v>1959</v>
      </c>
      <c r="X68" s="100"/>
    </row>
    <row r="69" spans="1:24" s="99" customFormat="1" x14ac:dyDescent="0.2">
      <c r="A69" s="52">
        <v>3</v>
      </c>
      <c r="B69" s="90" t="s">
        <v>1723</v>
      </c>
      <c r="C69" s="207" t="s">
        <v>603</v>
      </c>
      <c r="D69" s="90" t="s">
        <v>1600</v>
      </c>
      <c r="E69" s="90" t="s">
        <v>89</v>
      </c>
      <c r="F69" s="52">
        <v>4</v>
      </c>
      <c r="G69" s="52" t="s">
        <v>610</v>
      </c>
      <c r="H69" s="247">
        <v>10</v>
      </c>
      <c r="I69" s="247" t="s">
        <v>126</v>
      </c>
      <c r="J69" s="247">
        <f t="shared" si="32"/>
        <v>240</v>
      </c>
      <c r="K69" s="90">
        <v>10000</v>
      </c>
      <c r="L69" s="90" t="s">
        <v>686</v>
      </c>
      <c r="M69" s="90" t="s">
        <v>71</v>
      </c>
      <c r="N69" s="90" t="s">
        <v>71</v>
      </c>
      <c r="O69" s="90" t="s">
        <v>71</v>
      </c>
      <c r="P69" s="90" t="s">
        <v>71</v>
      </c>
      <c r="Q69" s="90" t="s">
        <v>71</v>
      </c>
      <c r="R69" s="90" t="s">
        <v>71</v>
      </c>
      <c r="S69" s="90" t="s">
        <v>71</v>
      </c>
      <c r="T69" s="90" t="s">
        <v>71</v>
      </c>
      <c r="U69" s="90" t="s">
        <v>71</v>
      </c>
      <c r="V69" s="243" t="s">
        <v>1959</v>
      </c>
      <c r="X69" s="100"/>
    </row>
    <row r="70" spans="1:24" s="100" customFormat="1" x14ac:dyDescent="0.2">
      <c r="A70" s="52">
        <v>4</v>
      </c>
      <c r="B70" s="90" t="s">
        <v>1723</v>
      </c>
      <c r="C70" s="207" t="s">
        <v>604</v>
      </c>
      <c r="D70" s="90" t="s">
        <v>1600</v>
      </c>
      <c r="E70" s="90" t="s">
        <v>89</v>
      </c>
      <c r="F70" s="52">
        <v>4</v>
      </c>
      <c r="G70" s="52" t="s">
        <v>610</v>
      </c>
      <c r="H70" s="247">
        <v>10</v>
      </c>
      <c r="I70" s="247" t="s">
        <v>126</v>
      </c>
      <c r="J70" s="247">
        <f t="shared" si="32"/>
        <v>240</v>
      </c>
      <c r="K70" s="90" t="s">
        <v>71</v>
      </c>
      <c r="L70" s="90" t="s">
        <v>71</v>
      </c>
      <c r="M70" s="90" t="s">
        <v>71</v>
      </c>
      <c r="N70" s="90" t="s">
        <v>71</v>
      </c>
      <c r="O70" s="90" t="s">
        <v>71</v>
      </c>
      <c r="P70" s="90" t="s">
        <v>71</v>
      </c>
      <c r="Q70" s="90" t="s">
        <v>71</v>
      </c>
      <c r="R70" s="90" t="s">
        <v>71</v>
      </c>
      <c r="S70" s="90" t="s">
        <v>71</v>
      </c>
      <c r="T70" s="90" t="s">
        <v>71</v>
      </c>
      <c r="U70" s="90" t="s">
        <v>71</v>
      </c>
      <c r="V70" s="243" t="s">
        <v>611</v>
      </c>
    </row>
    <row r="71" spans="1:24" s="99" customFormat="1" x14ac:dyDescent="0.2">
      <c r="A71" s="52">
        <v>5</v>
      </c>
      <c r="B71" s="90" t="s">
        <v>1723</v>
      </c>
      <c r="C71" s="207" t="s">
        <v>604</v>
      </c>
      <c r="D71" s="90" t="s">
        <v>1600</v>
      </c>
      <c r="E71" s="90" t="s">
        <v>89</v>
      </c>
      <c r="F71" s="52">
        <v>4</v>
      </c>
      <c r="G71" s="52" t="s">
        <v>610</v>
      </c>
      <c r="H71" s="247">
        <v>10</v>
      </c>
      <c r="I71" s="247" t="s">
        <v>126</v>
      </c>
      <c r="J71" s="247">
        <f t="shared" si="32"/>
        <v>240</v>
      </c>
      <c r="K71" s="90" t="s">
        <v>71</v>
      </c>
      <c r="L71" s="90" t="s">
        <v>71</v>
      </c>
      <c r="M71" s="90" t="s">
        <v>71</v>
      </c>
      <c r="N71" s="90" t="s">
        <v>71</v>
      </c>
      <c r="O71" s="90" t="s">
        <v>71</v>
      </c>
      <c r="P71" s="90" t="s">
        <v>71</v>
      </c>
      <c r="Q71" s="90" t="s">
        <v>71</v>
      </c>
      <c r="R71" s="90" t="s">
        <v>71</v>
      </c>
      <c r="S71" s="90" t="s">
        <v>71</v>
      </c>
      <c r="T71" s="90" t="s">
        <v>71</v>
      </c>
      <c r="U71" s="90" t="s">
        <v>71</v>
      </c>
      <c r="V71" s="243" t="s">
        <v>611</v>
      </c>
      <c r="X71" s="100"/>
    </row>
    <row r="72" spans="1:24" s="99" customFormat="1" x14ac:dyDescent="0.2">
      <c r="A72" s="52">
        <v>6</v>
      </c>
      <c r="B72" s="90" t="s">
        <v>1723</v>
      </c>
      <c r="C72" s="207" t="s">
        <v>604</v>
      </c>
      <c r="D72" s="90" t="s">
        <v>1600</v>
      </c>
      <c r="E72" s="90" t="s">
        <v>89</v>
      </c>
      <c r="F72" s="52">
        <v>4</v>
      </c>
      <c r="G72" s="52" t="s">
        <v>610</v>
      </c>
      <c r="H72" s="247">
        <v>10</v>
      </c>
      <c r="I72" s="247" t="s">
        <v>126</v>
      </c>
      <c r="J72" s="247">
        <f t="shared" si="32"/>
        <v>240</v>
      </c>
      <c r="K72" s="90" t="s">
        <v>71</v>
      </c>
      <c r="L72" s="90" t="s">
        <v>71</v>
      </c>
      <c r="M72" s="90" t="s">
        <v>71</v>
      </c>
      <c r="N72" s="90" t="s">
        <v>71</v>
      </c>
      <c r="O72" s="90" t="s">
        <v>71</v>
      </c>
      <c r="P72" s="90" t="s">
        <v>71</v>
      </c>
      <c r="Q72" s="90" t="s">
        <v>71</v>
      </c>
      <c r="R72" s="90" t="s">
        <v>71</v>
      </c>
      <c r="S72" s="90" t="s">
        <v>71</v>
      </c>
      <c r="T72" s="90" t="s">
        <v>71</v>
      </c>
      <c r="U72" s="90" t="s">
        <v>71</v>
      </c>
      <c r="V72" s="243" t="s">
        <v>611</v>
      </c>
      <c r="X72" s="100"/>
    </row>
    <row r="73" spans="1:24" s="99" customFormat="1" x14ac:dyDescent="0.2">
      <c r="A73" s="52">
        <v>7</v>
      </c>
      <c r="B73" s="90" t="s">
        <v>1723</v>
      </c>
      <c r="C73" s="207" t="s">
        <v>605</v>
      </c>
      <c r="D73" s="90" t="s">
        <v>1600</v>
      </c>
      <c r="E73" s="90" t="s">
        <v>89</v>
      </c>
      <c r="F73" s="52">
        <v>4</v>
      </c>
      <c r="G73" s="52" t="s">
        <v>610</v>
      </c>
      <c r="H73" s="247">
        <v>10</v>
      </c>
      <c r="I73" s="247" t="s">
        <v>126</v>
      </c>
      <c r="J73" s="247">
        <f t="shared" si="32"/>
        <v>240</v>
      </c>
      <c r="K73" s="90" t="s">
        <v>71</v>
      </c>
      <c r="L73" s="90" t="s">
        <v>71</v>
      </c>
      <c r="M73" s="90" t="s">
        <v>71</v>
      </c>
      <c r="N73" s="90" t="s">
        <v>71</v>
      </c>
      <c r="O73" s="90" t="s">
        <v>71</v>
      </c>
      <c r="P73" s="90" t="s">
        <v>71</v>
      </c>
      <c r="Q73" s="90" t="s">
        <v>71</v>
      </c>
      <c r="R73" s="90" t="s">
        <v>71</v>
      </c>
      <c r="S73" s="90" t="s">
        <v>71</v>
      </c>
      <c r="T73" s="90" t="s">
        <v>71</v>
      </c>
      <c r="U73" s="90" t="s">
        <v>71</v>
      </c>
      <c r="V73" s="243" t="s">
        <v>611</v>
      </c>
      <c r="X73" s="100"/>
    </row>
    <row r="74" spans="1:24" s="100" customFormat="1" x14ac:dyDescent="0.2">
      <c r="A74" s="52">
        <v>8</v>
      </c>
      <c r="B74" s="90" t="s">
        <v>1723</v>
      </c>
      <c r="C74" s="207" t="s">
        <v>605</v>
      </c>
      <c r="D74" s="90" t="s">
        <v>1600</v>
      </c>
      <c r="E74" s="90" t="s">
        <v>89</v>
      </c>
      <c r="F74" s="52">
        <v>4</v>
      </c>
      <c r="G74" s="52" t="s">
        <v>610</v>
      </c>
      <c r="H74" s="247">
        <v>10</v>
      </c>
      <c r="I74" s="247" t="s">
        <v>126</v>
      </c>
      <c r="J74" s="247">
        <f t="shared" si="32"/>
        <v>240</v>
      </c>
      <c r="K74" s="90" t="s">
        <v>71</v>
      </c>
      <c r="L74" s="90" t="s">
        <v>71</v>
      </c>
      <c r="M74" s="90" t="s">
        <v>71</v>
      </c>
      <c r="N74" s="90" t="s">
        <v>71</v>
      </c>
      <c r="O74" s="90" t="s">
        <v>71</v>
      </c>
      <c r="P74" s="90" t="s">
        <v>71</v>
      </c>
      <c r="Q74" s="90" t="s">
        <v>71</v>
      </c>
      <c r="R74" s="90" t="s">
        <v>71</v>
      </c>
      <c r="S74" s="90" t="s">
        <v>71</v>
      </c>
      <c r="T74" s="90" t="s">
        <v>71</v>
      </c>
      <c r="U74" s="90" t="s">
        <v>71</v>
      </c>
      <c r="V74" s="243" t="s">
        <v>611</v>
      </c>
    </row>
    <row r="75" spans="1:24" s="99" customFormat="1" x14ac:dyDescent="0.2">
      <c r="A75" s="52">
        <v>9</v>
      </c>
      <c r="B75" s="90" t="s">
        <v>1723</v>
      </c>
      <c r="C75" s="207" t="s">
        <v>605</v>
      </c>
      <c r="D75" s="90" t="s">
        <v>1600</v>
      </c>
      <c r="E75" s="90" t="s">
        <v>89</v>
      </c>
      <c r="F75" s="52">
        <v>4</v>
      </c>
      <c r="G75" s="52" t="s">
        <v>610</v>
      </c>
      <c r="H75" s="247">
        <v>10</v>
      </c>
      <c r="I75" s="247" t="s">
        <v>126</v>
      </c>
      <c r="J75" s="247">
        <f t="shared" si="32"/>
        <v>240</v>
      </c>
      <c r="K75" s="90" t="s">
        <v>71</v>
      </c>
      <c r="L75" s="90" t="s">
        <v>71</v>
      </c>
      <c r="M75" s="90" t="s">
        <v>71</v>
      </c>
      <c r="N75" s="90" t="s">
        <v>71</v>
      </c>
      <c r="O75" s="90" t="s">
        <v>71</v>
      </c>
      <c r="P75" s="90" t="s">
        <v>71</v>
      </c>
      <c r="Q75" s="90" t="s">
        <v>71</v>
      </c>
      <c r="R75" s="90" t="s">
        <v>71</v>
      </c>
      <c r="S75" s="90" t="s">
        <v>71</v>
      </c>
      <c r="T75" s="90" t="s">
        <v>71</v>
      </c>
      <c r="U75" s="90" t="s">
        <v>71</v>
      </c>
      <c r="V75" s="243" t="s">
        <v>611</v>
      </c>
      <c r="X75" s="100"/>
    </row>
    <row r="76" spans="1:24" s="99" customFormat="1" x14ac:dyDescent="0.2">
      <c r="A76" s="52">
        <v>10</v>
      </c>
      <c r="B76" s="90" t="s">
        <v>1723</v>
      </c>
      <c r="C76" s="207" t="s">
        <v>606</v>
      </c>
      <c r="D76" s="90" t="s">
        <v>1600</v>
      </c>
      <c r="E76" s="90" t="s">
        <v>89</v>
      </c>
      <c r="F76" s="52">
        <v>4</v>
      </c>
      <c r="G76" s="52" t="s">
        <v>610</v>
      </c>
      <c r="H76" s="247">
        <v>10</v>
      </c>
      <c r="I76" s="247" t="s">
        <v>126</v>
      </c>
      <c r="J76" s="247">
        <f t="shared" si="32"/>
        <v>240</v>
      </c>
      <c r="K76" s="90" t="s">
        <v>71</v>
      </c>
      <c r="L76" s="90" t="s">
        <v>71</v>
      </c>
      <c r="M76" s="90" t="s">
        <v>71</v>
      </c>
      <c r="N76" s="90" t="s">
        <v>71</v>
      </c>
      <c r="O76" s="90" t="s">
        <v>71</v>
      </c>
      <c r="P76" s="90" t="s">
        <v>71</v>
      </c>
      <c r="Q76" s="90" t="s">
        <v>71</v>
      </c>
      <c r="R76" s="90" t="s">
        <v>71</v>
      </c>
      <c r="S76" s="90" t="s">
        <v>71</v>
      </c>
      <c r="T76" s="90" t="s">
        <v>71</v>
      </c>
      <c r="U76" s="90" t="s">
        <v>71</v>
      </c>
      <c r="V76" s="243" t="s">
        <v>611</v>
      </c>
      <c r="X76" s="100"/>
    </row>
    <row r="77" spans="1:24" s="99" customFormat="1" x14ac:dyDescent="0.2">
      <c r="A77" s="52">
        <v>11</v>
      </c>
      <c r="B77" s="90" t="s">
        <v>1723</v>
      </c>
      <c r="C77" s="207" t="s">
        <v>606</v>
      </c>
      <c r="D77" s="90" t="s">
        <v>1600</v>
      </c>
      <c r="E77" s="90" t="s">
        <v>89</v>
      </c>
      <c r="F77" s="52">
        <v>4</v>
      </c>
      <c r="G77" s="52" t="s">
        <v>610</v>
      </c>
      <c r="H77" s="247">
        <v>10</v>
      </c>
      <c r="I77" s="247" t="s">
        <v>126</v>
      </c>
      <c r="J77" s="247">
        <f t="shared" si="32"/>
        <v>240</v>
      </c>
      <c r="K77" s="90" t="s">
        <v>71</v>
      </c>
      <c r="L77" s="90" t="s">
        <v>71</v>
      </c>
      <c r="M77" s="90" t="s">
        <v>71</v>
      </c>
      <c r="N77" s="90" t="s">
        <v>71</v>
      </c>
      <c r="O77" s="90" t="s">
        <v>71</v>
      </c>
      <c r="P77" s="90" t="s">
        <v>71</v>
      </c>
      <c r="Q77" s="90" t="s">
        <v>71</v>
      </c>
      <c r="R77" s="90" t="s">
        <v>71</v>
      </c>
      <c r="S77" s="90" t="s">
        <v>71</v>
      </c>
      <c r="T77" s="90" t="s">
        <v>71</v>
      </c>
      <c r="U77" s="90" t="s">
        <v>71</v>
      </c>
      <c r="V77" s="243" t="s">
        <v>611</v>
      </c>
      <c r="X77" s="100"/>
    </row>
    <row r="78" spans="1:24" s="100" customFormat="1" x14ac:dyDescent="0.2">
      <c r="A78" s="52">
        <v>12</v>
      </c>
      <c r="B78" s="90" t="s">
        <v>1723</v>
      </c>
      <c r="C78" s="207" t="s">
        <v>606</v>
      </c>
      <c r="D78" s="90" t="s">
        <v>1600</v>
      </c>
      <c r="E78" s="90" t="s">
        <v>89</v>
      </c>
      <c r="F78" s="52">
        <v>4</v>
      </c>
      <c r="G78" s="52" t="s">
        <v>610</v>
      </c>
      <c r="H78" s="247">
        <v>10</v>
      </c>
      <c r="I78" s="247" t="s">
        <v>126</v>
      </c>
      <c r="J78" s="247">
        <f t="shared" si="32"/>
        <v>240</v>
      </c>
      <c r="K78" s="90" t="s">
        <v>71</v>
      </c>
      <c r="L78" s="90" t="s">
        <v>71</v>
      </c>
      <c r="M78" s="90" t="s">
        <v>71</v>
      </c>
      <c r="N78" s="90" t="s">
        <v>71</v>
      </c>
      <c r="O78" s="90" t="s">
        <v>71</v>
      </c>
      <c r="P78" s="90" t="s">
        <v>71</v>
      </c>
      <c r="Q78" s="90" t="s">
        <v>71</v>
      </c>
      <c r="R78" s="90" t="s">
        <v>71</v>
      </c>
      <c r="S78" s="90" t="s">
        <v>71</v>
      </c>
      <c r="T78" s="90" t="s">
        <v>71</v>
      </c>
      <c r="U78" s="90" t="s">
        <v>71</v>
      </c>
      <c r="V78" s="243" t="s">
        <v>611</v>
      </c>
    </row>
    <row r="79" spans="1:24" s="99" customFormat="1" x14ac:dyDescent="0.2">
      <c r="A79" s="91">
        <v>13</v>
      </c>
      <c r="B79" s="218" t="s">
        <v>1726</v>
      </c>
      <c r="C79" s="262" t="s">
        <v>603</v>
      </c>
      <c r="D79" s="218" t="s">
        <v>1600</v>
      </c>
      <c r="E79" s="218" t="s">
        <v>89</v>
      </c>
      <c r="F79" s="91">
        <v>4</v>
      </c>
      <c r="G79" s="91" t="s">
        <v>610</v>
      </c>
      <c r="H79" s="295">
        <v>10</v>
      </c>
      <c r="I79" s="295" t="s">
        <v>126</v>
      </c>
      <c r="J79" s="295">
        <f t="shared" ref="J79:J82" si="33">24*H79</f>
        <v>240</v>
      </c>
      <c r="K79" s="218">
        <v>10000</v>
      </c>
      <c r="L79" s="218" t="s">
        <v>686</v>
      </c>
      <c r="M79" s="218" t="s">
        <v>71</v>
      </c>
      <c r="N79" s="218" t="s">
        <v>71</v>
      </c>
      <c r="O79" s="218" t="s">
        <v>71</v>
      </c>
      <c r="P79" s="218" t="s">
        <v>71</v>
      </c>
      <c r="Q79" s="218" t="s">
        <v>71</v>
      </c>
      <c r="R79" s="218" t="s">
        <v>71</v>
      </c>
      <c r="S79" s="218" t="s">
        <v>71</v>
      </c>
      <c r="T79" s="218" t="s">
        <v>71</v>
      </c>
      <c r="U79" s="218" t="s">
        <v>71</v>
      </c>
      <c r="V79" s="482" t="s">
        <v>1959</v>
      </c>
      <c r="X79" s="100"/>
    </row>
    <row r="80" spans="1:24" s="99" customFormat="1" x14ac:dyDescent="0.2">
      <c r="A80" s="91">
        <v>14</v>
      </c>
      <c r="B80" s="218" t="s">
        <v>1726</v>
      </c>
      <c r="C80" s="262" t="s">
        <v>603</v>
      </c>
      <c r="D80" s="218" t="s">
        <v>1600</v>
      </c>
      <c r="E80" s="218" t="s">
        <v>89</v>
      </c>
      <c r="F80" s="91">
        <v>4</v>
      </c>
      <c r="G80" s="91" t="s">
        <v>610</v>
      </c>
      <c r="H80" s="295">
        <v>10</v>
      </c>
      <c r="I80" s="295" t="s">
        <v>126</v>
      </c>
      <c r="J80" s="295">
        <f t="shared" si="33"/>
        <v>240</v>
      </c>
      <c r="K80" s="218">
        <v>10000</v>
      </c>
      <c r="L80" s="218" t="s">
        <v>686</v>
      </c>
      <c r="M80" s="218" t="s">
        <v>71</v>
      </c>
      <c r="N80" s="218" t="s">
        <v>71</v>
      </c>
      <c r="O80" s="218" t="s">
        <v>71</v>
      </c>
      <c r="P80" s="218" t="s">
        <v>71</v>
      </c>
      <c r="Q80" s="218" t="s">
        <v>71</v>
      </c>
      <c r="R80" s="218" t="s">
        <v>71</v>
      </c>
      <c r="S80" s="218" t="s">
        <v>71</v>
      </c>
      <c r="T80" s="218" t="s">
        <v>71</v>
      </c>
      <c r="U80" s="218" t="s">
        <v>71</v>
      </c>
      <c r="V80" s="482" t="s">
        <v>1959</v>
      </c>
      <c r="X80" s="100"/>
    </row>
    <row r="81" spans="1:24" s="99" customFormat="1" x14ac:dyDescent="0.2">
      <c r="A81" s="91">
        <v>15</v>
      </c>
      <c r="B81" s="218" t="s">
        <v>1726</v>
      </c>
      <c r="C81" s="262" t="s">
        <v>603</v>
      </c>
      <c r="D81" s="218" t="s">
        <v>1600</v>
      </c>
      <c r="E81" s="218" t="s">
        <v>89</v>
      </c>
      <c r="F81" s="91">
        <v>4</v>
      </c>
      <c r="G81" s="91" t="s">
        <v>610</v>
      </c>
      <c r="H81" s="295">
        <v>10</v>
      </c>
      <c r="I81" s="295" t="s">
        <v>126</v>
      </c>
      <c r="J81" s="295">
        <f t="shared" si="33"/>
        <v>240</v>
      </c>
      <c r="K81" s="218">
        <v>10000</v>
      </c>
      <c r="L81" s="218" t="s">
        <v>686</v>
      </c>
      <c r="M81" s="218" t="s">
        <v>71</v>
      </c>
      <c r="N81" s="218" t="s">
        <v>71</v>
      </c>
      <c r="O81" s="218" t="s">
        <v>71</v>
      </c>
      <c r="P81" s="218" t="s">
        <v>71</v>
      </c>
      <c r="Q81" s="218" t="s">
        <v>71</v>
      </c>
      <c r="R81" s="218" t="s">
        <v>71</v>
      </c>
      <c r="S81" s="218" t="s">
        <v>71</v>
      </c>
      <c r="T81" s="218" t="s">
        <v>71</v>
      </c>
      <c r="U81" s="218" t="s">
        <v>71</v>
      </c>
      <c r="V81" s="482" t="s">
        <v>1959</v>
      </c>
      <c r="X81" s="100"/>
    </row>
    <row r="82" spans="1:24" s="100" customFormat="1" x14ac:dyDescent="0.2">
      <c r="A82" s="91">
        <v>16</v>
      </c>
      <c r="B82" s="218" t="s">
        <v>1726</v>
      </c>
      <c r="C82" s="262" t="s">
        <v>604</v>
      </c>
      <c r="D82" s="218" t="s">
        <v>1600</v>
      </c>
      <c r="E82" s="218" t="s">
        <v>89</v>
      </c>
      <c r="F82" s="91">
        <v>4</v>
      </c>
      <c r="G82" s="91" t="s">
        <v>610</v>
      </c>
      <c r="H82" s="295">
        <v>10</v>
      </c>
      <c r="I82" s="295" t="s">
        <v>126</v>
      </c>
      <c r="J82" s="295">
        <f t="shared" si="33"/>
        <v>240</v>
      </c>
      <c r="K82" s="218" t="s">
        <v>71</v>
      </c>
      <c r="L82" s="218" t="s">
        <v>71</v>
      </c>
      <c r="M82" s="218" t="s">
        <v>71</v>
      </c>
      <c r="N82" s="218" t="s">
        <v>71</v>
      </c>
      <c r="O82" s="218" t="s">
        <v>71</v>
      </c>
      <c r="P82" s="218" t="s">
        <v>71</v>
      </c>
      <c r="Q82" s="218" t="s">
        <v>71</v>
      </c>
      <c r="R82" s="218" t="s">
        <v>71</v>
      </c>
      <c r="S82" s="218" t="s">
        <v>71</v>
      </c>
      <c r="T82" s="218" t="s">
        <v>71</v>
      </c>
      <c r="U82" s="218" t="s">
        <v>71</v>
      </c>
      <c r="V82" s="482" t="s">
        <v>611</v>
      </c>
    </row>
    <row r="83" spans="1:24" s="99" customFormat="1" x14ac:dyDescent="0.2">
      <c r="A83" s="91">
        <v>17</v>
      </c>
      <c r="B83" s="218" t="s">
        <v>1726</v>
      </c>
      <c r="C83" s="262" t="s">
        <v>604</v>
      </c>
      <c r="D83" s="218" t="s">
        <v>1600</v>
      </c>
      <c r="E83" s="218" t="s">
        <v>89</v>
      </c>
      <c r="F83" s="91">
        <v>4</v>
      </c>
      <c r="G83" s="91" t="s">
        <v>610</v>
      </c>
      <c r="H83" s="295">
        <v>10</v>
      </c>
      <c r="I83" s="295" t="s">
        <v>126</v>
      </c>
      <c r="J83" s="295">
        <f>24*H83</f>
        <v>240</v>
      </c>
      <c r="K83" s="218" t="s">
        <v>71</v>
      </c>
      <c r="L83" s="218" t="s">
        <v>71</v>
      </c>
      <c r="M83" s="218" t="s">
        <v>71</v>
      </c>
      <c r="N83" s="218" t="s">
        <v>71</v>
      </c>
      <c r="O83" s="218" t="s">
        <v>71</v>
      </c>
      <c r="P83" s="218" t="s">
        <v>71</v>
      </c>
      <c r="Q83" s="218" t="s">
        <v>71</v>
      </c>
      <c r="R83" s="218" t="s">
        <v>71</v>
      </c>
      <c r="S83" s="218" t="s">
        <v>71</v>
      </c>
      <c r="T83" s="218" t="s">
        <v>71</v>
      </c>
      <c r="U83" s="218" t="s">
        <v>71</v>
      </c>
      <c r="V83" s="482" t="s">
        <v>611</v>
      </c>
      <c r="X83" s="100"/>
    </row>
    <row r="84" spans="1:24" s="99" customFormat="1" x14ac:dyDescent="0.2">
      <c r="A84" s="91">
        <v>18</v>
      </c>
      <c r="B84" s="218" t="s">
        <v>1726</v>
      </c>
      <c r="C84" s="262" t="s">
        <v>604</v>
      </c>
      <c r="D84" s="218" t="s">
        <v>1600</v>
      </c>
      <c r="E84" s="218" t="s">
        <v>89</v>
      </c>
      <c r="F84" s="91">
        <v>4</v>
      </c>
      <c r="G84" s="91" t="s">
        <v>610</v>
      </c>
      <c r="H84" s="295">
        <v>10</v>
      </c>
      <c r="I84" s="295" t="s">
        <v>126</v>
      </c>
      <c r="J84" s="295">
        <f t="shared" ref="J84:J98" si="34">24*H84</f>
        <v>240</v>
      </c>
      <c r="K84" s="218" t="s">
        <v>71</v>
      </c>
      <c r="L84" s="218" t="s">
        <v>71</v>
      </c>
      <c r="M84" s="218" t="s">
        <v>71</v>
      </c>
      <c r="N84" s="218" t="s">
        <v>71</v>
      </c>
      <c r="O84" s="218" t="s">
        <v>71</v>
      </c>
      <c r="P84" s="218" t="s">
        <v>71</v>
      </c>
      <c r="Q84" s="218" t="s">
        <v>71</v>
      </c>
      <c r="R84" s="218" t="s">
        <v>71</v>
      </c>
      <c r="S84" s="218" t="s">
        <v>71</v>
      </c>
      <c r="T84" s="218" t="s">
        <v>71</v>
      </c>
      <c r="U84" s="218" t="s">
        <v>71</v>
      </c>
      <c r="V84" s="482" t="s">
        <v>611</v>
      </c>
      <c r="X84" s="100"/>
    </row>
    <row r="85" spans="1:24" s="99" customFormat="1" x14ac:dyDescent="0.2">
      <c r="A85" s="91">
        <v>19</v>
      </c>
      <c r="B85" s="218" t="s">
        <v>1726</v>
      </c>
      <c r="C85" s="262" t="s">
        <v>605</v>
      </c>
      <c r="D85" s="218" t="s">
        <v>1600</v>
      </c>
      <c r="E85" s="218" t="s">
        <v>89</v>
      </c>
      <c r="F85" s="91">
        <v>4</v>
      </c>
      <c r="G85" s="91" t="s">
        <v>610</v>
      </c>
      <c r="H85" s="295">
        <v>10</v>
      </c>
      <c r="I85" s="295" t="s">
        <v>126</v>
      </c>
      <c r="J85" s="295">
        <f t="shared" si="34"/>
        <v>240</v>
      </c>
      <c r="K85" s="218" t="s">
        <v>71</v>
      </c>
      <c r="L85" s="218" t="s">
        <v>71</v>
      </c>
      <c r="M85" s="218" t="s">
        <v>71</v>
      </c>
      <c r="N85" s="218" t="s">
        <v>71</v>
      </c>
      <c r="O85" s="218" t="s">
        <v>71</v>
      </c>
      <c r="P85" s="218" t="s">
        <v>71</v>
      </c>
      <c r="Q85" s="218" t="s">
        <v>71</v>
      </c>
      <c r="R85" s="218" t="s">
        <v>71</v>
      </c>
      <c r="S85" s="218" t="s">
        <v>71</v>
      </c>
      <c r="T85" s="218" t="s">
        <v>71</v>
      </c>
      <c r="U85" s="218" t="s">
        <v>71</v>
      </c>
      <c r="V85" s="482" t="s">
        <v>611</v>
      </c>
      <c r="X85" s="100"/>
    </row>
    <row r="86" spans="1:24" s="100" customFormat="1" x14ac:dyDescent="0.2">
      <c r="A86" s="91">
        <v>20</v>
      </c>
      <c r="B86" s="218" t="s">
        <v>1726</v>
      </c>
      <c r="C86" s="262" t="s">
        <v>605</v>
      </c>
      <c r="D86" s="218" t="s">
        <v>1600</v>
      </c>
      <c r="E86" s="218" t="s">
        <v>89</v>
      </c>
      <c r="F86" s="91">
        <v>4</v>
      </c>
      <c r="G86" s="91" t="s">
        <v>610</v>
      </c>
      <c r="H86" s="295">
        <v>10</v>
      </c>
      <c r="I86" s="295" t="s">
        <v>126</v>
      </c>
      <c r="J86" s="295">
        <f t="shared" si="34"/>
        <v>240</v>
      </c>
      <c r="K86" s="218" t="s">
        <v>71</v>
      </c>
      <c r="L86" s="218" t="s">
        <v>71</v>
      </c>
      <c r="M86" s="218" t="s">
        <v>71</v>
      </c>
      <c r="N86" s="218" t="s">
        <v>71</v>
      </c>
      <c r="O86" s="218" t="s">
        <v>71</v>
      </c>
      <c r="P86" s="218" t="s">
        <v>71</v>
      </c>
      <c r="Q86" s="218" t="s">
        <v>71</v>
      </c>
      <c r="R86" s="218" t="s">
        <v>71</v>
      </c>
      <c r="S86" s="218" t="s">
        <v>71</v>
      </c>
      <c r="T86" s="218" t="s">
        <v>71</v>
      </c>
      <c r="U86" s="218" t="s">
        <v>71</v>
      </c>
      <c r="V86" s="482" t="s">
        <v>611</v>
      </c>
    </row>
    <row r="87" spans="1:24" s="99" customFormat="1" x14ac:dyDescent="0.2">
      <c r="A87" s="91">
        <v>21</v>
      </c>
      <c r="B87" s="218" t="s">
        <v>1726</v>
      </c>
      <c r="C87" s="262" t="s">
        <v>605</v>
      </c>
      <c r="D87" s="218" t="s">
        <v>1600</v>
      </c>
      <c r="E87" s="218" t="s">
        <v>89</v>
      </c>
      <c r="F87" s="91">
        <v>4</v>
      </c>
      <c r="G87" s="91" t="s">
        <v>610</v>
      </c>
      <c r="H87" s="295">
        <v>10</v>
      </c>
      <c r="I87" s="295" t="s">
        <v>126</v>
      </c>
      <c r="J87" s="295">
        <f t="shared" si="34"/>
        <v>240</v>
      </c>
      <c r="K87" s="218" t="s">
        <v>71</v>
      </c>
      <c r="L87" s="218" t="s">
        <v>71</v>
      </c>
      <c r="M87" s="218" t="s">
        <v>71</v>
      </c>
      <c r="N87" s="218" t="s">
        <v>71</v>
      </c>
      <c r="O87" s="218" t="s">
        <v>71</v>
      </c>
      <c r="P87" s="218" t="s">
        <v>71</v>
      </c>
      <c r="Q87" s="218" t="s">
        <v>71</v>
      </c>
      <c r="R87" s="218" t="s">
        <v>71</v>
      </c>
      <c r="S87" s="218" t="s">
        <v>71</v>
      </c>
      <c r="T87" s="218" t="s">
        <v>71</v>
      </c>
      <c r="U87" s="218" t="s">
        <v>71</v>
      </c>
      <c r="V87" s="482" t="s">
        <v>611</v>
      </c>
      <c r="X87" s="100"/>
    </row>
    <row r="88" spans="1:24" s="99" customFormat="1" x14ac:dyDescent="0.2">
      <c r="A88" s="91">
        <v>22</v>
      </c>
      <c r="B88" s="218" t="s">
        <v>1726</v>
      </c>
      <c r="C88" s="262" t="s">
        <v>606</v>
      </c>
      <c r="D88" s="218" t="s">
        <v>1600</v>
      </c>
      <c r="E88" s="218" t="s">
        <v>89</v>
      </c>
      <c r="F88" s="91">
        <v>4</v>
      </c>
      <c r="G88" s="91" t="s">
        <v>610</v>
      </c>
      <c r="H88" s="295">
        <v>10</v>
      </c>
      <c r="I88" s="295" t="s">
        <v>126</v>
      </c>
      <c r="J88" s="295">
        <f t="shared" si="34"/>
        <v>240</v>
      </c>
      <c r="K88" s="218" t="s">
        <v>71</v>
      </c>
      <c r="L88" s="218" t="s">
        <v>71</v>
      </c>
      <c r="M88" s="218" t="s">
        <v>71</v>
      </c>
      <c r="N88" s="218" t="s">
        <v>71</v>
      </c>
      <c r="O88" s="218" t="s">
        <v>71</v>
      </c>
      <c r="P88" s="218" t="s">
        <v>71</v>
      </c>
      <c r="Q88" s="218" t="s">
        <v>71</v>
      </c>
      <c r="R88" s="218" t="s">
        <v>71</v>
      </c>
      <c r="S88" s="218" t="s">
        <v>71</v>
      </c>
      <c r="T88" s="218" t="s">
        <v>71</v>
      </c>
      <c r="U88" s="218" t="s">
        <v>71</v>
      </c>
      <c r="V88" s="482" t="s">
        <v>611</v>
      </c>
      <c r="X88" s="100"/>
    </row>
    <row r="89" spans="1:24" s="99" customFormat="1" x14ac:dyDescent="0.2">
      <c r="A89" s="91">
        <v>23</v>
      </c>
      <c r="B89" s="218" t="s">
        <v>1726</v>
      </c>
      <c r="C89" s="262" t="s">
        <v>606</v>
      </c>
      <c r="D89" s="218" t="s">
        <v>1600</v>
      </c>
      <c r="E89" s="218" t="s">
        <v>89</v>
      </c>
      <c r="F89" s="91">
        <v>4</v>
      </c>
      <c r="G89" s="91" t="s">
        <v>610</v>
      </c>
      <c r="H89" s="295">
        <v>10</v>
      </c>
      <c r="I89" s="295" t="s">
        <v>126</v>
      </c>
      <c r="J89" s="295">
        <f t="shared" si="34"/>
        <v>240</v>
      </c>
      <c r="K89" s="218" t="s">
        <v>71</v>
      </c>
      <c r="L89" s="218" t="s">
        <v>71</v>
      </c>
      <c r="M89" s="218" t="s">
        <v>71</v>
      </c>
      <c r="N89" s="218" t="s">
        <v>71</v>
      </c>
      <c r="O89" s="218" t="s">
        <v>71</v>
      </c>
      <c r="P89" s="218" t="s">
        <v>71</v>
      </c>
      <c r="Q89" s="218" t="s">
        <v>71</v>
      </c>
      <c r="R89" s="218" t="s">
        <v>71</v>
      </c>
      <c r="S89" s="218" t="s">
        <v>71</v>
      </c>
      <c r="T89" s="218" t="s">
        <v>71</v>
      </c>
      <c r="U89" s="218" t="s">
        <v>71</v>
      </c>
      <c r="V89" s="482" t="s">
        <v>611</v>
      </c>
      <c r="X89" s="100"/>
    </row>
    <row r="90" spans="1:24" s="100" customFormat="1" x14ac:dyDescent="0.2">
      <c r="A90" s="91">
        <v>24</v>
      </c>
      <c r="B90" s="218" t="s">
        <v>1726</v>
      </c>
      <c r="C90" s="262" t="s">
        <v>606</v>
      </c>
      <c r="D90" s="218" t="s">
        <v>1600</v>
      </c>
      <c r="E90" s="218" t="s">
        <v>89</v>
      </c>
      <c r="F90" s="91">
        <v>4</v>
      </c>
      <c r="G90" s="91" t="s">
        <v>610</v>
      </c>
      <c r="H90" s="295">
        <v>10</v>
      </c>
      <c r="I90" s="295" t="s">
        <v>126</v>
      </c>
      <c r="J90" s="295">
        <f t="shared" si="34"/>
        <v>240</v>
      </c>
      <c r="K90" s="218" t="s">
        <v>71</v>
      </c>
      <c r="L90" s="218" t="s">
        <v>71</v>
      </c>
      <c r="M90" s="218" t="s">
        <v>71</v>
      </c>
      <c r="N90" s="218" t="s">
        <v>71</v>
      </c>
      <c r="O90" s="218" t="s">
        <v>71</v>
      </c>
      <c r="P90" s="218" t="s">
        <v>71</v>
      </c>
      <c r="Q90" s="218" t="s">
        <v>71</v>
      </c>
      <c r="R90" s="218" t="s">
        <v>71</v>
      </c>
      <c r="S90" s="218" t="s">
        <v>71</v>
      </c>
      <c r="T90" s="218" t="s">
        <v>71</v>
      </c>
      <c r="U90" s="218" t="s">
        <v>71</v>
      </c>
      <c r="V90" s="482" t="s">
        <v>611</v>
      </c>
    </row>
    <row r="91" spans="1:24" s="99" customFormat="1" x14ac:dyDescent="0.2">
      <c r="A91" s="296">
        <v>25</v>
      </c>
      <c r="B91" s="297" t="s">
        <v>1725</v>
      </c>
      <c r="C91" s="298" t="s">
        <v>603</v>
      </c>
      <c r="D91" s="297" t="s">
        <v>1600</v>
      </c>
      <c r="E91" s="297" t="s">
        <v>89</v>
      </c>
      <c r="F91" s="296">
        <v>4</v>
      </c>
      <c r="G91" s="296" t="s">
        <v>610</v>
      </c>
      <c r="H91" s="299">
        <v>10</v>
      </c>
      <c r="I91" s="299" t="s">
        <v>126</v>
      </c>
      <c r="J91" s="299">
        <f t="shared" si="34"/>
        <v>240</v>
      </c>
      <c r="K91" s="297">
        <v>10000</v>
      </c>
      <c r="L91" s="297" t="s">
        <v>686</v>
      </c>
      <c r="M91" s="297" t="s">
        <v>71</v>
      </c>
      <c r="N91" s="297" t="s">
        <v>71</v>
      </c>
      <c r="O91" s="297" t="s">
        <v>71</v>
      </c>
      <c r="P91" s="297" t="s">
        <v>71</v>
      </c>
      <c r="Q91" s="297" t="s">
        <v>71</v>
      </c>
      <c r="R91" s="297" t="s">
        <v>71</v>
      </c>
      <c r="S91" s="297" t="s">
        <v>71</v>
      </c>
      <c r="T91" s="297" t="s">
        <v>71</v>
      </c>
      <c r="U91" s="297" t="s">
        <v>71</v>
      </c>
      <c r="V91" s="560" t="s">
        <v>1959</v>
      </c>
      <c r="X91" s="100"/>
    </row>
    <row r="92" spans="1:24" s="99" customFormat="1" x14ac:dyDescent="0.2">
      <c r="A92" s="296">
        <v>26</v>
      </c>
      <c r="B92" s="297" t="s">
        <v>1725</v>
      </c>
      <c r="C92" s="298" t="s">
        <v>603</v>
      </c>
      <c r="D92" s="297" t="s">
        <v>1600</v>
      </c>
      <c r="E92" s="297" t="s">
        <v>89</v>
      </c>
      <c r="F92" s="296">
        <v>4</v>
      </c>
      <c r="G92" s="296" t="s">
        <v>610</v>
      </c>
      <c r="H92" s="299">
        <v>10</v>
      </c>
      <c r="I92" s="299" t="s">
        <v>126</v>
      </c>
      <c r="J92" s="299">
        <f t="shared" si="34"/>
        <v>240</v>
      </c>
      <c r="K92" s="297">
        <v>10000</v>
      </c>
      <c r="L92" s="297" t="s">
        <v>686</v>
      </c>
      <c r="M92" s="297" t="s">
        <v>71</v>
      </c>
      <c r="N92" s="297" t="s">
        <v>71</v>
      </c>
      <c r="O92" s="297" t="s">
        <v>71</v>
      </c>
      <c r="P92" s="297" t="s">
        <v>71</v>
      </c>
      <c r="Q92" s="297" t="s">
        <v>71</v>
      </c>
      <c r="R92" s="297" t="s">
        <v>71</v>
      </c>
      <c r="S92" s="297" t="s">
        <v>71</v>
      </c>
      <c r="T92" s="297" t="s">
        <v>71</v>
      </c>
      <c r="U92" s="297" t="s">
        <v>71</v>
      </c>
      <c r="V92" s="560" t="s">
        <v>1959</v>
      </c>
      <c r="X92" s="100"/>
    </row>
    <row r="93" spans="1:24" s="99" customFormat="1" x14ac:dyDescent="0.2">
      <c r="A93" s="296">
        <v>27</v>
      </c>
      <c r="B93" s="297" t="s">
        <v>1725</v>
      </c>
      <c r="C93" s="298" t="s">
        <v>603</v>
      </c>
      <c r="D93" s="297" t="s">
        <v>1600</v>
      </c>
      <c r="E93" s="297" t="s">
        <v>89</v>
      </c>
      <c r="F93" s="296">
        <v>4</v>
      </c>
      <c r="G93" s="296" t="s">
        <v>610</v>
      </c>
      <c r="H93" s="299">
        <v>10</v>
      </c>
      <c r="I93" s="299" t="s">
        <v>126</v>
      </c>
      <c r="J93" s="299">
        <f t="shared" si="34"/>
        <v>240</v>
      </c>
      <c r="K93" s="297">
        <v>10000</v>
      </c>
      <c r="L93" s="297" t="s">
        <v>686</v>
      </c>
      <c r="M93" s="297" t="s">
        <v>71</v>
      </c>
      <c r="N93" s="297" t="s">
        <v>71</v>
      </c>
      <c r="O93" s="297" t="s">
        <v>71</v>
      </c>
      <c r="P93" s="297" t="s">
        <v>71</v>
      </c>
      <c r="Q93" s="297" t="s">
        <v>71</v>
      </c>
      <c r="R93" s="297" t="s">
        <v>71</v>
      </c>
      <c r="S93" s="297" t="s">
        <v>71</v>
      </c>
      <c r="T93" s="297" t="s">
        <v>71</v>
      </c>
      <c r="U93" s="297" t="s">
        <v>71</v>
      </c>
      <c r="V93" s="560" t="s">
        <v>1959</v>
      </c>
      <c r="X93" s="100"/>
    </row>
    <row r="94" spans="1:24" s="100" customFormat="1" x14ac:dyDescent="0.2">
      <c r="A94" s="296">
        <v>28</v>
      </c>
      <c r="B94" s="297" t="s">
        <v>1725</v>
      </c>
      <c r="C94" s="298" t="s">
        <v>604</v>
      </c>
      <c r="D94" s="297" t="s">
        <v>1600</v>
      </c>
      <c r="E94" s="297" t="s">
        <v>89</v>
      </c>
      <c r="F94" s="296">
        <v>4</v>
      </c>
      <c r="G94" s="296" t="s">
        <v>610</v>
      </c>
      <c r="H94" s="299">
        <v>10</v>
      </c>
      <c r="I94" s="299" t="s">
        <v>126</v>
      </c>
      <c r="J94" s="299">
        <f t="shared" si="34"/>
        <v>240</v>
      </c>
      <c r="K94" s="297" t="s">
        <v>71</v>
      </c>
      <c r="L94" s="297" t="s">
        <v>71</v>
      </c>
      <c r="M94" s="297" t="s">
        <v>71</v>
      </c>
      <c r="N94" s="297" t="s">
        <v>71</v>
      </c>
      <c r="O94" s="297" t="s">
        <v>71</v>
      </c>
      <c r="P94" s="297" t="s">
        <v>71</v>
      </c>
      <c r="Q94" s="297" t="s">
        <v>71</v>
      </c>
      <c r="R94" s="297" t="s">
        <v>71</v>
      </c>
      <c r="S94" s="297" t="s">
        <v>71</v>
      </c>
      <c r="T94" s="297" t="s">
        <v>71</v>
      </c>
      <c r="U94" s="297" t="s">
        <v>71</v>
      </c>
      <c r="V94" s="560" t="s">
        <v>611</v>
      </c>
    </row>
    <row r="95" spans="1:24" s="99" customFormat="1" x14ac:dyDescent="0.2">
      <c r="A95" s="296">
        <v>29</v>
      </c>
      <c r="B95" s="297" t="s">
        <v>1725</v>
      </c>
      <c r="C95" s="298" t="s">
        <v>604</v>
      </c>
      <c r="D95" s="297" t="s">
        <v>1600</v>
      </c>
      <c r="E95" s="297" t="s">
        <v>89</v>
      </c>
      <c r="F95" s="296">
        <v>4</v>
      </c>
      <c r="G95" s="296" t="s">
        <v>610</v>
      </c>
      <c r="H95" s="299">
        <v>10</v>
      </c>
      <c r="I95" s="299" t="s">
        <v>126</v>
      </c>
      <c r="J95" s="299">
        <f t="shared" si="34"/>
        <v>240</v>
      </c>
      <c r="K95" s="297" t="s">
        <v>71</v>
      </c>
      <c r="L95" s="297" t="s">
        <v>71</v>
      </c>
      <c r="M95" s="297" t="s">
        <v>71</v>
      </c>
      <c r="N95" s="297" t="s">
        <v>71</v>
      </c>
      <c r="O95" s="297" t="s">
        <v>71</v>
      </c>
      <c r="P95" s="297" t="s">
        <v>71</v>
      </c>
      <c r="Q95" s="297" t="s">
        <v>71</v>
      </c>
      <c r="R95" s="297" t="s">
        <v>71</v>
      </c>
      <c r="S95" s="297" t="s">
        <v>71</v>
      </c>
      <c r="T95" s="297" t="s">
        <v>71</v>
      </c>
      <c r="U95" s="297" t="s">
        <v>71</v>
      </c>
      <c r="V95" s="560" t="s">
        <v>611</v>
      </c>
      <c r="X95" s="100"/>
    </row>
    <row r="96" spans="1:24" s="99" customFormat="1" x14ac:dyDescent="0.2">
      <c r="A96" s="296">
        <v>30</v>
      </c>
      <c r="B96" s="297" t="s">
        <v>1725</v>
      </c>
      <c r="C96" s="298" t="s">
        <v>604</v>
      </c>
      <c r="D96" s="297" t="s">
        <v>1600</v>
      </c>
      <c r="E96" s="297" t="s">
        <v>89</v>
      </c>
      <c r="F96" s="296">
        <v>4</v>
      </c>
      <c r="G96" s="296" t="s">
        <v>610</v>
      </c>
      <c r="H96" s="299">
        <v>10</v>
      </c>
      <c r="I96" s="299" t="s">
        <v>126</v>
      </c>
      <c r="J96" s="299">
        <f t="shared" si="34"/>
        <v>240</v>
      </c>
      <c r="K96" s="297" t="s">
        <v>71</v>
      </c>
      <c r="L96" s="297" t="s">
        <v>71</v>
      </c>
      <c r="M96" s="297" t="s">
        <v>71</v>
      </c>
      <c r="N96" s="297" t="s">
        <v>71</v>
      </c>
      <c r="O96" s="297" t="s">
        <v>71</v>
      </c>
      <c r="P96" s="297" t="s">
        <v>71</v>
      </c>
      <c r="Q96" s="297" t="s">
        <v>71</v>
      </c>
      <c r="R96" s="297" t="s">
        <v>71</v>
      </c>
      <c r="S96" s="297" t="s">
        <v>71</v>
      </c>
      <c r="T96" s="297" t="s">
        <v>71</v>
      </c>
      <c r="U96" s="297" t="s">
        <v>71</v>
      </c>
      <c r="V96" s="560" t="s">
        <v>611</v>
      </c>
      <c r="X96" s="100"/>
    </row>
    <row r="97" spans="1:24" s="99" customFormat="1" x14ac:dyDescent="0.2">
      <c r="A97" s="296">
        <v>31</v>
      </c>
      <c r="B97" s="297" t="s">
        <v>1725</v>
      </c>
      <c r="C97" s="298" t="s">
        <v>605</v>
      </c>
      <c r="D97" s="297" t="s">
        <v>1600</v>
      </c>
      <c r="E97" s="297" t="s">
        <v>89</v>
      </c>
      <c r="F97" s="296">
        <v>4</v>
      </c>
      <c r="G97" s="296" t="s">
        <v>610</v>
      </c>
      <c r="H97" s="299">
        <v>10</v>
      </c>
      <c r="I97" s="299" t="s">
        <v>126</v>
      </c>
      <c r="J97" s="299">
        <f t="shared" si="34"/>
        <v>240</v>
      </c>
      <c r="K97" s="297" t="s">
        <v>71</v>
      </c>
      <c r="L97" s="297" t="s">
        <v>71</v>
      </c>
      <c r="M97" s="297" t="s">
        <v>71</v>
      </c>
      <c r="N97" s="297" t="s">
        <v>71</v>
      </c>
      <c r="O97" s="297" t="s">
        <v>71</v>
      </c>
      <c r="P97" s="297" t="s">
        <v>71</v>
      </c>
      <c r="Q97" s="297" t="s">
        <v>71</v>
      </c>
      <c r="R97" s="297" t="s">
        <v>71</v>
      </c>
      <c r="S97" s="297" t="s">
        <v>71</v>
      </c>
      <c r="T97" s="297" t="s">
        <v>71</v>
      </c>
      <c r="U97" s="297" t="s">
        <v>71</v>
      </c>
      <c r="V97" s="560" t="s">
        <v>611</v>
      </c>
      <c r="X97" s="100"/>
    </row>
    <row r="98" spans="1:24" s="100" customFormat="1" x14ac:dyDescent="0.2">
      <c r="A98" s="296">
        <v>32</v>
      </c>
      <c r="B98" s="297" t="s">
        <v>1725</v>
      </c>
      <c r="C98" s="298" t="s">
        <v>605</v>
      </c>
      <c r="D98" s="297" t="s">
        <v>1600</v>
      </c>
      <c r="E98" s="297" t="s">
        <v>89</v>
      </c>
      <c r="F98" s="296">
        <v>4</v>
      </c>
      <c r="G98" s="296" t="s">
        <v>610</v>
      </c>
      <c r="H98" s="299">
        <v>10</v>
      </c>
      <c r="I98" s="299" t="s">
        <v>126</v>
      </c>
      <c r="J98" s="299">
        <f t="shared" si="34"/>
        <v>240</v>
      </c>
      <c r="K98" s="297" t="s">
        <v>71</v>
      </c>
      <c r="L98" s="297" t="s">
        <v>71</v>
      </c>
      <c r="M98" s="297" t="s">
        <v>71</v>
      </c>
      <c r="N98" s="297" t="s">
        <v>71</v>
      </c>
      <c r="O98" s="297" t="s">
        <v>71</v>
      </c>
      <c r="P98" s="297" t="s">
        <v>71</v>
      </c>
      <c r="Q98" s="297" t="s">
        <v>71</v>
      </c>
      <c r="R98" s="297" t="s">
        <v>71</v>
      </c>
      <c r="S98" s="297" t="s">
        <v>71</v>
      </c>
      <c r="T98" s="297" t="s">
        <v>71</v>
      </c>
      <c r="U98" s="297" t="s">
        <v>71</v>
      </c>
      <c r="V98" s="560" t="s">
        <v>611</v>
      </c>
    </row>
    <row r="99" spans="1:24" s="100" customFormat="1" x14ac:dyDescent="0.2">
      <c r="A99" s="296">
        <v>33</v>
      </c>
      <c r="B99" s="297" t="s">
        <v>1725</v>
      </c>
      <c r="C99" s="298" t="s">
        <v>605</v>
      </c>
      <c r="D99" s="297" t="s">
        <v>1600</v>
      </c>
      <c r="E99" s="297" t="s">
        <v>89</v>
      </c>
      <c r="F99" s="296">
        <v>4</v>
      </c>
      <c r="G99" s="296" t="s">
        <v>610</v>
      </c>
      <c r="H99" s="299">
        <v>10</v>
      </c>
      <c r="I99" s="299" t="s">
        <v>126</v>
      </c>
      <c r="J99" s="299">
        <f t="shared" ref="J99:J107" si="35">24*H99</f>
        <v>240</v>
      </c>
      <c r="K99" s="297" t="s">
        <v>71</v>
      </c>
      <c r="L99" s="297" t="s">
        <v>71</v>
      </c>
      <c r="M99" s="297" t="s">
        <v>71</v>
      </c>
      <c r="N99" s="297" t="s">
        <v>71</v>
      </c>
      <c r="O99" s="297" t="s">
        <v>71</v>
      </c>
      <c r="P99" s="297" t="s">
        <v>71</v>
      </c>
      <c r="Q99" s="297" t="s">
        <v>71</v>
      </c>
      <c r="R99" s="297" t="s">
        <v>71</v>
      </c>
      <c r="S99" s="297" t="s">
        <v>71</v>
      </c>
      <c r="T99" s="297" t="s">
        <v>71</v>
      </c>
      <c r="U99" s="297" t="s">
        <v>71</v>
      </c>
      <c r="V99" s="560" t="s">
        <v>611</v>
      </c>
    </row>
    <row r="100" spans="1:24" s="99" customFormat="1" x14ac:dyDescent="0.2">
      <c r="A100" s="296">
        <v>34</v>
      </c>
      <c r="B100" s="297" t="s">
        <v>1725</v>
      </c>
      <c r="C100" s="298" t="s">
        <v>606</v>
      </c>
      <c r="D100" s="297" t="s">
        <v>1600</v>
      </c>
      <c r="E100" s="297" t="s">
        <v>89</v>
      </c>
      <c r="F100" s="296">
        <v>4</v>
      </c>
      <c r="G100" s="296" t="s">
        <v>610</v>
      </c>
      <c r="H100" s="299">
        <v>10</v>
      </c>
      <c r="I100" s="299" t="s">
        <v>126</v>
      </c>
      <c r="J100" s="299">
        <f t="shared" si="35"/>
        <v>240</v>
      </c>
      <c r="K100" s="297" t="s">
        <v>71</v>
      </c>
      <c r="L100" s="297" t="s">
        <v>71</v>
      </c>
      <c r="M100" s="297" t="s">
        <v>71</v>
      </c>
      <c r="N100" s="297" t="s">
        <v>71</v>
      </c>
      <c r="O100" s="297" t="s">
        <v>71</v>
      </c>
      <c r="P100" s="297" t="s">
        <v>71</v>
      </c>
      <c r="Q100" s="297" t="s">
        <v>71</v>
      </c>
      <c r="R100" s="297" t="s">
        <v>71</v>
      </c>
      <c r="S100" s="297" t="s">
        <v>71</v>
      </c>
      <c r="T100" s="297" t="s">
        <v>71</v>
      </c>
      <c r="U100" s="297" t="s">
        <v>71</v>
      </c>
      <c r="V100" s="560" t="s">
        <v>611</v>
      </c>
      <c r="X100" s="100"/>
    </row>
    <row r="101" spans="1:24" s="99" customFormat="1" x14ac:dyDescent="0.2">
      <c r="A101" s="296">
        <v>35</v>
      </c>
      <c r="B101" s="297" t="s">
        <v>1725</v>
      </c>
      <c r="C101" s="298" t="s">
        <v>606</v>
      </c>
      <c r="D101" s="297" t="s">
        <v>1600</v>
      </c>
      <c r="E101" s="297" t="s">
        <v>89</v>
      </c>
      <c r="F101" s="296">
        <v>4</v>
      </c>
      <c r="G101" s="296" t="s">
        <v>610</v>
      </c>
      <c r="H101" s="299">
        <v>10</v>
      </c>
      <c r="I101" s="299" t="s">
        <v>126</v>
      </c>
      <c r="J101" s="299">
        <f t="shared" si="35"/>
        <v>240</v>
      </c>
      <c r="K101" s="297" t="s">
        <v>71</v>
      </c>
      <c r="L101" s="297" t="s">
        <v>71</v>
      </c>
      <c r="M101" s="297" t="s">
        <v>71</v>
      </c>
      <c r="N101" s="297" t="s">
        <v>71</v>
      </c>
      <c r="O101" s="297" t="s">
        <v>71</v>
      </c>
      <c r="P101" s="297" t="s">
        <v>71</v>
      </c>
      <c r="Q101" s="297" t="s">
        <v>71</v>
      </c>
      <c r="R101" s="297" t="s">
        <v>71</v>
      </c>
      <c r="S101" s="297" t="s">
        <v>71</v>
      </c>
      <c r="T101" s="297" t="s">
        <v>71</v>
      </c>
      <c r="U101" s="297" t="s">
        <v>71</v>
      </c>
      <c r="V101" s="560" t="s">
        <v>611</v>
      </c>
      <c r="X101" s="100"/>
    </row>
    <row r="102" spans="1:24" s="99" customFormat="1" x14ac:dyDescent="0.2">
      <c r="A102" s="296">
        <v>36</v>
      </c>
      <c r="B102" s="297" t="s">
        <v>1725</v>
      </c>
      <c r="C102" s="298" t="s">
        <v>606</v>
      </c>
      <c r="D102" s="297" t="s">
        <v>1600</v>
      </c>
      <c r="E102" s="297" t="s">
        <v>89</v>
      </c>
      <c r="F102" s="296">
        <v>4</v>
      </c>
      <c r="G102" s="296" t="s">
        <v>610</v>
      </c>
      <c r="H102" s="299">
        <v>10</v>
      </c>
      <c r="I102" s="299" t="s">
        <v>126</v>
      </c>
      <c r="J102" s="299">
        <f t="shared" si="35"/>
        <v>240</v>
      </c>
      <c r="K102" s="297" t="s">
        <v>71</v>
      </c>
      <c r="L102" s="297" t="s">
        <v>71</v>
      </c>
      <c r="M102" s="297" t="s">
        <v>71</v>
      </c>
      <c r="N102" s="297" t="s">
        <v>71</v>
      </c>
      <c r="O102" s="297" t="s">
        <v>71</v>
      </c>
      <c r="P102" s="297" t="s">
        <v>71</v>
      </c>
      <c r="Q102" s="297" t="s">
        <v>71</v>
      </c>
      <c r="R102" s="297" t="s">
        <v>71</v>
      </c>
      <c r="S102" s="297" t="s">
        <v>71</v>
      </c>
      <c r="T102" s="297" t="s">
        <v>71</v>
      </c>
      <c r="U102" s="297" t="s">
        <v>71</v>
      </c>
      <c r="V102" s="560" t="s">
        <v>611</v>
      </c>
      <c r="X102" s="100"/>
    </row>
    <row r="103" spans="1:24" s="100" customFormat="1" x14ac:dyDescent="0.2">
      <c r="A103" s="508">
        <v>37</v>
      </c>
      <c r="B103" s="509" t="s">
        <v>1958</v>
      </c>
      <c r="C103" s="510" t="s">
        <v>603</v>
      </c>
      <c r="D103" s="509" t="s">
        <v>1600</v>
      </c>
      <c r="E103" s="509" t="s">
        <v>89</v>
      </c>
      <c r="F103" s="508">
        <v>4</v>
      </c>
      <c r="G103" s="508" t="s">
        <v>610</v>
      </c>
      <c r="H103" s="511">
        <v>10</v>
      </c>
      <c r="I103" s="511" t="s">
        <v>126</v>
      </c>
      <c r="J103" s="511">
        <f t="shared" si="35"/>
        <v>240</v>
      </c>
      <c r="K103" s="509">
        <v>10000</v>
      </c>
      <c r="L103" s="509" t="s">
        <v>686</v>
      </c>
      <c r="M103" s="509" t="s">
        <v>71</v>
      </c>
      <c r="N103" s="509" t="s">
        <v>71</v>
      </c>
      <c r="O103" s="509" t="s">
        <v>71</v>
      </c>
      <c r="P103" s="509" t="s">
        <v>71</v>
      </c>
      <c r="Q103" s="509" t="s">
        <v>71</v>
      </c>
      <c r="R103" s="509" t="s">
        <v>71</v>
      </c>
      <c r="S103" s="509" t="s">
        <v>71</v>
      </c>
      <c r="T103" s="509" t="s">
        <v>71</v>
      </c>
      <c r="U103" s="509" t="s">
        <v>71</v>
      </c>
      <c r="V103" s="621" t="s">
        <v>1959</v>
      </c>
    </row>
    <row r="104" spans="1:24" s="99" customFormat="1" x14ac:dyDescent="0.2">
      <c r="A104" s="508">
        <v>38</v>
      </c>
      <c r="B104" s="509" t="s">
        <v>1958</v>
      </c>
      <c r="C104" s="510" t="s">
        <v>603</v>
      </c>
      <c r="D104" s="509" t="s">
        <v>1600</v>
      </c>
      <c r="E104" s="509" t="s">
        <v>89</v>
      </c>
      <c r="F104" s="508">
        <v>4</v>
      </c>
      <c r="G104" s="508" t="s">
        <v>610</v>
      </c>
      <c r="H104" s="511">
        <v>10</v>
      </c>
      <c r="I104" s="511" t="s">
        <v>126</v>
      </c>
      <c r="J104" s="511">
        <f t="shared" si="35"/>
        <v>240</v>
      </c>
      <c r="K104" s="509">
        <v>10000</v>
      </c>
      <c r="L104" s="509" t="s">
        <v>686</v>
      </c>
      <c r="M104" s="509" t="s">
        <v>71</v>
      </c>
      <c r="N104" s="509" t="s">
        <v>71</v>
      </c>
      <c r="O104" s="509" t="s">
        <v>71</v>
      </c>
      <c r="P104" s="509" t="s">
        <v>71</v>
      </c>
      <c r="Q104" s="509" t="s">
        <v>71</v>
      </c>
      <c r="R104" s="509" t="s">
        <v>71</v>
      </c>
      <c r="S104" s="509" t="s">
        <v>71</v>
      </c>
      <c r="T104" s="509" t="s">
        <v>71</v>
      </c>
      <c r="U104" s="509" t="s">
        <v>71</v>
      </c>
      <c r="V104" s="621" t="s">
        <v>1959</v>
      </c>
      <c r="X104" s="100"/>
    </row>
    <row r="105" spans="1:24" s="99" customFormat="1" x14ac:dyDescent="0.2">
      <c r="A105" s="508">
        <v>39</v>
      </c>
      <c r="B105" s="509" t="s">
        <v>1958</v>
      </c>
      <c r="C105" s="510" t="s">
        <v>603</v>
      </c>
      <c r="D105" s="509" t="s">
        <v>1600</v>
      </c>
      <c r="E105" s="509" t="s">
        <v>89</v>
      </c>
      <c r="F105" s="508">
        <v>4</v>
      </c>
      <c r="G105" s="508" t="s">
        <v>610</v>
      </c>
      <c r="H105" s="511">
        <v>10</v>
      </c>
      <c r="I105" s="511" t="s">
        <v>126</v>
      </c>
      <c r="J105" s="511">
        <f t="shared" si="35"/>
        <v>240</v>
      </c>
      <c r="K105" s="509">
        <v>10000</v>
      </c>
      <c r="L105" s="509" t="s">
        <v>686</v>
      </c>
      <c r="M105" s="509" t="s">
        <v>71</v>
      </c>
      <c r="N105" s="509" t="s">
        <v>71</v>
      </c>
      <c r="O105" s="509" t="s">
        <v>71</v>
      </c>
      <c r="P105" s="509" t="s">
        <v>71</v>
      </c>
      <c r="Q105" s="509" t="s">
        <v>71</v>
      </c>
      <c r="R105" s="509" t="s">
        <v>71</v>
      </c>
      <c r="S105" s="509" t="s">
        <v>71</v>
      </c>
      <c r="T105" s="509" t="s">
        <v>71</v>
      </c>
      <c r="U105" s="509" t="s">
        <v>71</v>
      </c>
      <c r="V105" s="621" t="s">
        <v>1959</v>
      </c>
      <c r="X105" s="100"/>
    </row>
    <row r="106" spans="1:24" s="99" customFormat="1" x14ac:dyDescent="0.2">
      <c r="A106" s="508">
        <v>40</v>
      </c>
      <c r="B106" s="509" t="s">
        <v>1958</v>
      </c>
      <c r="C106" s="510" t="s">
        <v>604</v>
      </c>
      <c r="D106" s="509" t="s">
        <v>1600</v>
      </c>
      <c r="E106" s="509" t="s">
        <v>89</v>
      </c>
      <c r="F106" s="508">
        <v>4</v>
      </c>
      <c r="G106" s="508" t="s">
        <v>610</v>
      </c>
      <c r="H106" s="511">
        <v>10</v>
      </c>
      <c r="I106" s="511" t="s">
        <v>126</v>
      </c>
      <c r="J106" s="511">
        <f t="shared" si="35"/>
        <v>240</v>
      </c>
      <c r="K106" s="509" t="s">
        <v>71</v>
      </c>
      <c r="L106" s="509" t="s">
        <v>71</v>
      </c>
      <c r="M106" s="509" t="s">
        <v>71</v>
      </c>
      <c r="N106" s="509" t="s">
        <v>71</v>
      </c>
      <c r="O106" s="509" t="s">
        <v>71</v>
      </c>
      <c r="P106" s="509" t="s">
        <v>71</v>
      </c>
      <c r="Q106" s="509" t="s">
        <v>71</v>
      </c>
      <c r="R106" s="509" t="s">
        <v>71</v>
      </c>
      <c r="S106" s="509" t="s">
        <v>71</v>
      </c>
      <c r="T106" s="509" t="s">
        <v>71</v>
      </c>
      <c r="U106" s="509" t="s">
        <v>71</v>
      </c>
      <c r="V106" s="621" t="s">
        <v>611</v>
      </c>
      <c r="X106" s="100"/>
    </row>
    <row r="107" spans="1:24" s="100" customFormat="1" x14ac:dyDescent="0.2">
      <c r="A107" s="508">
        <v>41</v>
      </c>
      <c r="B107" s="509" t="s">
        <v>1958</v>
      </c>
      <c r="C107" s="510" t="s">
        <v>604</v>
      </c>
      <c r="D107" s="509" t="s">
        <v>1600</v>
      </c>
      <c r="E107" s="509" t="s">
        <v>89</v>
      </c>
      <c r="F107" s="508">
        <v>4</v>
      </c>
      <c r="G107" s="508" t="s">
        <v>610</v>
      </c>
      <c r="H107" s="511">
        <v>10</v>
      </c>
      <c r="I107" s="511" t="s">
        <v>126</v>
      </c>
      <c r="J107" s="511">
        <f t="shared" si="35"/>
        <v>240</v>
      </c>
      <c r="K107" s="509" t="s">
        <v>71</v>
      </c>
      <c r="L107" s="509" t="s">
        <v>71</v>
      </c>
      <c r="M107" s="509" t="s">
        <v>71</v>
      </c>
      <c r="N107" s="509" t="s">
        <v>71</v>
      </c>
      <c r="O107" s="509" t="s">
        <v>71</v>
      </c>
      <c r="P107" s="509" t="s">
        <v>71</v>
      </c>
      <c r="Q107" s="509" t="s">
        <v>71</v>
      </c>
      <c r="R107" s="509" t="s">
        <v>71</v>
      </c>
      <c r="S107" s="509" t="s">
        <v>71</v>
      </c>
      <c r="T107" s="509" t="s">
        <v>71</v>
      </c>
      <c r="U107" s="509" t="s">
        <v>71</v>
      </c>
      <c r="V107" s="621" t="s">
        <v>611</v>
      </c>
    </row>
    <row r="108" spans="1:24" s="99" customFormat="1" x14ac:dyDescent="0.2">
      <c r="A108" s="508">
        <v>42</v>
      </c>
      <c r="B108" s="509" t="s">
        <v>1958</v>
      </c>
      <c r="C108" s="510" t="s">
        <v>604</v>
      </c>
      <c r="D108" s="509" t="s">
        <v>1600</v>
      </c>
      <c r="E108" s="509" t="s">
        <v>89</v>
      </c>
      <c r="F108" s="508">
        <v>4</v>
      </c>
      <c r="G108" s="508" t="s">
        <v>610</v>
      </c>
      <c r="H108" s="511">
        <v>10</v>
      </c>
      <c r="I108" s="511" t="s">
        <v>126</v>
      </c>
      <c r="J108" s="511">
        <f t="shared" ref="J108:J114" si="36">24*H108</f>
        <v>240</v>
      </c>
      <c r="K108" s="509" t="s">
        <v>71</v>
      </c>
      <c r="L108" s="509" t="s">
        <v>71</v>
      </c>
      <c r="M108" s="509" t="s">
        <v>71</v>
      </c>
      <c r="N108" s="509" t="s">
        <v>71</v>
      </c>
      <c r="O108" s="509" t="s">
        <v>71</v>
      </c>
      <c r="P108" s="509" t="s">
        <v>71</v>
      </c>
      <c r="Q108" s="509" t="s">
        <v>71</v>
      </c>
      <c r="R108" s="509" t="s">
        <v>71</v>
      </c>
      <c r="S108" s="509" t="s">
        <v>71</v>
      </c>
      <c r="T108" s="509" t="s">
        <v>71</v>
      </c>
      <c r="U108" s="509" t="s">
        <v>71</v>
      </c>
      <c r="V108" s="621" t="s">
        <v>611</v>
      </c>
      <c r="X108" s="100"/>
    </row>
    <row r="109" spans="1:24" s="99" customFormat="1" x14ac:dyDescent="0.2">
      <c r="A109" s="508">
        <v>43</v>
      </c>
      <c r="B109" s="509" t="s">
        <v>1958</v>
      </c>
      <c r="C109" s="510" t="s">
        <v>605</v>
      </c>
      <c r="D109" s="509" t="s">
        <v>1600</v>
      </c>
      <c r="E109" s="509" t="s">
        <v>89</v>
      </c>
      <c r="F109" s="508">
        <v>4</v>
      </c>
      <c r="G109" s="508" t="s">
        <v>610</v>
      </c>
      <c r="H109" s="511">
        <v>10</v>
      </c>
      <c r="I109" s="511" t="s">
        <v>126</v>
      </c>
      <c r="J109" s="511">
        <f t="shared" si="36"/>
        <v>240</v>
      </c>
      <c r="K109" s="509" t="s">
        <v>71</v>
      </c>
      <c r="L109" s="509" t="s">
        <v>71</v>
      </c>
      <c r="M109" s="509" t="s">
        <v>71</v>
      </c>
      <c r="N109" s="509" t="s">
        <v>71</v>
      </c>
      <c r="O109" s="509" t="s">
        <v>71</v>
      </c>
      <c r="P109" s="509" t="s">
        <v>71</v>
      </c>
      <c r="Q109" s="509" t="s">
        <v>71</v>
      </c>
      <c r="R109" s="509" t="s">
        <v>71</v>
      </c>
      <c r="S109" s="509" t="s">
        <v>71</v>
      </c>
      <c r="T109" s="509" t="s">
        <v>71</v>
      </c>
      <c r="U109" s="509" t="s">
        <v>71</v>
      </c>
      <c r="V109" s="621" t="s">
        <v>611</v>
      </c>
      <c r="X109" s="100"/>
    </row>
    <row r="110" spans="1:24" s="99" customFormat="1" x14ac:dyDescent="0.2">
      <c r="A110" s="508">
        <v>44</v>
      </c>
      <c r="B110" s="509" t="s">
        <v>1958</v>
      </c>
      <c r="C110" s="510" t="s">
        <v>605</v>
      </c>
      <c r="D110" s="509" t="s">
        <v>1600</v>
      </c>
      <c r="E110" s="509" t="s">
        <v>89</v>
      </c>
      <c r="F110" s="508">
        <v>4</v>
      </c>
      <c r="G110" s="508" t="s">
        <v>610</v>
      </c>
      <c r="H110" s="511">
        <v>10</v>
      </c>
      <c r="I110" s="511" t="s">
        <v>126</v>
      </c>
      <c r="J110" s="511">
        <f t="shared" si="36"/>
        <v>240</v>
      </c>
      <c r="K110" s="509" t="s">
        <v>71</v>
      </c>
      <c r="L110" s="509" t="s">
        <v>71</v>
      </c>
      <c r="M110" s="509" t="s">
        <v>71</v>
      </c>
      <c r="N110" s="509" t="s">
        <v>71</v>
      </c>
      <c r="O110" s="509" t="s">
        <v>71</v>
      </c>
      <c r="P110" s="509" t="s">
        <v>71</v>
      </c>
      <c r="Q110" s="509" t="s">
        <v>71</v>
      </c>
      <c r="R110" s="509" t="s">
        <v>71</v>
      </c>
      <c r="S110" s="509" t="s">
        <v>71</v>
      </c>
      <c r="T110" s="509" t="s">
        <v>71</v>
      </c>
      <c r="U110" s="509" t="s">
        <v>71</v>
      </c>
      <c r="V110" s="621" t="s">
        <v>611</v>
      </c>
      <c r="X110" s="100"/>
    </row>
    <row r="111" spans="1:24" s="100" customFormat="1" x14ac:dyDescent="0.2">
      <c r="A111" s="508">
        <v>45</v>
      </c>
      <c r="B111" s="509" t="s">
        <v>1958</v>
      </c>
      <c r="C111" s="510" t="s">
        <v>605</v>
      </c>
      <c r="D111" s="509" t="s">
        <v>1600</v>
      </c>
      <c r="E111" s="509" t="s">
        <v>89</v>
      </c>
      <c r="F111" s="508">
        <v>4</v>
      </c>
      <c r="G111" s="508" t="s">
        <v>610</v>
      </c>
      <c r="H111" s="511">
        <v>10</v>
      </c>
      <c r="I111" s="511" t="s">
        <v>126</v>
      </c>
      <c r="J111" s="511">
        <f t="shared" si="36"/>
        <v>240</v>
      </c>
      <c r="K111" s="509" t="s">
        <v>71</v>
      </c>
      <c r="L111" s="509" t="s">
        <v>71</v>
      </c>
      <c r="M111" s="509" t="s">
        <v>71</v>
      </c>
      <c r="N111" s="509" t="s">
        <v>71</v>
      </c>
      <c r="O111" s="509" t="s">
        <v>71</v>
      </c>
      <c r="P111" s="509" t="s">
        <v>71</v>
      </c>
      <c r="Q111" s="509" t="s">
        <v>71</v>
      </c>
      <c r="R111" s="509" t="s">
        <v>71</v>
      </c>
      <c r="S111" s="509" t="s">
        <v>71</v>
      </c>
      <c r="T111" s="509" t="s">
        <v>71</v>
      </c>
      <c r="U111" s="509" t="s">
        <v>71</v>
      </c>
      <c r="V111" s="621" t="s">
        <v>611</v>
      </c>
    </row>
    <row r="112" spans="1:24" s="99" customFormat="1" x14ac:dyDescent="0.2">
      <c r="A112" s="508">
        <v>46</v>
      </c>
      <c r="B112" s="509" t="s">
        <v>1958</v>
      </c>
      <c r="C112" s="510" t="s">
        <v>606</v>
      </c>
      <c r="D112" s="509" t="s">
        <v>1600</v>
      </c>
      <c r="E112" s="509" t="s">
        <v>89</v>
      </c>
      <c r="F112" s="508">
        <v>4</v>
      </c>
      <c r="G112" s="508" t="s">
        <v>610</v>
      </c>
      <c r="H112" s="511">
        <v>10</v>
      </c>
      <c r="I112" s="511" t="s">
        <v>126</v>
      </c>
      <c r="J112" s="511">
        <f t="shared" si="36"/>
        <v>240</v>
      </c>
      <c r="K112" s="509" t="s">
        <v>71</v>
      </c>
      <c r="L112" s="509" t="s">
        <v>71</v>
      </c>
      <c r="M112" s="509" t="s">
        <v>71</v>
      </c>
      <c r="N112" s="509" t="s">
        <v>71</v>
      </c>
      <c r="O112" s="509" t="s">
        <v>71</v>
      </c>
      <c r="P112" s="509" t="s">
        <v>71</v>
      </c>
      <c r="Q112" s="509" t="s">
        <v>71</v>
      </c>
      <c r="R112" s="509" t="s">
        <v>71</v>
      </c>
      <c r="S112" s="509" t="s">
        <v>71</v>
      </c>
      <c r="T112" s="509" t="s">
        <v>71</v>
      </c>
      <c r="U112" s="509" t="s">
        <v>71</v>
      </c>
      <c r="V112" s="621" t="s">
        <v>611</v>
      </c>
      <c r="X112" s="100"/>
    </row>
    <row r="113" spans="1:24" s="99" customFormat="1" x14ac:dyDescent="0.2">
      <c r="A113" s="508">
        <v>47</v>
      </c>
      <c r="B113" s="509" t="s">
        <v>1958</v>
      </c>
      <c r="C113" s="510" t="s">
        <v>606</v>
      </c>
      <c r="D113" s="509" t="s">
        <v>1600</v>
      </c>
      <c r="E113" s="509" t="s">
        <v>89</v>
      </c>
      <c r="F113" s="508">
        <v>4</v>
      </c>
      <c r="G113" s="508" t="s">
        <v>610</v>
      </c>
      <c r="H113" s="511">
        <v>10</v>
      </c>
      <c r="I113" s="511" t="s">
        <v>126</v>
      </c>
      <c r="J113" s="511">
        <f t="shared" si="36"/>
        <v>240</v>
      </c>
      <c r="K113" s="509" t="s">
        <v>71</v>
      </c>
      <c r="L113" s="509" t="s">
        <v>71</v>
      </c>
      <c r="M113" s="509" t="s">
        <v>71</v>
      </c>
      <c r="N113" s="509" t="s">
        <v>71</v>
      </c>
      <c r="O113" s="509" t="s">
        <v>71</v>
      </c>
      <c r="P113" s="509" t="s">
        <v>71</v>
      </c>
      <c r="Q113" s="509" t="s">
        <v>71</v>
      </c>
      <c r="R113" s="509" t="s">
        <v>71</v>
      </c>
      <c r="S113" s="509" t="s">
        <v>71</v>
      </c>
      <c r="T113" s="509" t="s">
        <v>71</v>
      </c>
      <c r="U113" s="509" t="s">
        <v>71</v>
      </c>
      <c r="V113" s="621" t="s">
        <v>611</v>
      </c>
      <c r="X113" s="100"/>
    </row>
    <row r="114" spans="1:24" s="99" customFormat="1" x14ac:dyDescent="0.2">
      <c r="A114" s="508">
        <v>48</v>
      </c>
      <c r="B114" s="509" t="s">
        <v>1958</v>
      </c>
      <c r="C114" s="510" t="s">
        <v>606</v>
      </c>
      <c r="D114" s="509" t="s">
        <v>1600</v>
      </c>
      <c r="E114" s="509" t="s">
        <v>89</v>
      </c>
      <c r="F114" s="508">
        <v>4</v>
      </c>
      <c r="G114" s="508" t="s">
        <v>610</v>
      </c>
      <c r="H114" s="511">
        <v>10</v>
      </c>
      <c r="I114" s="511" t="s">
        <v>126</v>
      </c>
      <c r="J114" s="511">
        <f t="shared" si="36"/>
        <v>240</v>
      </c>
      <c r="K114" s="509" t="s">
        <v>71</v>
      </c>
      <c r="L114" s="509" t="s">
        <v>71</v>
      </c>
      <c r="M114" s="509" t="s">
        <v>71</v>
      </c>
      <c r="N114" s="509" t="s">
        <v>71</v>
      </c>
      <c r="O114" s="509" t="s">
        <v>71</v>
      </c>
      <c r="P114" s="509" t="s">
        <v>71</v>
      </c>
      <c r="Q114" s="509" t="s">
        <v>71</v>
      </c>
      <c r="R114" s="509" t="s">
        <v>71</v>
      </c>
      <c r="S114" s="509" t="s">
        <v>71</v>
      </c>
      <c r="T114" s="509" t="s">
        <v>71</v>
      </c>
      <c r="U114" s="509" t="s">
        <v>71</v>
      </c>
      <c r="V114" s="621" t="s">
        <v>611</v>
      </c>
      <c r="X114" s="100"/>
    </row>
    <row r="116" spans="1:24" s="43" customFormat="1" ht="16" thickBot="1" x14ac:dyDescent="0.25">
      <c r="A116" s="1" t="s">
        <v>2142</v>
      </c>
      <c r="B116" s="1"/>
      <c r="C116" s="1" t="s">
        <v>69</v>
      </c>
      <c r="D116" s="16"/>
      <c r="E116" s="16" t="s">
        <v>105</v>
      </c>
    </row>
    <row r="118" spans="1:24" x14ac:dyDescent="0.2">
      <c r="A118" s="263" t="s">
        <v>5</v>
      </c>
      <c r="B118" s="54" t="s">
        <v>9</v>
      </c>
      <c r="C118" s="55" t="s">
        <v>56</v>
      </c>
      <c r="D118" s="56" t="s">
        <v>488</v>
      </c>
      <c r="E118" s="56" t="s">
        <v>489</v>
      </c>
      <c r="F118" s="56" t="s">
        <v>490</v>
      </c>
      <c r="G118" s="56" t="s">
        <v>491</v>
      </c>
      <c r="H118" s="56" t="s">
        <v>492</v>
      </c>
      <c r="I118" s="56" t="s">
        <v>493</v>
      </c>
      <c r="J118" s="55" t="s">
        <v>2139</v>
      </c>
      <c r="K118" s="55" t="s">
        <v>122</v>
      </c>
      <c r="L118" s="55" t="s">
        <v>2140</v>
      </c>
      <c r="M118" s="55" t="s">
        <v>122</v>
      </c>
      <c r="N118" s="530" t="s">
        <v>42</v>
      </c>
      <c r="O118" s="55" t="s">
        <v>2141</v>
      </c>
      <c r="P118" s="55" t="s">
        <v>122</v>
      </c>
      <c r="Q118" s="530" t="s">
        <v>10</v>
      </c>
      <c r="R118" s="55" t="s">
        <v>2566</v>
      </c>
      <c r="S118" s="55" t="s">
        <v>11</v>
      </c>
      <c r="T118" s="55" t="s">
        <v>16</v>
      </c>
    </row>
    <row r="119" spans="1:24" s="49" customFormat="1" x14ac:dyDescent="0.2">
      <c r="A119" s="83"/>
      <c r="B119" s="83"/>
      <c r="C119" s="85"/>
      <c r="D119" s="57"/>
      <c r="E119" s="84"/>
      <c r="F119" s="84"/>
      <c r="G119" s="84"/>
      <c r="H119" s="84"/>
      <c r="I119" s="84"/>
      <c r="J119" s="84"/>
      <c r="K119" s="57"/>
      <c r="L119" s="57"/>
      <c r="M119" s="57"/>
      <c r="N119" s="57"/>
      <c r="O119" s="57"/>
      <c r="P119" s="57"/>
      <c r="Q119" s="57"/>
      <c r="R119" s="57"/>
      <c r="S119" s="57"/>
      <c r="T119" s="83"/>
      <c r="U119" s="100"/>
      <c r="V119" s="98"/>
    </row>
    <row r="121" spans="1:24" s="43" customFormat="1" ht="16" thickBot="1" x14ac:dyDescent="0.25">
      <c r="A121" s="1" t="s">
        <v>12</v>
      </c>
      <c r="B121" s="1"/>
    </row>
    <row r="122" spans="1:24" s="31" customFormat="1" x14ac:dyDescent="0.2">
      <c r="A122" s="3" t="s">
        <v>13</v>
      </c>
      <c r="B122" s="3"/>
      <c r="E122" s="58" t="s">
        <v>1530</v>
      </c>
      <c r="F122" s="58" t="s">
        <v>1531</v>
      </c>
      <c r="G122" s="58" t="s">
        <v>1532</v>
      </c>
      <c r="H122" s="58" t="s">
        <v>1533</v>
      </c>
      <c r="I122" s="30" t="s">
        <v>54</v>
      </c>
      <c r="K122" s="411" t="s">
        <v>16</v>
      </c>
    </row>
    <row r="123" spans="1:24" s="60" customFormat="1" x14ac:dyDescent="0.2">
      <c r="A123" s="59">
        <v>1</v>
      </c>
      <c r="B123" s="59"/>
      <c r="C123" s="60" t="s">
        <v>37</v>
      </c>
      <c r="E123" s="61">
        <v>1</v>
      </c>
      <c r="F123" s="61">
        <v>1</v>
      </c>
      <c r="G123" s="61">
        <v>1</v>
      </c>
      <c r="H123" s="61">
        <v>1</v>
      </c>
      <c r="I123" s="60" t="s">
        <v>60</v>
      </c>
      <c r="K123" s="42" t="s">
        <v>1724</v>
      </c>
    </row>
    <row r="124" spans="1:24" x14ac:dyDescent="0.2">
      <c r="A124" s="4">
        <v>2</v>
      </c>
      <c r="B124" s="4"/>
      <c r="C124" s="5" t="s">
        <v>17</v>
      </c>
      <c r="E124" s="6">
        <v>0</v>
      </c>
      <c r="F124" s="6">
        <v>0</v>
      </c>
      <c r="G124" s="6">
        <v>0</v>
      </c>
      <c r="H124" s="6">
        <v>0</v>
      </c>
      <c r="I124" s="19" t="s">
        <v>61</v>
      </c>
      <c r="K124" s="41" t="s">
        <v>1954</v>
      </c>
    </row>
    <row r="125" spans="1:24" s="8" customFormat="1" x14ac:dyDescent="0.2">
      <c r="A125" s="7">
        <v>3</v>
      </c>
      <c r="B125" s="7"/>
      <c r="C125" s="8" t="s">
        <v>18</v>
      </c>
      <c r="E125" s="10">
        <v>0</v>
      </c>
      <c r="F125" s="10">
        <v>0</v>
      </c>
      <c r="G125" s="10">
        <v>0</v>
      </c>
      <c r="H125" s="10">
        <v>0</v>
      </c>
      <c r="I125" s="8" t="s">
        <v>19</v>
      </c>
      <c r="K125" s="41" t="s">
        <v>1954</v>
      </c>
      <c r="L125" s="19"/>
    </row>
    <row r="126" spans="1:24" s="8" customFormat="1" x14ac:dyDescent="0.2">
      <c r="A126" s="7">
        <v>4</v>
      </c>
      <c r="B126" s="7"/>
      <c r="C126" s="8" t="s">
        <v>20</v>
      </c>
      <c r="E126" s="10">
        <v>0</v>
      </c>
      <c r="F126" s="10">
        <v>0</v>
      </c>
      <c r="G126" s="10">
        <v>0</v>
      </c>
      <c r="H126" s="10">
        <v>0</v>
      </c>
      <c r="I126" s="8" t="s">
        <v>21</v>
      </c>
      <c r="K126" s="41" t="s">
        <v>1954</v>
      </c>
      <c r="L126" s="19"/>
    </row>
    <row r="127" spans="1:24" x14ac:dyDescent="0.2">
      <c r="A127" s="4">
        <v>5</v>
      </c>
      <c r="B127" s="4"/>
      <c r="C127" s="5" t="s">
        <v>22</v>
      </c>
      <c r="E127" s="6">
        <v>1</v>
      </c>
      <c r="F127" s="6">
        <v>1</v>
      </c>
      <c r="G127" s="6">
        <v>1</v>
      </c>
      <c r="H127" s="6">
        <v>1</v>
      </c>
      <c r="I127" s="19" t="s">
        <v>23</v>
      </c>
      <c r="K127" s="41" t="s">
        <v>602</v>
      </c>
    </row>
    <row r="128" spans="1:24" x14ac:dyDescent="0.2">
      <c r="A128" s="7">
        <v>6</v>
      </c>
      <c r="B128" s="7"/>
      <c r="C128" s="8" t="s">
        <v>24</v>
      </c>
      <c r="E128" s="10">
        <v>0</v>
      </c>
      <c r="F128" s="10">
        <v>0</v>
      </c>
      <c r="G128" s="10">
        <v>0</v>
      </c>
      <c r="H128" s="10">
        <v>0</v>
      </c>
      <c r="I128" s="19" t="s">
        <v>128</v>
      </c>
      <c r="K128" s="41" t="s">
        <v>1311</v>
      </c>
    </row>
    <row r="129" spans="1:16" x14ac:dyDescent="0.2">
      <c r="E129" s="62"/>
      <c r="F129" s="62"/>
      <c r="G129" s="62"/>
      <c r="H129" s="62"/>
      <c r="K129" s="41"/>
    </row>
    <row r="130" spans="1:16" s="31" customFormat="1" x14ac:dyDescent="0.2">
      <c r="A130" s="3" t="s">
        <v>25</v>
      </c>
      <c r="B130" s="3"/>
      <c r="E130" s="58" t="s">
        <v>14</v>
      </c>
      <c r="F130" s="58" t="s">
        <v>14</v>
      </c>
      <c r="G130" s="58" t="s">
        <v>14</v>
      </c>
      <c r="H130" s="58" t="s">
        <v>14</v>
      </c>
      <c r="I130" s="30" t="s">
        <v>15</v>
      </c>
      <c r="K130" s="40" t="s">
        <v>16</v>
      </c>
    </row>
    <row r="131" spans="1:16" x14ac:dyDescent="0.2">
      <c r="A131" s="19">
        <v>7</v>
      </c>
      <c r="C131" s="19" t="s">
        <v>26</v>
      </c>
      <c r="E131" s="61">
        <v>1</v>
      </c>
      <c r="F131" s="61">
        <v>1</v>
      </c>
      <c r="G131" s="61">
        <v>1</v>
      </c>
      <c r="H131" s="61">
        <v>1</v>
      </c>
      <c r="I131" s="19" t="s">
        <v>27</v>
      </c>
      <c r="K131" s="42" t="s">
        <v>1955</v>
      </c>
    </row>
    <row r="132" spans="1:16" x14ac:dyDescent="0.2">
      <c r="A132" s="19">
        <v>8</v>
      </c>
      <c r="C132" s="19" t="s">
        <v>58</v>
      </c>
      <c r="E132" s="61">
        <v>1</v>
      </c>
      <c r="F132" s="61">
        <v>1</v>
      </c>
      <c r="G132" s="61">
        <v>1</v>
      </c>
      <c r="H132" s="61">
        <v>1</v>
      </c>
      <c r="I132" s="19" t="s">
        <v>62</v>
      </c>
      <c r="K132" s="42" t="s">
        <v>1956</v>
      </c>
    </row>
    <row r="133" spans="1:16" x14ac:dyDescent="0.2">
      <c r="A133" s="19">
        <v>9</v>
      </c>
      <c r="C133" s="19" t="s">
        <v>40</v>
      </c>
      <c r="E133" s="61">
        <v>0</v>
      </c>
      <c r="F133" s="61">
        <v>0</v>
      </c>
      <c r="G133" s="61">
        <v>0</v>
      </c>
      <c r="H133" s="61">
        <v>0</v>
      </c>
      <c r="I133" s="19" t="s">
        <v>63</v>
      </c>
      <c r="K133" s="42" t="s">
        <v>636</v>
      </c>
    </row>
    <row r="134" spans="1:16" x14ac:dyDescent="0.2">
      <c r="A134" s="19">
        <v>10</v>
      </c>
      <c r="C134" s="19" t="s">
        <v>39</v>
      </c>
      <c r="E134" s="61">
        <v>0</v>
      </c>
      <c r="F134" s="61">
        <v>0</v>
      </c>
      <c r="G134" s="61">
        <v>0</v>
      </c>
      <c r="H134" s="61">
        <v>0</v>
      </c>
      <c r="I134" s="19" t="s">
        <v>115</v>
      </c>
      <c r="K134" s="413" t="s">
        <v>1957</v>
      </c>
    </row>
    <row r="135" spans="1:16" x14ac:dyDescent="0.2">
      <c r="E135" s="63"/>
      <c r="F135" s="63"/>
      <c r="G135" s="63"/>
      <c r="H135" s="63"/>
      <c r="K135" s="41"/>
    </row>
    <row r="136" spans="1:16" s="31" customFormat="1" x14ac:dyDescent="0.2">
      <c r="A136" s="3" t="s">
        <v>57</v>
      </c>
      <c r="B136" s="3"/>
      <c r="E136" s="64" t="s">
        <v>14</v>
      </c>
      <c r="F136" s="64" t="s">
        <v>14</v>
      </c>
      <c r="G136" s="64" t="s">
        <v>14</v>
      </c>
      <c r="H136" s="64" t="s">
        <v>14</v>
      </c>
      <c r="I136" s="30" t="s">
        <v>15</v>
      </c>
      <c r="K136" s="40" t="s">
        <v>16</v>
      </c>
    </row>
    <row r="137" spans="1:16" s="5" customFormat="1" x14ac:dyDescent="0.2">
      <c r="A137" s="5">
        <v>11</v>
      </c>
      <c r="C137" s="5" t="s">
        <v>28</v>
      </c>
      <c r="E137" s="6">
        <v>1</v>
      </c>
      <c r="F137" s="6">
        <v>1</v>
      </c>
      <c r="G137" s="6">
        <v>1</v>
      </c>
      <c r="H137" s="6">
        <v>1</v>
      </c>
      <c r="I137" s="19" t="s">
        <v>49</v>
      </c>
      <c r="K137" s="42" t="s">
        <v>277</v>
      </c>
      <c r="L137" s="19"/>
    </row>
    <row r="138" spans="1:16" s="5" customFormat="1" x14ac:dyDescent="0.2">
      <c r="A138" s="11">
        <v>12</v>
      </c>
      <c r="B138" s="11"/>
      <c r="C138" s="5" t="s">
        <v>47</v>
      </c>
      <c r="E138" s="6">
        <v>0</v>
      </c>
      <c r="F138" s="6">
        <v>0</v>
      </c>
      <c r="G138" s="6">
        <v>0</v>
      </c>
      <c r="H138" s="6">
        <v>0</v>
      </c>
      <c r="I138" s="19" t="s">
        <v>109</v>
      </c>
      <c r="K138" s="42" t="s">
        <v>1960</v>
      </c>
      <c r="L138" s="19"/>
    </row>
    <row r="139" spans="1:16" x14ac:dyDescent="0.2">
      <c r="A139" s="47">
        <v>13</v>
      </c>
      <c r="B139" s="47"/>
      <c r="C139" s="19" t="s">
        <v>29</v>
      </c>
      <c r="E139" s="61">
        <v>0</v>
      </c>
      <c r="F139" s="61">
        <v>0</v>
      </c>
      <c r="G139" s="61">
        <v>0</v>
      </c>
      <c r="H139" s="61">
        <v>0</v>
      </c>
      <c r="I139" s="19" t="s">
        <v>30</v>
      </c>
      <c r="K139" s="41" t="s">
        <v>1953</v>
      </c>
    </row>
    <row r="140" spans="1:16" x14ac:dyDescent="0.2">
      <c r="A140" s="47">
        <v>14</v>
      </c>
      <c r="B140" s="47"/>
      <c r="C140" s="19" t="s">
        <v>31</v>
      </c>
      <c r="E140" s="61">
        <v>1</v>
      </c>
      <c r="F140" s="61">
        <v>1</v>
      </c>
      <c r="G140" s="61">
        <v>1</v>
      </c>
      <c r="H140" s="61">
        <v>1</v>
      </c>
      <c r="I140" s="19" t="s">
        <v>1400</v>
      </c>
      <c r="K140" s="41" t="s">
        <v>1961</v>
      </c>
    </row>
    <row r="141" spans="1:16" x14ac:dyDescent="0.2">
      <c r="A141" s="47">
        <v>15</v>
      </c>
      <c r="B141" s="47"/>
      <c r="C141" s="19" t="s">
        <v>38</v>
      </c>
      <c r="E141" s="61">
        <v>0</v>
      </c>
      <c r="F141" s="61">
        <v>0</v>
      </c>
      <c r="G141" s="61">
        <v>0</v>
      </c>
      <c r="H141" s="61">
        <v>0</v>
      </c>
      <c r="I141" s="19" t="s">
        <v>64</v>
      </c>
      <c r="K141" s="42" t="s">
        <v>1962</v>
      </c>
    </row>
    <row r="142" spans="1:16" x14ac:dyDescent="0.2">
      <c r="E142" s="63"/>
      <c r="F142" s="63"/>
      <c r="G142" s="63"/>
      <c r="H142" s="63"/>
    </row>
    <row r="143" spans="1:16" ht="16" thickBot="1" x14ac:dyDescent="0.25">
      <c r="A143" s="43"/>
      <c r="B143" s="43"/>
      <c r="C143" s="43"/>
      <c r="D143" s="43"/>
      <c r="E143" s="65"/>
      <c r="F143" s="65"/>
      <c r="G143" s="65"/>
      <c r="H143" s="65"/>
      <c r="I143" s="43"/>
      <c r="J143" s="43"/>
      <c r="K143" s="18"/>
      <c r="L143" s="18"/>
      <c r="M143" s="18"/>
      <c r="N143" s="18"/>
      <c r="O143" s="18"/>
      <c r="P143" s="18"/>
    </row>
    <row r="144" spans="1:16" x14ac:dyDescent="0.2">
      <c r="E144" s="63"/>
      <c r="F144" s="63"/>
      <c r="G144" s="63"/>
      <c r="H144" s="63"/>
      <c r="K144" s="18"/>
      <c r="L144" s="18"/>
      <c r="M144" s="18"/>
      <c r="N144" s="18"/>
      <c r="O144" s="18"/>
      <c r="P144" s="18"/>
    </row>
    <row r="145" spans="1:16" ht="16" thickBot="1" x14ac:dyDescent="0.25">
      <c r="A145" s="2" t="s">
        <v>32</v>
      </c>
      <c r="B145" s="2"/>
      <c r="E145" s="66">
        <f>SUM(E123:E128,E131:E134,E137:E141)</f>
        <v>6</v>
      </c>
      <c r="F145" s="66">
        <f>SUM(F123:F128,F131:F134,F137:F141)</f>
        <v>6</v>
      </c>
      <c r="G145" s="66">
        <f>SUM(G123:G128,G131:G134,G137:G141)</f>
        <v>6</v>
      </c>
      <c r="H145" s="66">
        <f>SUM(H123:H128,H131:H134,H137:H141)</f>
        <v>6</v>
      </c>
      <c r="I145" s="67" t="s">
        <v>48</v>
      </c>
      <c r="K145" s="18"/>
      <c r="L145" s="18"/>
      <c r="M145" s="18"/>
      <c r="N145" s="18"/>
      <c r="O145" s="18"/>
      <c r="P145" s="18"/>
    </row>
    <row r="146" spans="1:16" ht="16" thickTop="1" x14ac:dyDescent="0.2">
      <c r="A146" s="201" t="s">
        <v>1367</v>
      </c>
      <c r="B146" s="201"/>
      <c r="C146" s="8"/>
      <c r="D146" s="193"/>
      <c r="E146" s="197" t="s">
        <v>1375</v>
      </c>
      <c r="F146" s="197" t="s">
        <v>1375</v>
      </c>
      <c r="G146" s="197" t="s">
        <v>1375</v>
      </c>
      <c r="H146" s="197" t="s">
        <v>1375</v>
      </c>
      <c r="K146" s="18"/>
      <c r="L146" s="18"/>
      <c r="M146" s="18"/>
      <c r="N146" s="18"/>
      <c r="O146" s="18"/>
      <c r="P146" s="18"/>
    </row>
    <row r="147" spans="1:16" x14ac:dyDescent="0.2">
      <c r="A147" s="68" t="s">
        <v>118</v>
      </c>
      <c r="B147" s="2"/>
      <c r="E147" s="199">
        <f>0.5^E146</f>
        <v>0.25</v>
      </c>
      <c r="F147" s="199">
        <f t="shared" ref="F147:H147" si="37">0.5^F146</f>
        <v>0.25</v>
      </c>
      <c r="G147" s="199">
        <f t="shared" si="37"/>
        <v>0.25</v>
      </c>
      <c r="H147" s="199">
        <f t="shared" si="37"/>
        <v>0.25</v>
      </c>
      <c r="K147" s="18"/>
      <c r="L147" s="18"/>
      <c r="M147" s="18"/>
      <c r="N147" s="18"/>
      <c r="O147" s="18"/>
      <c r="P147" s="18"/>
    </row>
    <row r="148" spans="1:16" ht="16" thickBot="1" x14ac:dyDescent="0.25">
      <c r="A148" s="1"/>
      <c r="B148" s="1"/>
      <c r="C148" s="43"/>
      <c r="D148" s="43"/>
      <c r="E148" s="87"/>
      <c r="F148" s="87"/>
      <c r="G148" s="87"/>
      <c r="H148" s="87"/>
      <c r="I148" s="43"/>
      <c r="J148" s="43"/>
      <c r="K148" s="18"/>
      <c r="L148" s="18"/>
      <c r="M148" s="18"/>
      <c r="N148" s="18"/>
      <c r="O148" s="18"/>
      <c r="P148" s="18"/>
    </row>
    <row r="149" spans="1:16" x14ac:dyDescent="0.2">
      <c r="A149" s="3" t="s">
        <v>33</v>
      </c>
      <c r="B149" s="3"/>
      <c r="C149" s="31"/>
      <c r="D149" s="31"/>
      <c r="E149" s="69" t="s">
        <v>34</v>
      </c>
      <c r="F149" s="69" t="s">
        <v>34</v>
      </c>
      <c r="G149" s="69" t="s">
        <v>34</v>
      </c>
      <c r="H149" s="69" t="s">
        <v>34</v>
      </c>
      <c r="I149" s="31" t="s">
        <v>15</v>
      </c>
      <c r="J149" s="31"/>
      <c r="K149" s="18"/>
      <c r="L149" s="18"/>
      <c r="M149" s="18"/>
      <c r="N149" s="18"/>
      <c r="O149" s="18"/>
      <c r="P149" s="18"/>
    </row>
    <row r="150" spans="1:16" x14ac:dyDescent="0.2">
      <c r="A150" s="198" t="s">
        <v>1368</v>
      </c>
      <c r="B150" s="24" t="s">
        <v>1370</v>
      </c>
      <c r="E150" s="200">
        <v>1</v>
      </c>
      <c r="F150" s="200">
        <v>1</v>
      </c>
      <c r="G150" s="200">
        <v>1</v>
      </c>
      <c r="H150" s="200">
        <v>1</v>
      </c>
      <c r="I150" s="24" t="s">
        <v>1372</v>
      </c>
      <c r="K150" s="18"/>
      <c r="L150" s="18"/>
      <c r="M150" s="18"/>
      <c r="N150" s="18"/>
      <c r="O150" s="18"/>
      <c r="P150" s="18"/>
    </row>
    <row r="151" spans="1:16" x14ac:dyDescent="0.2">
      <c r="A151" s="198" t="s">
        <v>1369</v>
      </c>
      <c r="B151" s="193" t="s">
        <v>1371</v>
      </c>
      <c r="C151" s="24"/>
      <c r="E151" s="200">
        <v>1</v>
      </c>
      <c r="F151" s="200">
        <v>1</v>
      </c>
      <c r="G151" s="200">
        <v>1</v>
      </c>
      <c r="H151" s="200">
        <v>1</v>
      </c>
      <c r="I151" s="24" t="s">
        <v>1372</v>
      </c>
      <c r="K151" s="18"/>
      <c r="L151" s="18"/>
      <c r="M151" s="18"/>
      <c r="N151" s="18"/>
      <c r="O151" s="18"/>
      <c r="P151" s="18"/>
    </row>
    <row r="152" spans="1:16" x14ac:dyDescent="0.2">
      <c r="A152" s="5"/>
      <c r="B152" s="5"/>
      <c r="C152" s="24"/>
      <c r="E152" s="23"/>
      <c r="F152" s="23"/>
      <c r="G152" s="23"/>
      <c r="H152" s="23"/>
      <c r="K152" s="18"/>
      <c r="L152" s="18"/>
      <c r="M152" s="18"/>
      <c r="N152" s="18"/>
      <c r="O152" s="18"/>
      <c r="P152" s="18"/>
    </row>
    <row r="153" spans="1:16" ht="16" thickBot="1" x14ac:dyDescent="0.25">
      <c r="A153" s="5"/>
      <c r="B153" s="5"/>
      <c r="C153" s="22"/>
      <c r="K153" s="18"/>
      <c r="L153" s="18"/>
      <c r="M153" s="18"/>
      <c r="N153" s="18"/>
      <c r="O153" s="18"/>
      <c r="P153" s="18"/>
    </row>
    <row r="154" spans="1:16" x14ac:dyDescent="0.2">
      <c r="A154" s="21"/>
      <c r="B154" s="21"/>
      <c r="C154" s="20"/>
      <c r="D154" s="70"/>
      <c r="E154" s="70"/>
      <c r="F154" s="70"/>
      <c r="G154" s="70"/>
      <c r="H154" s="70"/>
      <c r="I154" s="70"/>
      <c r="J154" s="70"/>
      <c r="K154" s="18"/>
      <c r="L154" s="18"/>
      <c r="M154" s="18"/>
      <c r="N154" s="18"/>
      <c r="O154" s="18"/>
      <c r="P154" s="18"/>
    </row>
    <row r="155" spans="1:16" ht="16" thickBot="1" x14ac:dyDescent="0.25">
      <c r="A155" s="2" t="s">
        <v>35</v>
      </c>
      <c r="B155" s="2"/>
      <c r="E155" s="211">
        <f>E145*E147*E150*E151</f>
        <v>1.5</v>
      </c>
      <c r="F155" s="211">
        <f t="shared" ref="F155:H155" si="38">F145*F147*F150*F151</f>
        <v>1.5</v>
      </c>
      <c r="G155" s="211">
        <f t="shared" si="38"/>
        <v>1.5</v>
      </c>
      <c r="H155" s="211">
        <f t="shared" si="38"/>
        <v>1.5</v>
      </c>
      <c r="I155" s="212" t="s">
        <v>48</v>
      </c>
      <c r="K155" s="18"/>
      <c r="L155" s="18"/>
      <c r="M155" s="18"/>
      <c r="N155" s="18"/>
      <c r="O155" s="18"/>
      <c r="P155" s="18"/>
    </row>
    <row r="156" spans="1:16" ht="16" thickTop="1" x14ac:dyDescent="0.2">
      <c r="C156" s="68"/>
      <c r="K156" s="18"/>
      <c r="L156" s="18"/>
      <c r="M156" s="18"/>
      <c r="N156" s="18"/>
      <c r="O156" s="18"/>
      <c r="P156" s="18"/>
    </row>
    <row r="157" spans="1:16" ht="16" thickBot="1" x14ac:dyDescent="0.25">
      <c r="A157" s="43"/>
      <c r="B157" s="43"/>
      <c r="C157" s="43"/>
      <c r="D157" s="43"/>
      <c r="E157" s="43"/>
      <c r="F157" s="43"/>
      <c r="G157" s="43"/>
      <c r="H157" s="43"/>
      <c r="I157" s="43"/>
      <c r="J157" s="43"/>
      <c r="K157" s="18"/>
      <c r="L157" s="18"/>
      <c r="M157" s="18"/>
      <c r="N157" s="18"/>
      <c r="O157" s="18"/>
      <c r="P157" s="18"/>
    </row>
    <row r="158" spans="1:16" x14ac:dyDescent="0.2">
      <c r="K158" s="18"/>
      <c r="L158" s="18"/>
      <c r="M158" s="18"/>
      <c r="N158" s="18"/>
      <c r="O158" s="18"/>
      <c r="P158" s="18"/>
    </row>
    <row r="159" spans="1:16" x14ac:dyDescent="0.2">
      <c r="A159" s="2" t="s">
        <v>1394</v>
      </c>
      <c r="K159" s="18"/>
      <c r="L159" s="18"/>
      <c r="M159" s="18"/>
      <c r="N159" s="18"/>
      <c r="O159" s="18"/>
      <c r="P159" s="18"/>
    </row>
    <row r="160" spans="1:16" x14ac:dyDescent="0.2">
      <c r="A160" s="221">
        <v>44118</v>
      </c>
      <c r="B160" s="19" t="s">
        <v>1395</v>
      </c>
      <c r="K160" s="18"/>
      <c r="L160" s="18"/>
      <c r="M160" s="18"/>
      <c r="N160" s="18"/>
      <c r="O160" s="18"/>
      <c r="P160" s="18"/>
    </row>
    <row r="161" spans="11:16" x14ac:dyDescent="0.2">
      <c r="K161" s="18"/>
      <c r="L161" s="18"/>
      <c r="M161" s="18"/>
      <c r="N161" s="18"/>
      <c r="O161" s="18"/>
      <c r="P161" s="18"/>
    </row>
    <row r="162" spans="11:16" x14ac:dyDescent="0.2">
      <c r="K162" s="18"/>
      <c r="L162" s="18"/>
      <c r="M162" s="18"/>
      <c r="N162" s="18"/>
      <c r="O162" s="18"/>
      <c r="P162" s="18"/>
    </row>
    <row r="163" spans="11:16" x14ac:dyDescent="0.2">
      <c r="K163" s="18"/>
      <c r="L163" s="18"/>
      <c r="M163" s="18"/>
      <c r="N163" s="18"/>
      <c r="O163" s="18"/>
      <c r="P163" s="18"/>
    </row>
    <row r="164" spans="11:16" x14ac:dyDescent="0.2">
      <c r="K164" s="18"/>
      <c r="L164" s="18"/>
      <c r="M164" s="18"/>
      <c r="N164" s="18"/>
      <c r="O164" s="18"/>
      <c r="P164" s="18"/>
    </row>
    <row r="165" spans="11:16" x14ac:dyDescent="0.2">
      <c r="K165" s="18"/>
      <c r="L165" s="18"/>
      <c r="M165" s="18"/>
      <c r="N165" s="18"/>
      <c r="O165" s="18"/>
      <c r="P165" s="18"/>
    </row>
    <row r="166" spans="11:16" x14ac:dyDescent="0.2">
      <c r="K166" s="18"/>
      <c r="L166" s="18"/>
      <c r="M166" s="18"/>
      <c r="N166" s="18"/>
      <c r="O166" s="18"/>
      <c r="P166" s="18"/>
    </row>
    <row r="167" spans="11:16" x14ac:dyDescent="0.2">
      <c r="K167" s="18"/>
      <c r="L167" s="18"/>
      <c r="M167" s="18"/>
      <c r="N167" s="18"/>
      <c r="O167" s="18"/>
      <c r="P167" s="18"/>
    </row>
    <row r="168" spans="11:16" x14ac:dyDescent="0.2">
      <c r="K168" s="18"/>
      <c r="L168" s="18"/>
      <c r="M168" s="18"/>
      <c r="N168" s="18"/>
      <c r="O168" s="18"/>
      <c r="P168" s="18"/>
    </row>
    <row r="169" spans="11:16" x14ac:dyDescent="0.2">
      <c r="K169" s="18"/>
      <c r="L169" s="18"/>
      <c r="M169" s="18"/>
      <c r="N169" s="18"/>
      <c r="O169" s="18"/>
      <c r="P169" s="18"/>
    </row>
    <row r="170" spans="11:16" x14ac:dyDescent="0.2">
      <c r="K170" s="18"/>
      <c r="L170" s="18"/>
      <c r="M170" s="18"/>
      <c r="N170" s="18"/>
      <c r="O170" s="18"/>
      <c r="P170" s="18"/>
    </row>
    <row r="171" spans="11:16" x14ac:dyDescent="0.2">
      <c r="K171" s="18"/>
      <c r="L171" s="18"/>
      <c r="M171" s="18"/>
      <c r="N171" s="18"/>
      <c r="O171" s="18"/>
      <c r="P171" s="18"/>
    </row>
    <row r="172" spans="11:16" x14ac:dyDescent="0.2">
      <c r="K172" s="18"/>
      <c r="L172" s="18"/>
      <c r="M172" s="18"/>
      <c r="N172" s="18"/>
      <c r="O172" s="18"/>
      <c r="P172" s="18"/>
    </row>
  </sheetData>
  <phoneticPr fontId="12" type="noConversion"/>
  <conditionalFormatting sqref="E155:H155">
    <cfRule type="cellIs" dxfId="59" priority="1" operator="lessThan">
      <formula>7.5</formula>
    </cfRule>
    <cfRule type="cellIs" dxfId="58" priority="2" operator="greaterThan">
      <formula>7.5</formula>
    </cfRule>
  </conditionalFormatting>
  <dataValidations count="4">
    <dataValidation type="list" allowBlank="1" showInputMessage="1" showErrorMessage="1" sqref="E10" xr:uid="{00000000-0002-0000-2600-000000000000}">
      <formula1>#REF!</formula1>
    </dataValidation>
    <dataValidation type="list" showInputMessage="1" showErrorMessage="1" sqref="E12" xr:uid="{00000000-0002-0000-2600-000001000000}">
      <formula1>#REF!</formula1>
    </dataValidation>
    <dataValidation type="list" allowBlank="1" showInputMessage="1" showErrorMessage="1" sqref="E11" xr:uid="{00000000-0002-0000-2600-000002000000}">
      <formula1>#REF!</formula1>
    </dataValidation>
    <dataValidation type="list" allowBlank="1" showInputMessage="1" showErrorMessage="1" sqref="D12" xr:uid="{00000000-0002-0000-26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600-000004000000}">
          <x14:formula1>
            <xm:f>Lists!$C$1:$C$9</xm:f>
          </x14:formula1>
          <xm:sqref>D10</xm:sqref>
        </x14:dataValidation>
        <x14:dataValidation type="list" allowBlank="1" showInputMessage="1" showErrorMessage="1" xr:uid="{00000000-0002-0000-2600-000005000000}">
          <x14:formula1>
            <xm:f>Lists!$F$1:$F$8</xm:f>
          </x14:formula1>
          <xm:sqref>D11</xm:sqref>
        </x14:dataValidation>
        <x14:dataValidation type="list" allowBlank="1" showInputMessage="1" showErrorMessage="1" xr:uid="{00000000-0002-0000-2600-000006000000}">
          <x14:formula1>
            <xm:f>Lists!$E$1:$E$5</xm:f>
          </x14:formula1>
          <xm:sqref>V15:V62</xm:sqref>
        </x14:dataValidation>
        <x14:dataValidation type="list" allowBlank="1" showInputMessage="1" showErrorMessage="1" xr:uid="{00000000-0002-0000-2600-000007000000}">
          <x14:formula1>
            <xm:f>Lists!$D$1:$D$8</xm:f>
          </x14:formula1>
          <xm:sqref>E15:E62</xm:sqref>
        </x14:dataValidation>
        <x14:dataValidation type="list" allowBlank="1" showInputMessage="1" showErrorMessage="1" xr:uid="{00000000-0002-0000-2600-000008000000}">
          <x14:formula1>
            <xm:f>Lists!$G$1:$G$8</xm:f>
          </x14:formula1>
          <xm:sqref>D67:D114</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2D050"/>
  </sheetPr>
  <dimension ref="A1:X1048508"/>
  <sheetViews>
    <sheetView zoomScale="60" zoomScaleNormal="60" zoomScalePageLayoutView="80" workbookViewId="0">
      <selection activeCell="AA55" sqref="AA55"/>
    </sheetView>
  </sheetViews>
  <sheetFormatPr baseColWidth="10" defaultColWidth="8.83203125" defaultRowHeight="15" x14ac:dyDescent="0.2"/>
  <cols>
    <col min="1" max="1" width="16.1640625" customWidth="1"/>
    <col min="2" max="2" width="29.33203125" customWidth="1"/>
    <col min="3" max="3" width="30.33203125" customWidth="1"/>
    <col min="4" max="4" width="25.83203125" customWidth="1"/>
    <col min="5" max="5" width="23.83203125" customWidth="1"/>
    <col min="6" max="6" width="25" customWidth="1"/>
    <col min="7" max="7" width="26.5" customWidth="1"/>
    <col min="8" max="8" width="29" customWidth="1"/>
    <col min="9" max="9" width="22.5" customWidth="1"/>
    <col min="10" max="10" width="24.83203125" customWidth="1"/>
    <col min="11" max="12" width="20" bestFit="1" customWidth="1"/>
    <col min="13" max="13" width="25" customWidth="1"/>
    <col min="14" max="14" width="20.5" customWidth="1"/>
    <col min="15" max="15" width="18.83203125" customWidth="1"/>
    <col min="16" max="16" width="24.5" customWidth="1"/>
    <col min="17" max="17" width="22.33203125" customWidth="1"/>
    <col min="18" max="18" width="27.83203125" bestFit="1" customWidth="1"/>
    <col min="19" max="19" width="15.83203125" bestFit="1" customWidth="1"/>
    <col min="20" max="20" width="31.5" customWidth="1"/>
    <col min="21" max="21" width="28.1640625" customWidth="1"/>
    <col min="22" max="22" width="19.83203125" customWidth="1"/>
    <col min="23" max="23" width="91.1640625" customWidth="1"/>
    <col min="24" max="24" width="55" customWidth="1"/>
  </cols>
  <sheetData>
    <row r="1" spans="1:24" s="426" customFormat="1" ht="16" thickBot="1" x14ac:dyDescent="0.25">
      <c r="A1" s="1" t="s">
        <v>0</v>
      </c>
      <c r="B1" s="1"/>
    </row>
    <row r="2" spans="1:24" x14ac:dyDescent="0.2">
      <c r="C2" t="s">
        <v>1</v>
      </c>
      <c r="D2" s="470" t="s">
        <v>555</v>
      </c>
      <c r="G2" t="s">
        <v>72</v>
      </c>
      <c r="H2" s="470" t="s">
        <v>73</v>
      </c>
    </row>
    <row r="3" spans="1:24" x14ac:dyDescent="0.2">
      <c r="C3" t="s">
        <v>2</v>
      </c>
      <c r="D3" s="471">
        <v>2008</v>
      </c>
    </row>
    <row r="4" spans="1:24" x14ac:dyDescent="0.2">
      <c r="C4" s="8" t="s">
        <v>44</v>
      </c>
      <c r="D4" s="470" t="s">
        <v>1528</v>
      </c>
    </row>
    <row r="5" spans="1:24" x14ac:dyDescent="0.2">
      <c r="C5" t="s">
        <v>3</v>
      </c>
      <c r="D5" s="470" t="s">
        <v>2167</v>
      </c>
    </row>
    <row r="7" spans="1:24" s="426" customFormat="1" ht="16" thickBot="1" x14ac:dyDescent="0.25">
      <c r="A7" s="1" t="s">
        <v>59</v>
      </c>
      <c r="B7" s="1"/>
      <c r="D7" s="426" t="s">
        <v>556</v>
      </c>
    </row>
    <row r="9" spans="1:24" s="426" customFormat="1" ht="16" thickBot="1" x14ac:dyDescent="0.25">
      <c r="A9" s="1" t="s">
        <v>4</v>
      </c>
      <c r="B9" s="1"/>
    </row>
    <row r="10" spans="1:24" x14ac:dyDescent="0.2">
      <c r="C10" t="s">
        <v>74</v>
      </c>
      <c r="D10" s="468" t="s">
        <v>71</v>
      </c>
      <c r="E10" s="469"/>
    </row>
    <row r="11" spans="1:24" x14ac:dyDescent="0.2">
      <c r="C11" t="s">
        <v>46</v>
      </c>
      <c r="D11" s="468" t="s">
        <v>301</v>
      </c>
      <c r="E11" s="437"/>
    </row>
    <row r="12" spans="1:24" x14ac:dyDescent="0.2">
      <c r="C12" t="s">
        <v>67</v>
      </c>
      <c r="D12" s="468" t="s">
        <v>53</v>
      </c>
      <c r="E12" s="437"/>
    </row>
    <row r="13" spans="1:24" x14ac:dyDescent="0.2">
      <c r="A13" s="2"/>
      <c r="B13" s="2"/>
    </row>
    <row r="14" spans="1:24" s="466" customFormat="1" ht="48" x14ac:dyDescent="0.2">
      <c r="A14" s="443" t="s">
        <v>5</v>
      </c>
      <c r="B14" s="443" t="s">
        <v>36</v>
      </c>
      <c r="C14" s="443" t="s">
        <v>6</v>
      </c>
      <c r="D14" s="443" t="s">
        <v>9</v>
      </c>
      <c r="E14" s="443" t="s">
        <v>41</v>
      </c>
      <c r="F14" s="443" t="s">
        <v>7</v>
      </c>
      <c r="G14" s="443" t="s">
        <v>129</v>
      </c>
      <c r="H14" s="443" t="s">
        <v>133</v>
      </c>
      <c r="I14" s="443" t="s">
        <v>130</v>
      </c>
      <c r="J14" s="443" t="s">
        <v>70</v>
      </c>
      <c r="K14" s="443" t="s">
        <v>1606</v>
      </c>
      <c r="L14" s="443" t="s">
        <v>1604</v>
      </c>
      <c r="M14" s="443" t="s">
        <v>1605</v>
      </c>
      <c r="N14" s="443" t="s">
        <v>1402</v>
      </c>
      <c r="O14" s="443" t="s">
        <v>1403</v>
      </c>
      <c r="P14" s="443" t="s">
        <v>8</v>
      </c>
      <c r="Q14" s="25" t="s">
        <v>121</v>
      </c>
      <c r="R14" s="25" t="s">
        <v>123</v>
      </c>
      <c r="S14" s="25" t="s">
        <v>124</v>
      </c>
      <c r="T14" s="25" t="s">
        <v>127</v>
      </c>
      <c r="U14" s="443" t="s">
        <v>55</v>
      </c>
      <c r="V14" s="443" t="s">
        <v>50</v>
      </c>
      <c r="W14" s="443" t="s">
        <v>120</v>
      </c>
      <c r="X14" s="458" t="s">
        <v>16</v>
      </c>
    </row>
    <row r="15" spans="1:24" s="555" customFormat="1" ht="16" x14ac:dyDescent="0.2">
      <c r="A15" s="507">
        <v>1</v>
      </c>
      <c r="B15" s="507" t="s">
        <v>73</v>
      </c>
      <c r="C15" s="26" t="s">
        <v>79</v>
      </c>
      <c r="D15" s="507" t="s">
        <v>441</v>
      </c>
      <c r="E15" s="507" t="s">
        <v>1582</v>
      </c>
      <c r="F15" s="507" t="s">
        <v>558</v>
      </c>
      <c r="G15" s="507" t="s">
        <v>132</v>
      </c>
      <c r="H15" s="507" t="s">
        <v>134</v>
      </c>
      <c r="I15" s="507" t="s">
        <v>1623</v>
      </c>
      <c r="J15" s="507" t="s">
        <v>197</v>
      </c>
      <c r="K15" s="507">
        <v>0</v>
      </c>
      <c r="L15" s="507">
        <v>-0.2</v>
      </c>
      <c r="M15" s="507">
        <v>0.2</v>
      </c>
      <c r="N15" s="507" t="s">
        <v>256</v>
      </c>
      <c r="O15" s="507" t="s">
        <v>256</v>
      </c>
      <c r="P15" s="507" t="s">
        <v>256</v>
      </c>
      <c r="Q15" s="14">
        <v>5</v>
      </c>
      <c r="R15" s="14">
        <v>9</v>
      </c>
      <c r="S15" s="14" t="s">
        <v>126</v>
      </c>
      <c r="T15" s="14">
        <f>24*R15</f>
        <v>216</v>
      </c>
      <c r="U15" s="507" t="s">
        <v>51</v>
      </c>
      <c r="V15" s="507" t="s">
        <v>248</v>
      </c>
      <c r="W15" s="507" t="s">
        <v>53</v>
      </c>
      <c r="X15" s="620"/>
    </row>
    <row r="16" spans="1:24" s="555" customFormat="1" ht="16" x14ac:dyDescent="0.2">
      <c r="A16" s="507">
        <v>2</v>
      </c>
      <c r="B16" s="507" t="s">
        <v>73</v>
      </c>
      <c r="C16" s="26" t="s">
        <v>78</v>
      </c>
      <c r="D16" s="507" t="s">
        <v>441</v>
      </c>
      <c r="E16" s="507" t="s">
        <v>1582</v>
      </c>
      <c r="F16" s="507" t="s">
        <v>558</v>
      </c>
      <c r="G16" s="507" t="s">
        <v>132</v>
      </c>
      <c r="H16" s="507" t="s">
        <v>134</v>
      </c>
      <c r="I16" s="507" t="s">
        <v>1623</v>
      </c>
      <c r="J16" s="507" t="s">
        <v>197</v>
      </c>
      <c r="K16" s="507">
        <v>0</v>
      </c>
      <c r="L16" s="507">
        <v>-0.2</v>
      </c>
      <c r="M16" s="507">
        <v>0.2</v>
      </c>
      <c r="N16" s="507" t="s">
        <v>256</v>
      </c>
      <c r="O16" s="507" t="s">
        <v>256</v>
      </c>
      <c r="P16" s="507" t="s">
        <v>256</v>
      </c>
      <c r="Q16" s="14">
        <v>5</v>
      </c>
      <c r="R16" s="14">
        <v>9</v>
      </c>
      <c r="S16" s="14" t="s">
        <v>126</v>
      </c>
      <c r="T16" s="14">
        <f>24*R16</f>
        <v>216</v>
      </c>
      <c r="U16" s="507" t="s">
        <v>51</v>
      </c>
      <c r="V16" s="507" t="s">
        <v>248</v>
      </c>
      <c r="W16" s="507" t="s">
        <v>53</v>
      </c>
      <c r="X16" s="620"/>
    </row>
    <row r="17" spans="1:24" s="512" customFormat="1" x14ac:dyDescent="0.2">
      <c r="A17" s="242"/>
      <c r="B17" s="242"/>
      <c r="C17" s="242"/>
      <c r="D17" s="242"/>
      <c r="E17" s="242"/>
      <c r="F17" s="242"/>
      <c r="G17" s="242"/>
      <c r="H17" s="242"/>
      <c r="I17" s="242"/>
      <c r="J17" s="242"/>
      <c r="K17" s="242"/>
      <c r="L17" s="242"/>
      <c r="M17" s="242"/>
      <c r="N17" s="242"/>
      <c r="O17" s="242"/>
      <c r="P17" s="242"/>
      <c r="Q17" s="242"/>
      <c r="R17" s="242"/>
      <c r="S17" s="242"/>
      <c r="T17" s="242"/>
      <c r="U17" s="242"/>
      <c r="V17" s="242"/>
      <c r="W17" s="242"/>
      <c r="X17" s="242"/>
    </row>
    <row r="18" spans="1:24" s="459" customFormat="1" ht="16" thickBot="1" x14ac:dyDescent="0.25">
      <c r="A18" s="17" t="s">
        <v>2142</v>
      </c>
      <c r="B18" s="17"/>
      <c r="C18" s="17" t="s">
        <v>68</v>
      </c>
    </row>
    <row r="19" spans="1:24" s="242" customFormat="1" x14ac:dyDescent="0.2"/>
    <row r="20" spans="1:24" s="512" customFormat="1" x14ac:dyDescent="0.2">
      <c r="A20" s="424" t="s">
        <v>5</v>
      </c>
      <c r="B20" s="424" t="s">
        <v>36</v>
      </c>
      <c r="C20" s="424" t="s">
        <v>6</v>
      </c>
      <c r="D20" s="424" t="s">
        <v>45</v>
      </c>
      <c r="E20" s="424" t="s">
        <v>9</v>
      </c>
      <c r="F20" s="424" t="s">
        <v>119</v>
      </c>
      <c r="G20" s="424" t="s">
        <v>56</v>
      </c>
      <c r="H20" s="424" t="s">
        <v>136</v>
      </c>
      <c r="I20" s="424" t="s">
        <v>137</v>
      </c>
      <c r="J20" s="424" t="s">
        <v>138</v>
      </c>
      <c r="K20" s="424" t="s">
        <v>139</v>
      </c>
      <c r="L20" s="424" t="s">
        <v>122</v>
      </c>
      <c r="M20" s="424" t="s">
        <v>140</v>
      </c>
      <c r="N20" s="424" t="s">
        <v>122</v>
      </c>
      <c r="O20" s="424" t="s">
        <v>42</v>
      </c>
      <c r="P20" s="424" t="s">
        <v>141</v>
      </c>
      <c r="Q20" s="424" t="s">
        <v>142</v>
      </c>
      <c r="R20" s="424" t="s">
        <v>10</v>
      </c>
      <c r="S20" s="424" t="s">
        <v>146</v>
      </c>
      <c r="T20" s="424" t="s">
        <v>145</v>
      </c>
      <c r="U20" s="424" t="s">
        <v>11</v>
      </c>
      <c r="V20" s="445" t="s">
        <v>16</v>
      </c>
    </row>
    <row r="21" spans="1:24" s="512" customFormat="1" ht="18" customHeight="1" x14ac:dyDescent="0.2">
      <c r="A21" s="452">
        <v>1</v>
      </c>
      <c r="B21" s="450" t="s">
        <v>73</v>
      </c>
      <c r="C21" s="27" t="s">
        <v>79</v>
      </c>
      <c r="D21" s="450" t="s">
        <v>1602</v>
      </c>
      <c r="E21" s="452" t="s">
        <v>559</v>
      </c>
      <c r="F21" s="452">
        <v>5</v>
      </c>
      <c r="G21" s="452" t="s">
        <v>51</v>
      </c>
      <c r="H21" s="76">
        <v>9</v>
      </c>
      <c r="I21" s="76" t="s">
        <v>126</v>
      </c>
      <c r="J21" s="76">
        <f t="shared" ref="J21:J30" si="0">24*H21</f>
        <v>216</v>
      </c>
      <c r="K21" s="450">
        <v>100</v>
      </c>
      <c r="L21" s="450" t="s">
        <v>407</v>
      </c>
      <c r="M21" s="450" t="s">
        <v>1902</v>
      </c>
      <c r="N21" s="450" t="s">
        <v>407</v>
      </c>
      <c r="O21" s="450" t="s">
        <v>71</v>
      </c>
      <c r="P21" s="450" t="s">
        <v>71</v>
      </c>
      <c r="Q21" s="450" t="s">
        <v>71</v>
      </c>
      <c r="R21" s="450" t="s">
        <v>71</v>
      </c>
      <c r="S21" s="450" t="s">
        <v>71</v>
      </c>
      <c r="T21" s="450" t="s">
        <v>71</v>
      </c>
      <c r="U21" s="450" t="s">
        <v>561</v>
      </c>
      <c r="V21" s="619"/>
      <c r="X21" s="555"/>
    </row>
    <row r="22" spans="1:24" s="512" customFormat="1" ht="18" customHeight="1" x14ac:dyDescent="0.2">
      <c r="A22" s="452">
        <v>2</v>
      </c>
      <c r="B22" s="450" t="s">
        <v>73</v>
      </c>
      <c r="C22" s="27" t="s">
        <v>78</v>
      </c>
      <c r="D22" s="450" t="s">
        <v>1602</v>
      </c>
      <c r="E22" s="452" t="s">
        <v>559</v>
      </c>
      <c r="F22" s="452">
        <v>5</v>
      </c>
      <c r="G22" s="452" t="s">
        <v>51</v>
      </c>
      <c r="H22" s="76">
        <v>9</v>
      </c>
      <c r="I22" s="76" t="s">
        <v>126</v>
      </c>
      <c r="J22" s="76">
        <f t="shared" si="0"/>
        <v>216</v>
      </c>
      <c r="K22" s="450">
        <v>100</v>
      </c>
      <c r="L22" s="450" t="s">
        <v>407</v>
      </c>
      <c r="M22" s="450" t="s">
        <v>1902</v>
      </c>
      <c r="N22" s="450" t="s">
        <v>407</v>
      </c>
      <c r="O22" s="450" t="s">
        <v>71</v>
      </c>
      <c r="P22" s="450" t="s">
        <v>71</v>
      </c>
      <c r="Q22" s="450" t="s">
        <v>71</v>
      </c>
      <c r="R22" s="450" t="s">
        <v>71</v>
      </c>
      <c r="S22" s="450" t="s">
        <v>71</v>
      </c>
      <c r="T22" s="450" t="s">
        <v>71</v>
      </c>
      <c r="U22" s="450" t="s">
        <v>561</v>
      </c>
      <c r="V22" s="619"/>
      <c r="X22" s="555"/>
    </row>
    <row r="23" spans="1:24" s="512" customFormat="1" ht="18" customHeight="1" x14ac:dyDescent="0.2">
      <c r="A23" s="452">
        <v>1</v>
      </c>
      <c r="B23" s="450" t="s">
        <v>73</v>
      </c>
      <c r="C23" s="27" t="s">
        <v>79</v>
      </c>
      <c r="D23" s="450" t="s">
        <v>1602</v>
      </c>
      <c r="E23" s="452" t="s">
        <v>560</v>
      </c>
      <c r="F23" s="452">
        <v>5</v>
      </c>
      <c r="G23" s="452" t="s">
        <v>51</v>
      </c>
      <c r="H23" s="76">
        <v>9</v>
      </c>
      <c r="I23" s="76" t="s">
        <v>126</v>
      </c>
      <c r="J23" s="76">
        <f t="shared" si="0"/>
        <v>216</v>
      </c>
      <c r="K23" s="450">
        <v>100</v>
      </c>
      <c r="L23" s="450" t="s">
        <v>407</v>
      </c>
      <c r="M23" s="450" t="s">
        <v>1902</v>
      </c>
      <c r="N23" s="450" t="s">
        <v>407</v>
      </c>
      <c r="O23" s="450" t="s">
        <v>71</v>
      </c>
      <c r="P23" s="450" t="s">
        <v>71</v>
      </c>
      <c r="Q23" s="450" t="s">
        <v>71</v>
      </c>
      <c r="R23" s="450" t="s">
        <v>71</v>
      </c>
      <c r="S23" s="450" t="s">
        <v>71</v>
      </c>
      <c r="T23" s="450" t="s">
        <v>71</v>
      </c>
      <c r="U23" s="450" t="s">
        <v>561</v>
      </c>
      <c r="V23" s="497"/>
      <c r="X23" s="555"/>
    </row>
    <row r="24" spans="1:24" s="555" customFormat="1" ht="18" customHeight="1" x14ac:dyDescent="0.2">
      <c r="A24" s="450">
        <v>2</v>
      </c>
      <c r="B24" s="450" t="s">
        <v>73</v>
      </c>
      <c r="C24" s="27" t="s">
        <v>78</v>
      </c>
      <c r="D24" s="450" t="s">
        <v>1602</v>
      </c>
      <c r="E24" s="452" t="s">
        <v>560</v>
      </c>
      <c r="F24" s="450">
        <v>5</v>
      </c>
      <c r="G24" s="452" t="s">
        <v>51</v>
      </c>
      <c r="H24" s="76">
        <v>9</v>
      </c>
      <c r="I24" s="76" t="s">
        <v>126</v>
      </c>
      <c r="J24" s="76">
        <f t="shared" si="0"/>
        <v>216</v>
      </c>
      <c r="K24" s="450">
        <v>10</v>
      </c>
      <c r="L24" s="450" t="s">
        <v>407</v>
      </c>
      <c r="M24" s="450">
        <v>100</v>
      </c>
      <c r="N24" s="450" t="s">
        <v>407</v>
      </c>
      <c r="O24" s="450" t="s">
        <v>71</v>
      </c>
      <c r="P24" s="450" t="s">
        <v>71</v>
      </c>
      <c r="Q24" s="450" t="s">
        <v>71</v>
      </c>
      <c r="R24" s="450" t="s">
        <v>71</v>
      </c>
      <c r="S24" s="450" t="s">
        <v>71</v>
      </c>
      <c r="T24" s="450" t="s">
        <v>71</v>
      </c>
      <c r="U24" s="450" t="s">
        <v>561</v>
      </c>
      <c r="V24" s="619"/>
    </row>
    <row r="25" spans="1:24" s="512" customFormat="1" ht="18" customHeight="1" x14ac:dyDescent="0.2">
      <c r="A25" s="452">
        <v>1</v>
      </c>
      <c r="B25" s="450" t="s">
        <v>73</v>
      </c>
      <c r="C25" s="27" t="s">
        <v>79</v>
      </c>
      <c r="D25" s="450" t="s">
        <v>1596</v>
      </c>
      <c r="E25" s="452" t="s">
        <v>531</v>
      </c>
      <c r="F25" s="452">
        <v>4</v>
      </c>
      <c r="G25" s="452" t="s">
        <v>51</v>
      </c>
      <c r="H25" s="76">
        <v>9</v>
      </c>
      <c r="I25" s="76" t="s">
        <v>126</v>
      </c>
      <c r="J25" s="76">
        <f t="shared" si="0"/>
        <v>216</v>
      </c>
      <c r="K25" s="450">
        <v>1</v>
      </c>
      <c r="L25" s="450" t="s">
        <v>407</v>
      </c>
      <c r="M25" s="450">
        <v>10</v>
      </c>
      <c r="N25" s="450" t="s">
        <v>407</v>
      </c>
      <c r="O25" s="450" t="s">
        <v>71</v>
      </c>
      <c r="P25" s="450" t="s">
        <v>71</v>
      </c>
      <c r="Q25" s="450" t="s">
        <v>71</v>
      </c>
      <c r="R25" s="450" t="s">
        <v>71</v>
      </c>
      <c r="S25" s="450" t="s">
        <v>71</v>
      </c>
      <c r="T25" s="450" t="s">
        <v>71</v>
      </c>
      <c r="U25" s="450" t="s">
        <v>561</v>
      </c>
      <c r="V25" s="497" t="s">
        <v>1971</v>
      </c>
      <c r="X25" s="555"/>
    </row>
    <row r="26" spans="1:24" s="555" customFormat="1" ht="18" customHeight="1" x14ac:dyDescent="0.2">
      <c r="A26" s="450">
        <v>2</v>
      </c>
      <c r="B26" s="450" t="s">
        <v>73</v>
      </c>
      <c r="C26" s="27" t="s">
        <v>78</v>
      </c>
      <c r="D26" s="450" t="s">
        <v>1596</v>
      </c>
      <c r="E26" s="452" t="s">
        <v>531</v>
      </c>
      <c r="F26" s="450">
        <v>4</v>
      </c>
      <c r="G26" s="452" t="s">
        <v>51</v>
      </c>
      <c r="H26" s="76">
        <v>9</v>
      </c>
      <c r="I26" s="76" t="s">
        <v>126</v>
      </c>
      <c r="J26" s="76">
        <f t="shared" si="0"/>
        <v>216</v>
      </c>
      <c r="K26" s="450">
        <v>10</v>
      </c>
      <c r="L26" s="450" t="s">
        <v>407</v>
      </c>
      <c r="M26" s="450">
        <v>100</v>
      </c>
      <c r="N26" s="450" t="s">
        <v>407</v>
      </c>
      <c r="O26" s="450" t="s">
        <v>71</v>
      </c>
      <c r="P26" s="450" t="s">
        <v>71</v>
      </c>
      <c r="Q26" s="450" t="s">
        <v>71</v>
      </c>
      <c r="R26" s="450" t="s">
        <v>71</v>
      </c>
      <c r="S26" s="450" t="s">
        <v>71</v>
      </c>
      <c r="T26" s="450" t="s">
        <v>71</v>
      </c>
      <c r="U26" s="450" t="s">
        <v>561</v>
      </c>
      <c r="V26" s="619"/>
    </row>
    <row r="27" spans="1:24" s="512" customFormat="1" ht="18" customHeight="1" x14ac:dyDescent="0.2">
      <c r="A27" s="452">
        <v>1</v>
      </c>
      <c r="B27" s="450" t="s">
        <v>73</v>
      </c>
      <c r="C27" s="27" t="s">
        <v>79</v>
      </c>
      <c r="D27" s="450" t="s">
        <v>1600</v>
      </c>
      <c r="E27" s="452" t="s">
        <v>1348</v>
      </c>
      <c r="F27" s="452">
        <v>6</v>
      </c>
      <c r="G27" s="452" t="s">
        <v>238</v>
      </c>
      <c r="H27" s="76">
        <v>6</v>
      </c>
      <c r="I27" s="76" t="s">
        <v>126</v>
      </c>
      <c r="J27" s="76">
        <f t="shared" si="0"/>
        <v>144</v>
      </c>
      <c r="K27" s="450">
        <v>100</v>
      </c>
      <c r="L27" s="450" t="s">
        <v>407</v>
      </c>
      <c r="M27" s="450" t="s">
        <v>1902</v>
      </c>
      <c r="N27" s="450" t="s">
        <v>407</v>
      </c>
      <c r="O27" s="450" t="s">
        <v>71</v>
      </c>
      <c r="P27" s="450" t="s">
        <v>71</v>
      </c>
      <c r="Q27" s="450" t="s">
        <v>71</v>
      </c>
      <c r="R27" s="450" t="s">
        <v>71</v>
      </c>
      <c r="S27" s="450" t="s">
        <v>71</v>
      </c>
      <c r="T27" s="450" t="s">
        <v>71</v>
      </c>
      <c r="U27" s="450" t="s">
        <v>561</v>
      </c>
      <c r="V27" s="497" t="s">
        <v>1625</v>
      </c>
      <c r="X27" s="555"/>
    </row>
    <row r="28" spans="1:24" s="555" customFormat="1" ht="18" customHeight="1" x14ac:dyDescent="0.2">
      <c r="A28" s="450">
        <v>2</v>
      </c>
      <c r="B28" s="450" t="s">
        <v>73</v>
      </c>
      <c r="C28" s="27" t="s">
        <v>78</v>
      </c>
      <c r="D28" s="450" t="s">
        <v>1600</v>
      </c>
      <c r="E28" s="452" t="s">
        <v>1348</v>
      </c>
      <c r="F28" s="450">
        <v>6</v>
      </c>
      <c r="G28" s="452" t="s">
        <v>238</v>
      </c>
      <c r="H28" s="76">
        <v>6</v>
      </c>
      <c r="I28" s="76" t="s">
        <v>126</v>
      </c>
      <c r="J28" s="76">
        <f t="shared" si="0"/>
        <v>144</v>
      </c>
      <c r="K28" s="450">
        <v>1</v>
      </c>
      <c r="L28" s="450" t="s">
        <v>407</v>
      </c>
      <c r="M28" s="450">
        <v>10</v>
      </c>
      <c r="N28" s="450" t="s">
        <v>407</v>
      </c>
      <c r="O28" s="450" t="s">
        <v>71</v>
      </c>
      <c r="P28" s="450" t="s">
        <v>71</v>
      </c>
      <c r="Q28" s="450" t="s">
        <v>71</v>
      </c>
      <c r="R28" s="450" t="s">
        <v>71</v>
      </c>
      <c r="S28" s="450" t="s">
        <v>71</v>
      </c>
      <c r="T28" s="450" t="s">
        <v>71</v>
      </c>
      <c r="U28" s="450" t="s">
        <v>561</v>
      </c>
      <c r="V28" s="497" t="s">
        <v>1624</v>
      </c>
    </row>
    <row r="29" spans="1:24" s="512" customFormat="1" ht="18" customHeight="1" x14ac:dyDescent="0.2">
      <c r="A29" s="452">
        <v>1</v>
      </c>
      <c r="B29" s="450" t="s">
        <v>73</v>
      </c>
      <c r="C29" s="27" t="s">
        <v>79</v>
      </c>
      <c r="D29" s="450" t="s">
        <v>1600</v>
      </c>
      <c r="E29" s="452" t="s">
        <v>1346</v>
      </c>
      <c r="F29" s="452">
        <v>6</v>
      </c>
      <c r="G29" s="452" t="s">
        <v>238</v>
      </c>
      <c r="H29" s="76">
        <v>6</v>
      </c>
      <c r="I29" s="76" t="s">
        <v>126</v>
      </c>
      <c r="J29" s="76">
        <f t="shared" si="0"/>
        <v>144</v>
      </c>
      <c r="K29" s="450">
        <v>100</v>
      </c>
      <c r="L29" s="450" t="s">
        <v>407</v>
      </c>
      <c r="M29" s="450" t="s">
        <v>1902</v>
      </c>
      <c r="N29" s="450" t="s">
        <v>407</v>
      </c>
      <c r="O29" s="450" t="s">
        <v>71</v>
      </c>
      <c r="P29" s="450" t="s">
        <v>71</v>
      </c>
      <c r="Q29" s="450" t="s">
        <v>71</v>
      </c>
      <c r="R29" s="450" t="s">
        <v>71</v>
      </c>
      <c r="S29" s="450" t="s">
        <v>71</v>
      </c>
      <c r="T29" s="450" t="s">
        <v>71</v>
      </c>
      <c r="U29" s="450" t="s">
        <v>561</v>
      </c>
      <c r="V29" s="497"/>
      <c r="X29" s="555"/>
    </row>
    <row r="30" spans="1:24" s="555" customFormat="1" ht="18" customHeight="1" x14ac:dyDescent="0.2">
      <c r="A30" s="450">
        <v>2</v>
      </c>
      <c r="B30" s="450" t="s">
        <v>73</v>
      </c>
      <c r="C30" s="27" t="s">
        <v>78</v>
      </c>
      <c r="D30" s="450" t="s">
        <v>1600</v>
      </c>
      <c r="E30" s="452" t="s">
        <v>1346</v>
      </c>
      <c r="F30" s="450">
        <v>6</v>
      </c>
      <c r="G30" s="452" t="s">
        <v>238</v>
      </c>
      <c r="H30" s="76">
        <v>6</v>
      </c>
      <c r="I30" s="76" t="s">
        <v>126</v>
      </c>
      <c r="J30" s="76">
        <f t="shared" si="0"/>
        <v>144</v>
      </c>
      <c r="K30" s="450">
        <v>100</v>
      </c>
      <c r="L30" s="450" t="s">
        <v>407</v>
      </c>
      <c r="M30" s="450" t="s">
        <v>1902</v>
      </c>
      <c r="N30" s="450" t="s">
        <v>407</v>
      </c>
      <c r="O30" s="450" t="s">
        <v>71</v>
      </c>
      <c r="P30" s="450" t="s">
        <v>71</v>
      </c>
      <c r="Q30" s="450" t="s">
        <v>71</v>
      </c>
      <c r="R30" s="450" t="s">
        <v>71</v>
      </c>
      <c r="S30" s="450" t="s">
        <v>71</v>
      </c>
      <c r="T30" s="450" t="s">
        <v>71</v>
      </c>
      <c r="U30" s="450" t="s">
        <v>561</v>
      </c>
      <c r="V30" s="619"/>
    </row>
    <row r="32" spans="1:24" s="426" customFormat="1" ht="16" thickBot="1" x14ac:dyDescent="0.25">
      <c r="A32" s="1" t="s">
        <v>2142</v>
      </c>
      <c r="B32" s="1"/>
      <c r="C32" s="1" t="s">
        <v>69</v>
      </c>
      <c r="D32" s="16"/>
      <c r="E32" s="16" t="s">
        <v>105</v>
      </c>
    </row>
    <row r="34" spans="1:22" s="19" customFormat="1" x14ac:dyDescent="0.2">
      <c r="A34" s="263" t="s">
        <v>5</v>
      </c>
      <c r="B34" s="54" t="s">
        <v>9</v>
      </c>
      <c r="C34" s="55" t="s">
        <v>56</v>
      </c>
      <c r="D34" s="56" t="s">
        <v>488</v>
      </c>
      <c r="E34" s="56" t="s">
        <v>489</v>
      </c>
      <c r="F34" s="56" t="s">
        <v>490</v>
      </c>
      <c r="G34" s="56" t="s">
        <v>491</v>
      </c>
      <c r="H34" s="56" t="s">
        <v>492</v>
      </c>
      <c r="I34" s="56" t="s">
        <v>493</v>
      </c>
      <c r="J34" s="55" t="s">
        <v>2139</v>
      </c>
      <c r="K34" s="55" t="s">
        <v>122</v>
      </c>
      <c r="L34" s="55" t="s">
        <v>2140</v>
      </c>
      <c r="M34" s="55" t="s">
        <v>122</v>
      </c>
      <c r="N34" s="530" t="s">
        <v>42</v>
      </c>
      <c r="O34" s="55" t="s">
        <v>2141</v>
      </c>
      <c r="P34" s="55" t="s">
        <v>122</v>
      </c>
      <c r="Q34" s="530" t="s">
        <v>10</v>
      </c>
      <c r="R34" s="55" t="s">
        <v>2566</v>
      </c>
      <c r="S34" s="55" t="s">
        <v>11</v>
      </c>
      <c r="T34" s="55" t="s">
        <v>16</v>
      </c>
    </row>
    <row r="35" spans="1:22" s="242" customFormat="1" x14ac:dyDescent="0.2">
      <c r="A35" s="445"/>
      <c r="B35" s="445"/>
      <c r="C35" s="445"/>
      <c r="D35" s="424"/>
      <c r="E35" s="444"/>
      <c r="F35" s="444"/>
      <c r="G35" s="444"/>
      <c r="H35" s="444"/>
      <c r="I35" s="444"/>
      <c r="J35" s="444"/>
      <c r="K35" s="424"/>
      <c r="L35" s="424"/>
      <c r="M35" s="424"/>
      <c r="N35" s="424"/>
      <c r="O35" s="424"/>
      <c r="P35" s="424"/>
      <c r="Q35" s="424"/>
      <c r="R35" s="424"/>
      <c r="S35" s="424"/>
      <c r="T35" s="445"/>
      <c r="U35" s="557"/>
      <c r="V35" s="556"/>
    </row>
    <row r="37" spans="1:22" s="426" customFormat="1" ht="16" thickBot="1" x14ac:dyDescent="0.25">
      <c r="A37" s="1" t="s">
        <v>12</v>
      </c>
      <c r="B37" s="1"/>
    </row>
    <row r="38" spans="1:22" s="429" customFormat="1" x14ac:dyDescent="0.2">
      <c r="A38" s="3" t="s">
        <v>13</v>
      </c>
      <c r="B38" s="3"/>
      <c r="E38" s="439" t="s">
        <v>1529</v>
      </c>
      <c r="F38" s="439" t="s">
        <v>1500</v>
      </c>
      <c r="G38" s="30" t="s">
        <v>54</v>
      </c>
      <c r="I38" s="411" t="s">
        <v>16</v>
      </c>
    </row>
    <row r="39" spans="1:22" s="440" customFormat="1" x14ac:dyDescent="0.2">
      <c r="A39" s="442">
        <v>1</v>
      </c>
      <c r="B39" s="442"/>
      <c r="C39" s="440" t="s">
        <v>37</v>
      </c>
      <c r="E39" s="436">
        <v>0</v>
      </c>
      <c r="F39" s="436">
        <v>0</v>
      </c>
      <c r="G39" s="440" t="s">
        <v>60</v>
      </c>
      <c r="I39" s="441" t="s">
        <v>510</v>
      </c>
    </row>
    <row r="40" spans="1:22" x14ac:dyDescent="0.2">
      <c r="A40" s="4">
        <v>2</v>
      </c>
      <c r="B40" s="4"/>
      <c r="C40" s="5" t="s">
        <v>17</v>
      </c>
      <c r="E40" s="6">
        <v>0</v>
      </c>
      <c r="F40" s="6">
        <v>0</v>
      </c>
      <c r="G40" t="s">
        <v>61</v>
      </c>
      <c r="I40" s="435" t="s">
        <v>1967</v>
      </c>
    </row>
    <row r="41" spans="1:22" s="8" customFormat="1" x14ac:dyDescent="0.2">
      <c r="A41" s="7">
        <v>3</v>
      </c>
      <c r="B41" s="7"/>
      <c r="C41" s="8" t="s">
        <v>18</v>
      </c>
      <c r="E41" s="10">
        <v>0</v>
      </c>
      <c r="F41" s="10">
        <v>0</v>
      </c>
      <c r="G41" s="8" t="s">
        <v>19</v>
      </c>
      <c r="I41" s="435" t="s">
        <v>1967</v>
      </c>
      <c r="J41"/>
    </row>
    <row r="42" spans="1:22" s="8" customFormat="1" x14ac:dyDescent="0.2">
      <c r="A42" s="7">
        <v>4</v>
      </c>
      <c r="B42" s="7"/>
      <c r="C42" s="8" t="s">
        <v>20</v>
      </c>
      <c r="E42" s="10">
        <v>0</v>
      </c>
      <c r="F42" s="10">
        <v>0</v>
      </c>
      <c r="G42" s="8" t="s">
        <v>21</v>
      </c>
      <c r="I42" s="435" t="s">
        <v>1967</v>
      </c>
      <c r="J42"/>
    </row>
    <row r="43" spans="1:22" x14ac:dyDescent="0.2">
      <c r="A43" s="4">
        <v>5</v>
      </c>
      <c r="B43" s="4"/>
      <c r="C43" s="5" t="s">
        <v>22</v>
      </c>
      <c r="E43" s="6">
        <v>1</v>
      </c>
      <c r="F43" s="6">
        <v>1</v>
      </c>
      <c r="G43" t="s">
        <v>23</v>
      </c>
      <c r="I43" s="435" t="s">
        <v>557</v>
      </c>
    </row>
    <row r="44" spans="1:22" x14ac:dyDescent="0.2">
      <c r="A44" s="7">
        <v>6</v>
      </c>
      <c r="B44" s="7"/>
      <c r="C44" s="8" t="s">
        <v>24</v>
      </c>
      <c r="E44" s="10">
        <v>1</v>
      </c>
      <c r="F44" s="10">
        <v>1</v>
      </c>
      <c r="G44" t="s">
        <v>128</v>
      </c>
      <c r="I44" s="435" t="s">
        <v>1309</v>
      </c>
    </row>
    <row r="45" spans="1:22" x14ac:dyDescent="0.2">
      <c r="E45" s="433"/>
      <c r="F45" s="433"/>
      <c r="I45" s="435"/>
    </row>
    <row r="46" spans="1:22" s="429" customFormat="1" x14ac:dyDescent="0.2">
      <c r="A46" s="3" t="s">
        <v>25</v>
      </c>
      <c r="B46" s="3"/>
      <c r="E46" s="439" t="s">
        <v>14</v>
      </c>
      <c r="F46" s="439" t="s">
        <v>14</v>
      </c>
      <c r="G46" s="30" t="s">
        <v>15</v>
      </c>
      <c r="I46" s="40" t="s">
        <v>16</v>
      </c>
    </row>
    <row r="47" spans="1:22" x14ac:dyDescent="0.2">
      <c r="A47">
        <v>7</v>
      </c>
      <c r="C47" t="s">
        <v>26</v>
      </c>
      <c r="E47" s="436">
        <v>1</v>
      </c>
      <c r="F47" s="436">
        <v>1</v>
      </c>
      <c r="G47" t="s">
        <v>27</v>
      </c>
      <c r="I47" s="435" t="s">
        <v>1963</v>
      </c>
    </row>
    <row r="48" spans="1:22" x14ac:dyDescent="0.2">
      <c r="A48">
        <v>8</v>
      </c>
      <c r="C48" t="s">
        <v>58</v>
      </c>
      <c r="E48" s="436">
        <v>1</v>
      </c>
      <c r="F48" s="436">
        <v>1</v>
      </c>
      <c r="G48" t="s">
        <v>62</v>
      </c>
      <c r="I48" s="435" t="s">
        <v>1964</v>
      </c>
    </row>
    <row r="49" spans="1:13" x14ac:dyDescent="0.2">
      <c r="A49">
        <v>9</v>
      </c>
      <c r="C49" t="s">
        <v>40</v>
      </c>
      <c r="E49" s="436">
        <v>0</v>
      </c>
      <c r="F49" s="436">
        <v>0</v>
      </c>
      <c r="G49" t="s">
        <v>63</v>
      </c>
      <c r="I49" s="435" t="s">
        <v>636</v>
      </c>
    </row>
    <row r="50" spans="1:13" x14ac:dyDescent="0.2">
      <c r="A50">
        <v>10</v>
      </c>
      <c r="C50" t="s">
        <v>39</v>
      </c>
      <c r="E50" s="436">
        <v>0</v>
      </c>
      <c r="F50" s="436">
        <v>0</v>
      </c>
      <c r="G50" t="s">
        <v>115</v>
      </c>
      <c r="I50" s="39" t="s">
        <v>1968</v>
      </c>
    </row>
    <row r="51" spans="1:13" x14ac:dyDescent="0.2">
      <c r="E51" s="433"/>
      <c r="F51" s="433"/>
      <c r="I51" s="435"/>
    </row>
    <row r="52" spans="1:13" s="429" customFormat="1" x14ac:dyDescent="0.2">
      <c r="A52" s="3" t="s">
        <v>57</v>
      </c>
      <c r="B52" s="3"/>
      <c r="E52" s="438" t="s">
        <v>14</v>
      </c>
      <c r="F52" s="438" t="s">
        <v>14</v>
      </c>
      <c r="G52" s="30" t="s">
        <v>15</v>
      </c>
      <c r="I52" s="40" t="s">
        <v>16</v>
      </c>
    </row>
    <row r="53" spans="1:13" s="5" customFormat="1" x14ac:dyDescent="0.2">
      <c r="A53" s="5">
        <v>11</v>
      </c>
      <c r="C53" s="5" t="s">
        <v>28</v>
      </c>
      <c r="E53" s="6">
        <v>1</v>
      </c>
      <c r="F53" s="6">
        <v>1</v>
      </c>
      <c r="G53" t="s">
        <v>49</v>
      </c>
      <c r="I53" s="435" t="s">
        <v>1965</v>
      </c>
      <c r="J53"/>
    </row>
    <row r="54" spans="1:13" s="5" customFormat="1" x14ac:dyDescent="0.2">
      <c r="A54" s="11">
        <v>12</v>
      </c>
      <c r="B54" s="11"/>
      <c r="C54" s="5" t="s">
        <v>47</v>
      </c>
      <c r="E54" s="6">
        <v>0</v>
      </c>
      <c r="F54" s="6">
        <v>0</v>
      </c>
      <c r="G54" t="s">
        <v>109</v>
      </c>
      <c r="I54" s="435" t="s">
        <v>1966</v>
      </c>
      <c r="J54"/>
    </row>
    <row r="55" spans="1:13" x14ac:dyDescent="0.2">
      <c r="A55" s="437">
        <v>13</v>
      </c>
      <c r="B55" s="437"/>
      <c r="C55" t="s">
        <v>29</v>
      </c>
      <c r="E55" s="436">
        <v>0</v>
      </c>
      <c r="F55" s="436">
        <v>0</v>
      </c>
      <c r="G55" t="s">
        <v>30</v>
      </c>
      <c r="I55" s="435" t="s">
        <v>1859</v>
      </c>
    </row>
    <row r="56" spans="1:13" x14ac:dyDescent="0.2">
      <c r="A56" s="437">
        <v>14</v>
      </c>
      <c r="B56" s="437"/>
      <c r="C56" t="s">
        <v>31</v>
      </c>
      <c r="E56" s="436">
        <v>1</v>
      </c>
      <c r="F56" s="436">
        <v>1</v>
      </c>
      <c r="G56" t="s">
        <v>1400</v>
      </c>
      <c r="I56" s="435" t="s">
        <v>1969</v>
      </c>
    </row>
    <row r="57" spans="1:13" x14ac:dyDescent="0.2">
      <c r="A57" s="437">
        <v>15</v>
      </c>
      <c r="B57" s="437"/>
      <c r="C57" t="s">
        <v>38</v>
      </c>
      <c r="E57" s="436">
        <v>0</v>
      </c>
      <c r="F57" s="436">
        <v>0</v>
      </c>
      <c r="G57" t="s">
        <v>64</v>
      </c>
      <c r="I57" s="435" t="s">
        <v>1970</v>
      </c>
    </row>
    <row r="58" spans="1:13" x14ac:dyDescent="0.2">
      <c r="E58" s="433"/>
      <c r="F58" s="433"/>
    </row>
    <row r="59" spans="1:13" ht="16" thickBot="1" x14ac:dyDescent="0.25">
      <c r="A59" s="426"/>
      <c r="B59" s="426"/>
      <c r="C59" s="426"/>
      <c r="D59" s="426"/>
      <c r="E59" s="434"/>
      <c r="F59" s="434"/>
      <c r="G59" s="426"/>
      <c r="H59" s="426"/>
      <c r="I59" s="545"/>
      <c r="J59" s="545"/>
      <c r="K59" s="545"/>
      <c r="L59" s="545"/>
      <c r="M59" s="545"/>
    </row>
    <row r="60" spans="1:13" x14ac:dyDescent="0.2">
      <c r="E60" s="433"/>
      <c r="F60" s="433"/>
      <c r="I60" s="545"/>
      <c r="J60" s="545"/>
      <c r="K60" s="545"/>
      <c r="L60" s="545"/>
      <c r="M60" s="545"/>
    </row>
    <row r="61" spans="1:13" ht="16" thickBot="1" x14ac:dyDescent="0.25">
      <c r="A61" s="2" t="s">
        <v>32</v>
      </c>
      <c r="B61" s="2"/>
      <c r="E61" s="432">
        <f>SUM(E39:E44,E47:E50,E53:E57)</f>
        <v>6</v>
      </c>
      <c r="F61" s="432">
        <f>SUM(F39:F44,F47:F50,F53:F57)</f>
        <v>6</v>
      </c>
      <c r="G61" s="431" t="s">
        <v>48</v>
      </c>
      <c r="I61" s="545"/>
      <c r="J61" s="545"/>
      <c r="K61" s="545"/>
      <c r="L61" s="545"/>
      <c r="M61" s="545"/>
    </row>
    <row r="62" spans="1:13" ht="16" thickTop="1" x14ac:dyDescent="0.2">
      <c r="A62" s="201" t="s">
        <v>1367</v>
      </c>
      <c r="B62" s="201"/>
      <c r="C62" s="8"/>
      <c r="D62" s="193"/>
      <c r="E62" s="197" t="s">
        <v>1375</v>
      </c>
      <c r="F62" s="196" t="s">
        <v>1375</v>
      </c>
      <c r="I62" s="545"/>
      <c r="J62" s="545"/>
      <c r="K62" s="545"/>
      <c r="L62" s="545"/>
      <c r="M62" s="545"/>
    </row>
    <row r="63" spans="1:13" x14ac:dyDescent="0.2">
      <c r="A63" s="427" t="s">
        <v>118</v>
      </c>
      <c r="B63" s="2"/>
      <c r="E63" s="194">
        <f>0.5^E62</f>
        <v>0.25</v>
      </c>
      <c r="F63" s="194">
        <f>0.5^F62</f>
        <v>0.25</v>
      </c>
      <c r="I63" s="545"/>
      <c r="J63" s="545"/>
      <c r="K63" s="545"/>
      <c r="L63" s="545"/>
      <c r="M63" s="545"/>
    </row>
    <row r="64" spans="1:13" ht="16" thickBot="1" x14ac:dyDescent="0.25">
      <c r="A64" s="1"/>
      <c r="B64" s="1"/>
      <c r="C64" s="426"/>
      <c r="D64" s="426"/>
      <c r="E64" s="87"/>
      <c r="F64" s="87"/>
      <c r="G64" s="426"/>
      <c r="H64" s="426"/>
      <c r="I64" s="545"/>
      <c r="J64" s="545"/>
      <c r="K64" s="545"/>
      <c r="L64" s="545"/>
      <c r="M64" s="545"/>
    </row>
    <row r="65" spans="1:13" x14ac:dyDescent="0.2">
      <c r="A65" s="3" t="s">
        <v>33</v>
      </c>
      <c r="B65" s="3"/>
      <c r="C65" s="429"/>
      <c r="D65" s="429"/>
      <c r="E65" s="430" t="s">
        <v>34</v>
      </c>
      <c r="F65" s="430" t="s">
        <v>34</v>
      </c>
      <c r="G65" s="429" t="s">
        <v>15</v>
      </c>
      <c r="H65" s="429"/>
      <c r="I65" s="545"/>
      <c r="J65" s="545"/>
      <c r="K65" s="545"/>
      <c r="L65" s="545"/>
      <c r="M65" s="545"/>
    </row>
    <row r="66" spans="1:13" x14ac:dyDescent="0.2">
      <c r="A66" s="198" t="s">
        <v>1368</v>
      </c>
      <c r="B66" s="24" t="s">
        <v>1370</v>
      </c>
      <c r="E66" s="200">
        <v>1</v>
      </c>
      <c r="F66" s="200">
        <v>1</v>
      </c>
      <c r="G66" s="24" t="s">
        <v>1372</v>
      </c>
      <c r="I66" s="545"/>
      <c r="J66" s="545"/>
      <c r="K66" s="545"/>
      <c r="L66" s="545"/>
      <c r="M66" s="545"/>
    </row>
    <row r="67" spans="1:13" x14ac:dyDescent="0.2">
      <c r="A67" s="198" t="s">
        <v>1369</v>
      </c>
      <c r="B67" s="193" t="s">
        <v>1371</v>
      </c>
      <c r="C67" s="24"/>
      <c r="E67" s="200">
        <v>1</v>
      </c>
      <c r="F67" s="200">
        <v>1</v>
      </c>
      <c r="G67" s="24" t="s">
        <v>1372</v>
      </c>
      <c r="I67" s="545"/>
      <c r="J67" s="545"/>
      <c r="K67" s="545"/>
      <c r="L67" s="545"/>
      <c r="M67" s="545"/>
    </row>
    <row r="68" spans="1:13" x14ac:dyDescent="0.2">
      <c r="A68" s="5"/>
      <c r="B68" s="5"/>
      <c r="C68" s="24"/>
      <c r="E68" s="23"/>
      <c r="F68" s="23"/>
      <c r="I68" s="545"/>
      <c r="J68" s="545"/>
      <c r="K68" s="545"/>
      <c r="L68" s="545"/>
      <c r="M68" s="545"/>
    </row>
    <row r="69" spans="1:13" ht="16" thickBot="1" x14ac:dyDescent="0.25">
      <c r="A69" s="5"/>
      <c r="B69" s="5"/>
      <c r="C69" s="22"/>
      <c r="I69" s="545"/>
      <c r="J69" s="545"/>
      <c r="K69" s="545"/>
      <c r="L69" s="545"/>
      <c r="M69" s="545"/>
    </row>
    <row r="70" spans="1:13" x14ac:dyDescent="0.2">
      <c r="A70" s="21"/>
      <c r="B70" s="21"/>
      <c r="C70" s="20"/>
      <c r="D70" s="428"/>
      <c r="E70" s="428"/>
      <c r="F70" s="428"/>
      <c r="G70" s="428"/>
      <c r="H70" s="428"/>
      <c r="I70" s="545"/>
      <c r="J70" s="545"/>
      <c r="K70" s="545"/>
      <c r="L70" s="545"/>
      <c r="M70" s="545"/>
    </row>
    <row r="71" spans="1:13" ht="16" thickBot="1" x14ac:dyDescent="0.25">
      <c r="A71" s="2" t="s">
        <v>35</v>
      </c>
      <c r="B71" s="2"/>
      <c r="E71" s="211">
        <f>E61*E63*E66*E67</f>
        <v>1.5</v>
      </c>
      <c r="F71" s="211">
        <f>F61*F63*F66*F67</f>
        <v>1.5</v>
      </c>
      <c r="G71" s="212" t="s">
        <v>48</v>
      </c>
      <c r="I71" s="545"/>
      <c r="J71" s="545"/>
      <c r="K71" s="545"/>
      <c r="L71" s="545"/>
      <c r="M71" s="545"/>
    </row>
    <row r="72" spans="1:13" ht="16" thickTop="1" x14ac:dyDescent="0.2">
      <c r="C72" s="427"/>
      <c r="I72" s="545"/>
      <c r="J72" s="545"/>
      <c r="K72" s="545"/>
      <c r="L72" s="545"/>
      <c r="M72" s="545"/>
    </row>
    <row r="73" spans="1:13" ht="16" thickBot="1" x14ac:dyDescent="0.25">
      <c r="A73" s="426"/>
      <c r="B73" s="426"/>
      <c r="C73" s="426"/>
      <c r="D73" s="426"/>
      <c r="E73" s="426"/>
      <c r="F73" s="426"/>
      <c r="G73" s="426"/>
      <c r="H73" s="426"/>
      <c r="I73" s="545"/>
      <c r="J73" s="545"/>
      <c r="K73" s="545"/>
      <c r="L73" s="545"/>
      <c r="M73" s="545"/>
    </row>
    <row r="74" spans="1:13" x14ac:dyDescent="0.2">
      <c r="I74" s="545"/>
      <c r="J74" s="545"/>
      <c r="K74" s="545"/>
      <c r="L74" s="545"/>
      <c r="M74" s="545"/>
    </row>
    <row r="75" spans="1:13" x14ac:dyDescent="0.2">
      <c r="A75" s="2" t="s">
        <v>1394</v>
      </c>
      <c r="I75" s="545"/>
      <c r="J75" s="545"/>
      <c r="K75" s="545"/>
      <c r="L75" s="545"/>
      <c r="M75" s="545"/>
    </row>
    <row r="76" spans="1:13" x14ac:dyDescent="0.2">
      <c r="A76" s="425">
        <v>44118</v>
      </c>
      <c r="B76" t="s">
        <v>1395</v>
      </c>
      <c r="I76" s="545"/>
      <c r="J76" s="545"/>
      <c r="K76" s="545"/>
      <c r="L76" s="545"/>
      <c r="M76" s="545"/>
    </row>
    <row r="1048508" spans="16:16" x14ac:dyDescent="0.2">
      <c r="P1048508" s="424"/>
    </row>
  </sheetData>
  <conditionalFormatting sqref="E71:F71">
    <cfRule type="cellIs" dxfId="57" priority="1" operator="lessThan">
      <formula>7.5</formula>
    </cfRule>
    <cfRule type="cellIs" dxfId="56" priority="2" operator="greaterThan">
      <formula>7.5</formula>
    </cfRule>
  </conditionalFormatting>
  <dataValidations count="4">
    <dataValidation type="list" allowBlank="1" showInputMessage="1" showErrorMessage="1" sqref="E10" xr:uid="{00000000-0002-0000-2700-000000000000}">
      <formula1>#REF!</formula1>
    </dataValidation>
    <dataValidation type="list" showInputMessage="1" showErrorMessage="1" sqref="E12" xr:uid="{00000000-0002-0000-2700-000001000000}">
      <formula1>#REF!</formula1>
    </dataValidation>
    <dataValidation type="list" allowBlank="1" showInputMessage="1" showErrorMessage="1" sqref="E11" xr:uid="{00000000-0002-0000-2700-000002000000}">
      <formula1>#REF!</formula1>
    </dataValidation>
    <dataValidation type="list" allowBlank="1" showInputMessage="1" showErrorMessage="1" sqref="D12" xr:uid="{00000000-0002-0000-2700-000003000000}">
      <formula1>"Yes,No"</formula1>
    </dataValidation>
  </dataValidation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92D050"/>
  </sheetPr>
  <dimension ref="A1:X1048504"/>
  <sheetViews>
    <sheetView topLeftCell="A49"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1620</v>
      </c>
      <c r="G2" s="19" t="s">
        <v>72</v>
      </c>
      <c r="H2" s="44" t="s">
        <v>1727</v>
      </c>
    </row>
    <row r="3" spans="1:24" x14ac:dyDescent="0.2">
      <c r="C3" s="19" t="s">
        <v>2</v>
      </c>
      <c r="D3" s="209">
        <v>2010</v>
      </c>
    </row>
    <row r="4" spans="1:24" x14ac:dyDescent="0.2">
      <c r="C4" s="8" t="s">
        <v>44</v>
      </c>
      <c r="D4" s="44" t="s">
        <v>523</v>
      </c>
    </row>
    <row r="5" spans="1:24" x14ac:dyDescent="0.2">
      <c r="C5" s="19" t="s">
        <v>3</v>
      </c>
      <c r="D5" s="44" t="s">
        <v>2168</v>
      </c>
    </row>
    <row r="6" spans="1:24" x14ac:dyDescent="0.2">
      <c r="D6" s="18"/>
    </row>
    <row r="7" spans="1:24" s="43" customFormat="1" ht="16" thickBot="1" x14ac:dyDescent="0.25">
      <c r="A7" s="1" t="s">
        <v>59</v>
      </c>
      <c r="B7" s="1"/>
      <c r="D7" s="248" t="s">
        <v>1526</v>
      </c>
    </row>
    <row r="9" spans="1:24" s="43" customFormat="1" ht="16" thickBot="1" x14ac:dyDescent="0.25">
      <c r="A9" s="1" t="s">
        <v>4</v>
      </c>
      <c r="B9" s="1"/>
    </row>
    <row r="10" spans="1:24" x14ac:dyDescent="0.2">
      <c r="C10" s="19" t="s">
        <v>74</v>
      </c>
      <c r="D10" s="45" t="s">
        <v>504</v>
      </c>
      <c r="E10" s="46"/>
    </row>
    <row r="11" spans="1:24" x14ac:dyDescent="0.2">
      <c r="C11" s="19" t="s">
        <v>46</v>
      </c>
      <c r="D11" s="45" t="s">
        <v>301</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1727</v>
      </c>
      <c r="C15" s="206" t="s">
        <v>79</v>
      </c>
      <c r="D15" s="225" t="s">
        <v>441</v>
      </c>
      <c r="E15" s="225" t="s">
        <v>1582</v>
      </c>
      <c r="F15" s="225" t="s">
        <v>525</v>
      </c>
      <c r="G15" s="225" t="s">
        <v>132</v>
      </c>
      <c r="H15" s="225" t="s">
        <v>134</v>
      </c>
      <c r="I15" s="225" t="s">
        <v>1468</v>
      </c>
      <c r="J15" s="225" t="s">
        <v>259</v>
      </c>
      <c r="K15" s="225">
        <v>3</v>
      </c>
      <c r="L15" s="225" t="s">
        <v>71</v>
      </c>
      <c r="M15" s="225" t="s">
        <v>71</v>
      </c>
      <c r="N15" s="225" t="s">
        <v>71</v>
      </c>
      <c r="O15" s="225" t="s">
        <v>71</v>
      </c>
      <c r="P15" s="265" t="s">
        <v>1621</v>
      </c>
      <c r="Q15" s="15">
        <v>2</v>
      </c>
      <c r="R15" s="15">
        <v>11</v>
      </c>
      <c r="S15" s="15" t="s">
        <v>126</v>
      </c>
      <c r="T15" s="15">
        <f>24*R15</f>
        <v>264</v>
      </c>
      <c r="U15" s="225" t="s">
        <v>51</v>
      </c>
      <c r="V15" s="225" t="s">
        <v>248</v>
      </c>
      <c r="W15" s="225" t="s">
        <v>53</v>
      </c>
      <c r="X15" s="225" t="s">
        <v>530</v>
      </c>
    </row>
    <row r="16" spans="1:24" s="550" customFormat="1" x14ac:dyDescent="0.2">
      <c r="A16" s="225">
        <v>2</v>
      </c>
      <c r="B16" s="225" t="s">
        <v>1727</v>
      </c>
      <c r="C16" s="206" t="s">
        <v>78</v>
      </c>
      <c r="D16" s="225" t="s">
        <v>441</v>
      </c>
      <c r="E16" s="225" t="s">
        <v>1582</v>
      </c>
      <c r="F16" s="225" t="s">
        <v>528</v>
      </c>
      <c r="G16" s="225" t="s">
        <v>132</v>
      </c>
      <c r="H16" s="225" t="s">
        <v>134</v>
      </c>
      <c r="I16" s="225" t="s">
        <v>1468</v>
      </c>
      <c r="J16" s="225" t="s">
        <v>527</v>
      </c>
      <c r="K16" s="225">
        <v>5.5</v>
      </c>
      <c r="L16" s="225">
        <v>4.5</v>
      </c>
      <c r="M16" s="225">
        <v>6.5</v>
      </c>
      <c r="N16" s="225" t="s">
        <v>71</v>
      </c>
      <c r="O16" s="225" t="s">
        <v>71</v>
      </c>
      <c r="P16" s="265" t="s">
        <v>1621</v>
      </c>
      <c r="Q16" s="15">
        <v>2</v>
      </c>
      <c r="R16" s="15">
        <v>18</v>
      </c>
      <c r="S16" s="15" t="s">
        <v>126</v>
      </c>
      <c r="T16" s="15">
        <f>24*R16</f>
        <v>432</v>
      </c>
      <c r="U16" s="225" t="s">
        <v>51</v>
      </c>
      <c r="V16" s="225" t="s">
        <v>248</v>
      </c>
      <c r="W16" s="225" t="s">
        <v>53</v>
      </c>
      <c r="X16" s="225" t="s">
        <v>530</v>
      </c>
    </row>
    <row r="17" spans="1:24" s="49" customFormat="1" x14ac:dyDescent="0.2"/>
    <row r="18" spans="1:24" s="50" customFormat="1" ht="16" thickBot="1" x14ac:dyDescent="0.25">
      <c r="A18" s="17" t="s">
        <v>2142</v>
      </c>
      <c r="B18" s="17"/>
      <c r="C18" s="17" t="s">
        <v>68</v>
      </c>
    </row>
    <row r="19" spans="1:24" s="49" customFormat="1" x14ac:dyDescent="0.2"/>
    <row r="20" spans="1:24" s="99" customFormat="1" x14ac:dyDescent="0.2">
      <c r="A20" s="51" t="s">
        <v>5</v>
      </c>
      <c r="B20" s="51" t="s">
        <v>36</v>
      </c>
      <c r="C20" s="51" t="s">
        <v>6</v>
      </c>
      <c r="D20" s="51" t="s">
        <v>45</v>
      </c>
      <c r="E20" s="51" t="s">
        <v>9</v>
      </c>
      <c r="F20" s="51" t="s">
        <v>119</v>
      </c>
      <c r="G20" s="51" t="s">
        <v>56</v>
      </c>
      <c r="H20" s="51" t="s">
        <v>136</v>
      </c>
      <c r="I20" s="51" t="s">
        <v>137</v>
      </c>
      <c r="J20" s="51" t="s">
        <v>138</v>
      </c>
      <c r="K20" s="51" t="s">
        <v>139</v>
      </c>
      <c r="L20" s="51" t="s">
        <v>122</v>
      </c>
      <c r="M20" s="51" t="s">
        <v>140</v>
      </c>
      <c r="N20" s="51" t="s">
        <v>122</v>
      </c>
      <c r="O20" s="51" t="s">
        <v>42</v>
      </c>
      <c r="P20" s="51" t="s">
        <v>141</v>
      </c>
      <c r="Q20" s="51" t="s">
        <v>142</v>
      </c>
      <c r="R20" s="51" t="s">
        <v>10</v>
      </c>
      <c r="S20" s="51" t="s">
        <v>146</v>
      </c>
      <c r="T20" s="51" t="s">
        <v>145</v>
      </c>
      <c r="U20" s="51" t="s">
        <v>11</v>
      </c>
      <c r="V20" s="85" t="s">
        <v>16</v>
      </c>
    </row>
    <row r="21" spans="1:24" s="99" customFormat="1" x14ac:dyDescent="0.2">
      <c r="A21" s="52">
        <v>1</v>
      </c>
      <c r="B21" s="90" t="s">
        <v>1727</v>
      </c>
      <c r="C21" s="207" t="s">
        <v>79</v>
      </c>
      <c r="D21" s="90" t="s">
        <v>1602</v>
      </c>
      <c r="E21" s="90" t="s">
        <v>250</v>
      </c>
      <c r="F21" s="52">
        <v>5</v>
      </c>
      <c r="G21" s="52" t="s">
        <v>51</v>
      </c>
      <c r="H21" s="247">
        <v>11</v>
      </c>
      <c r="I21" s="247" t="s">
        <v>126</v>
      </c>
      <c r="J21" s="247">
        <f t="shared" ref="J21:J26" si="0">24*H21</f>
        <v>264</v>
      </c>
      <c r="K21" s="90">
        <v>10.4</v>
      </c>
      <c r="L21" s="90" t="s">
        <v>1981</v>
      </c>
      <c r="M21" s="90" t="s">
        <v>1982</v>
      </c>
      <c r="N21" s="90" t="s">
        <v>1981</v>
      </c>
      <c r="O21" s="90" t="s">
        <v>71</v>
      </c>
      <c r="P21" s="90" t="s">
        <v>71</v>
      </c>
      <c r="Q21" s="90" t="s">
        <v>71</v>
      </c>
      <c r="R21" s="90" t="s">
        <v>71</v>
      </c>
      <c r="S21" s="90" t="s">
        <v>71</v>
      </c>
      <c r="T21" s="90" t="s">
        <v>71</v>
      </c>
      <c r="U21" s="90" t="s">
        <v>532</v>
      </c>
      <c r="V21" s="228" t="s">
        <v>1979</v>
      </c>
      <c r="X21" s="100"/>
    </row>
    <row r="22" spans="1:24" s="99" customFormat="1" x14ac:dyDescent="0.2">
      <c r="A22" s="52">
        <v>1</v>
      </c>
      <c r="B22" s="90" t="s">
        <v>1727</v>
      </c>
      <c r="C22" s="207" t="s">
        <v>79</v>
      </c>
      <c r="D22" s="90" t="s">
        <v>1600</v>
      </c>
      <c r="E22" s="90" t="s">
        <v>440</v>
      </c>
      <c r="F22" s="52">
        <v>6</v>
      </c>
      <c r="G22" s="52" t="s">
        <v>51</v>
      </c>
      <c r="H22" s="247">
        <v>11</v>
      </c>
      <c r="I22" s="247" t="s">
        <v>126</v>
      </c>
      <c r="J22" s="247">
        <f t="shared" si="0"/>
        <v>264</v>
      </c>
      <c r="K22" s="90">
        <v>3.6</v>
      </c>
      <c r="L22" s="90" t="s">
        <v>1981</v>
      </c>
      <c r="M22" s="90">
        <v>10.4</v>
      </c>
      <c r="N22" s="90" t="s">
        <v>1981</v>
      </c>
      <c r="O22" s="90" t="s">
        <v>71</v>
      </c>
      <c r="P22" s="90" t="s">
        <v>71</v>
      </c>
      <c r="Q22" s="90" t="s">
        <v>71</v>
      </c>
      <c r="R22" s="90" t="s">
        <v>71</v>
      </c>
      <c r="S22" s="90" t="s">
        <v>71</v>
      </c>
      <c r="T22" s="90" t="s">
        <v>71</v>
      </c>
      <c r="U22" s="90" t="s">
        <v>337</v>
      </c>
      <c r="V22" s="228" t="s">
        <v>1979</v>
      </c>
      <c r="X22" s="100"/>
    </row>
    <row r="23" spans="1:24" s="99" customFormat="1" x14ac:dyDescent="0.2">
      <c r="A23" s="52">
        <v>1</v>
      </c>
      <c r="B23" s="90" t="s">
        <v>1727</v>
      </c>
      <c r="C23" s="207" t="s">
        <v>79</v>
      </c>
      <c r="D23" s="90" t="s">
        <v>1596</v>
      </c>
      <c r="E23" s="52" t="s">
        <v>531</v>
      </c>
      <c r="F23" s="52">
        <v>4</v>
      </c>
      <c r="G23" s="52" t="s">
        <v>51</v>
      </c>
      <c r="H23" s="247">
        <v>11</v>
      </c>
      <c r="I23" s="247" t="s">
        <v>126</v>
      </c>
      <c r="J23" s="247">
        <f t="shared" si="0"/>
        <v>264</v>
      </c>
      <c r="K23" s="90">
        <v>10.4</v>
      </c>
      <c r="L23" s="90" t="s">
        <v>1981</v>
      </c>
      <c r="M23" s="90" t="s">
        <v>1982</v>
      </c>
      <c r="N23" s="90" t="s">
        <v>1981</v>
      </c>
      <c r="O23" s="90" t="s">
        <v>71</v>
      </c>
      <c r="P23" s="90" t="s">
        <v>71</v>
      </c>
      <c r="Q23" s="90" t="s">
        <v>71</v>
      </c>
      <c r="R23" s="90" t="s">
        <v>71</v>
      </c>
      <c r="S23" s="90" t="s">
        <v>71</v>
      </c>
      <c r="T23" s="90" t="s">
        <v>71</v>
      </c>
      <c r="U23" s="90" t="s">
        <v>532</v>
      </c>
      <c r="V23" s="86" t="s">
        <v>1980</v>
      </c>
      <c r="X23" s="100"/>
    </row>
    <row r="24" spans="1:24" s="99" customFormat="1" x14ac:dyDescent="0.2">
      <c r="A24" s="52">
        <v>2</v>
      </c>
      <c r="B24" s="90" t="s">
        <v>1727</v>
      </c>
      <c r="C24" s="207" t="s">
        <v>78</v>
      </c>
      <c r="D24" s="90" t="s">
        <v>1596</v>
      </c>
      <c r="E24" s="52" t="s">
        <v>529</v>
      </c>
      <c r="F24" s="52">
        <v>3</v>
      </c>
      <c r="G24" s="52" t="s">
        <v>51</v>
      </c>
      <c r="H24" s="247">
        <v>11</v>
      </c>
      <c r="I24" s="247" t="s">
        <v>126</v>
      </c>
      <c r="J24" s="247">
        <f t="shared" si="0"/>
        <v>264</v>
      </c>
      <c r="K24" s="90">
        <v>3.6</v>
      </c>
      <c r="L24" s="90" t="s">
        <v>1981</v>
      </c>
      <c r="M24" s="90">
        <v>10.4</v>
      </c>
      <c r="N24" s="90" t="s">
        <v>1981</v>
      </c>
      <c r="O24" s="90" t="s">
        <v>71</v>
      </c>
      <c r="P24" s="90" t="s">
        <v>71</v>
      </c>
      <c r="Q24" s="90" t="s">
        <v>71</v>
      </c>
      <c r="R24" s="90" t="s">
        <v>71</v>
      </c>
      <c r="S24" s="90" t="s">
        <v>71</v>
      </c>
      <c r="T24" s="90" t="s">
        <v>71</v>
      </c>
      <c r="U24" s="90" t="s">
        <v>532</v>
      </c>
      <c r="V24" s="86" t="s">
        <v>1980</v>
      </c>
      <c r="X24" s="100"/>
    </row>
    <row r="25" spans="1:24" s="100" customFormat="1" x14ac:dyDescent="0.2">
      <c r="A25" s="90">
        <v>2</v>
      </c>
      <c r="B25" s="90" t="s">
        <v>1727</v>
      </c>
      <c r="C25" s="207" t="s">
        <v>78</v>
      </c>
      <c r="D25" s="90" t="s">
        <v>1596</v>
      </c>
      <c r="E25" s="52" t="s">
        <v>529</v>
      </c>
      <c r="F25" s="90">
        <v>3</v>
      </c>
      <c r="G25" s="52" t="s">
        <v>51</v>
      </c>
      <c r="H25" s="247">
        <v>18</v>
      </c>
      <c r="I25" s="247" t="s">
        <v>126</v>
      </c>
      <c r="J25" s="247">
        <f t="shared" si="0"/>
        <v>432</v>
      </c>
      <c r="K25" s="90" t="s">
        <v>71</v>
      </c>
      <c r="L25" s="90" t="s">
        <v>71</v>
      </c>
      <c r="M25" s="90" t="s">
        <v>71</v>
      </c>
      <c r="N25" s="90" t="s">
        <v>71</v>
      </c>
      <c r="O25" s="90" t="s">
        <v>71</v>
      </c>
      <c r="P25" s="90" t="s">
        <v>71</v>
      </c>
      <c r="Q25" s="90" t="s">
        <v>71</v>
      </c>
      <c r="R25" s="90" t="s">
        <v>71</v>
      </c>
      <c r="S25" s="90" t="s">
        <v>71</v>
      </c>
      <c r="T25" s="90" t="s">
        <v>71</v>
      </c>
      <c r="U25" s="90" t="s">
        <v>532</v>
      </c>
      <c r="V25" s="86" t="s">
        <v>1980</v>
      </c>
    </row>
    <row r="26" spans="1:24" s="100" customFormat="1" x14ac:dyDescent="0.2">
      <c r="A26" s="90">
        <v>2</v>
      </c>
      <c r="B26" s="90" t="s">
        <v>1727</v>
      </c>
      <c r="C26" s="207" t="s">
        <v>78</v>
      </c>
      <c r="D26" s="90" t="s">
        <v>1596</v>
      </c>
      <c r="E26" s="52" t="s">
        <v>531</v>
      </c>
      <c r="F26" s="90">
        <v>4</v>
      </c>
      <c r="G26" s="52" t="s">
        <v>51</v>
      </c>
      <c r="H26" s="247">
        <v>11</v>
      </c>
      <c r="I26" s="247" t="s">
        <v>126</v>
      </c>
      <c r="J26" s="247">
        <f t="shared" si="0"/>
        <v>264</v>
      </c>
      <c r="K26" s="90">
        <v>10.4</v>
      </c>
      <c r="L26" s="90" t="s">
        <v>1981</v>
      </c>
      <c r="M26" s="90" t="s">
        <v>1982</v>
      </c>
      <c r="N26" s="90" t="s">
        <v>1981</v>
      </c>
      <c r="O26" s="90" t="s">
        <v>71</v>
      </c>
      <c r="P26" s="90" t="s">
        <v>71</v>
      </c>
      <c r="Q26" s="90" t="s">
        <v>71</v>
      </c>
      <c r="R26" s="90" t="s">
        <v>71</v>
      </c>
      <c r="S26" s="90" t="s">
        <v>71</v>
      </c>
      <c r="T26" s="90" t="s">
        <v>71</v>
      </c>
      <c r="U26" s="90" t="s">
        <v>532</v>
      </c>
      <c r="V26" s="86" t="s">
        <v>1980</v>
      </c>
    </row>
    <row r="28" spans="1:24" s="43" customFormat="1" ht="16" thickBot="1" x14ac:dyDescent="0.25">
      <c r="A28" s="1" t="s">
        <v>2142</v>
      </c>
      <c r="B28" s="1"/>
      <c r="C28" s="1" t="s">
        <v>69</v>
      </c>
      <c r="D28" s="16"/>
      <c r="E28" s="16" t="s">
        <v>105</v>
      </c>
    </row>
    <row r="30" spans="1:24" x14ac:dyDescent="0.2">
      <c r="A30" s="263" t="s">
        <v>5</v>
      </c>
      <c r="B30" s="54" t="s">
        <v>9</v>
      </c>
      <c r="C30" s="55" t="s">
        <v>56</v>
      </c>
      <c r="D30" s="56" t="s">
        <v>488</v>
      </c>
      <c r="E30" s="56" t="s">
        <v>489</v>
      </c>
      <c r="F30" s="56" t="s">
        <v>490</v>
      </c>
      <c r="G30" s="56" t="s">
        <v>491</v>
      </c>
      <c r="H30" s="56" t="s">
        <v>492</v>
      </c>
      <c r="I30" s="56" t="s">
        <v>493</v>
      </c>
      <c r="J30" s="55" t="s">
        <v>2139</v>
      </c>
      <c r="K30" s="55" t="s">
        <v>122</v>
      </c>
      <c r="L30" s="55" t="s">
        <v>2140</v>
      </c>
      <c r="M30" s="55" t="s">
        <v>122</v>
      </c>
      <c r="N30" s="530" t="s">
        <v>42</v>
      </c>
      <c r="O30" s="55" t="s">
        <v>2141</v>
      </c>
      <c r="P30" s="55" t="s">
        <v>122</v>
      </c>
      <c r="Q30" s="530" t="s">
        <v>10</v>
      </c>
      <c r="R30" s="55" t="s">
        <v>2566</v>
      </c>
      <c r="S30" s="55" t="s">
        <v>11</v>
      </c>
      <c r="T30" s="55" t="s">
        <v>16</v>
      </c>
    </row>
    <row r="31" spans="1:24" s="49" customFormat="1" x14ac:dyDescent="0.2">
      <c r="A31" s="83"/>
      <c r="B31" s="83"/>
      <c r="C31" s="85"/>
      <c r="D31" s="57"/>
      <c r="E31" s="84"/>
      <c r="F31" s="84"/>
      <c r="G31" s="84"/>
      <c r="H31" s="84"/>
      <c r="I31" s="84"/>
      <c r="J31" s="84"/>
      <c r="K31" s="57"/>
      <c r="L31" s="57"/>
      <c r="M31" s="57"/>
      <c r="N31" s="57"/>
      <c r="O31" s="57"/>
      <c r="P31" s="57"/>
      <c r="Q31" s="57"/>
      <c r="R31" s="57"/>
      <c r="S31" s="57"/>
      <c r="T31" s="83"/>
      <c r="U31" s="100"/>
      <c r="V31" s="98"/>
    </row>
    <row r="33" spans="1:10" s="43" customFormat="1" ht="16" thickBot="1" x14ac:dyDescent="0.25">
      <c r="A33" s="1" t="s">
        <v>12</v>
      </c>
      <c r="B33" s="1"/>
    </row>
    <row r="34" spans="1:10" s="31" customFormat="1" x14ac:dyDescent="0.2">
      <c r="A34" s="3" t="s">
        <v>13</v>
      </c>
      <c r="B34" s="3"/>
      <c r="E34" s="58" t="s">
        <v>1527</v>
      </c>
      <c r="F34" s="58" t="s">
        <v>1500</v>
      </c>
      <c r="G34" s="30" t="s">
        <v>54</v>
      </c>
      <c r="I34" s="411" t="s">
        <v>16</v>
      </c>
    </row>
    <row r="35" spans="1:10" s="60" customFormat="1" x14ac:dyDescent="0.2">
      <c r="A35" s="59">
        <v>1</v>
      </c>
      <c r="B35" s="59"/>
      <c r="C35" s="60" t="s">
        <v>37</v>
      </c>
      <c r="E35" s="61">
        <v>1</v>
      </c>
      <c r="F35" s="61">
        <v>1</v>
      </c>
      <c r="G35" s="60" t="s">
        <v>60</v>
      </c>
      <c r="I35" s="412" t="s">
        <v>534</v>
      </c>
    </row>
    <row r="36" spans="1:10" x14ac:dyDescent="0.2">
      <c r="A36" s="4">
        <v>2</v>
      </c>
      <c r="B36" s="4"/>
      <c r="C36" s="5" t="s">
        <v>17</v>
      </c>
      <c r="E36" s="6">
        <v>1</v>
      </c>
      <c r="F36" s="6">
        <v>1</v>
      </c>
      <c r="G36" s="19" t="s">
        <v>61</v>
      </c>
      <c r="I36" s="41" t="s">
        <v>1974</v>
      </c>
    </row>
    <row r="37" spans="1:10" s="8" customFormat="1" x14ac:dyDescent="0.2">
      <c r="A37" s="7">
        <v>3</v>
      </c>
      <c r="B37" s="7"/>
      <c r="C37" s="8" t="s">
        <v>18</v>
      </c>
      <c r="E37" s="10">
        <v>1</v>
      </c>
      <c r="F37" s="10">
        <v>1</v>
      </c>
      <c r="G37" s="8" t="s">
        <v>19</v>
      </c>
      <c r="I37" s="41" t="s">
        <v>1974</v>
      </c>
      <c r="J37" s="19"/>
    </row>
    <row r="38" spans="1:10" s="8" customFormat="1" x14ac:dyDescent="0.2">
      <c r="A38" s="7">
        <v>4</v>
      </c>
      <c r="B38" s="7"/>
      <c r="C38" s="8" t="s">
        <v>20</v>
      </c>
      <c r="E38" s="10">
        <v>1</v>
      </c>
      <c r="F38" s="10">
        <v>1</v>
      </c>
      <c r="G38" s="8" t="s">
        <v>21</v>
      </c>
      <c r="I38" s="41" t="s">
        <v>1974</v>
      </c>
      <c r="J38" s="19"/>
    </row>
    <row r="39" spans="1:10" x14ac:dyDescent="0.2">
      <c r="A39" s="4">
        <v>5</v>
      </c>
      <c r="B39" s="4"/>
      <c r="C39" s="5" t="s">
        <v>22</v>
      </c>
      <c r="E39" s="6">
        <v>0</v>
      </c>
      <c r="F39" s="6">
        <v>0</v>
      </c>
      <c r="G39" s="19" t="s">
        <v>23</v>
      </c>
      <c r="I39" s="41" t="s">
        <v>526</v>
      </c>
    </row>
    <row r="40" spans="1:10" x14ac:dyDescent="0.2">
      <c r="A40" s="7">
        <v>6</v>
      </c>
      <c r="B40" s="7"/>
      <c r="C40" s="8" t="s">
        <v>24</v>
      </c>
      <c r="E40" s="10">
        <v>1</v>
      </c>
      <c r="F40" s="10">
        <v>1</v>
      </c>
      <c r="G40" s="19" t="s">
        <v>128</v>
      </c>
      <c r="I40" s="41" t="s">
        <v>1307</v>
      </c>
    </row>
    <row r="41" spans="1:10" x14ac:dyDescent="0.2">
      <c r="E41" s="62"/>
      <c r="F41" s="62"/>
      <c r="I41" s="41"/>
    </row>
    <row r="42" spans="1:10" s="31" customFormat="1" x14ac:dyDescent="0.2">
      <c r="A42" s="3" t="s">
        <v>25</v>
      </c>
      <c r="B42" s="3"/>
      <c r="E42" s="58" t="s">
        <v>14</v>
      </c>
      <c r="F42" s="58" t="s">
        <v>14</v>
      </c>
      <c r="G42" s="30" t="s">
        <v>15</v>
      </c>
      <c r="I42" s="40" t="s">
        <v>16</v>
      </c>
    </row>
    <row r="43" spans="1:10" x14ac:dyDescent="0.2">
      <c r="A43" s="19">
        <v>7</v>
      </c>
      <c r="C43" s="19" t="s">
        <v>26</v>
      </c>
      <c r="E43" s="61">
        <v>1</v>
      </c>
      <c r="F43" s="61">
        <v>1</v>
      </c>
      <c r="G43" s="19" t="s">
        <v>27</v>
      </c>
      <c r="I43" s="42" t="s">
        <v>524</v>
      </c>
    </row>
    <row r="44" spans="1:10" x14ac:dyDescent="0.2">
      <c r="A44" s="19">
        <v>8</v>
      </c>
      <c r="C44" s="19" t="s">
        <v>58</v>
      </c>
      <c r="E44" s="61">
        <v>1</v>
      </c>
      <c r="F44" s="61">
        <v>1</v>
      </c>
      <c r="G44" s="19" t="s">
        <v>62</v>
      </c>
      <c r="I44" s="42" t="s">
        <v>1975</v>
      </c>
    </row>
    <row r="45" spans="1:10" x14ac:dyDescent="0.2">
      <c r="A45" s="19">
        <v>9</v>
      </c>
      <c r="C45" s="19" t="s">
        <v>40</v>
      </c>
      <c r="E45" s="61">
        <v>0</v>
      </c>
      <c r="F45" s="61">
        <v>0</v>
      </c>
      <c r="G45" s="19" t="s">
        <v>63</v>
      </c>
      <c r="I45" s="42" t="s">
        <v>636</v>
      </c>
    </row>
    <row r="46" spans="1:10" x14ac:dyDescent="0.2">
      <c r="A46" s="19">
        <v>10</v>
      </c>
      <c r="C46" s="19" t="s">
        <v>39</v>
      </c>
      <c r="E46" s="61">
        <v>0</v>
      </c>
      <c r="F46" s="61">
        <v>0</v>
      </c>
      <c r="G46" s="19" t="s">
        <v>115</v>
      </c>
      <c r="I46" s="413" t="s">
        <v>1973</v>
      </c>
    </row>
    <row r="47" spans="1:10" x14ac:dyDescent="0.2">
      <c r="E47" s="63"/>
      <c r="F47" s="63"/>
      <c r="I47" s="41"/>
    </row>
    <row r="48" spans="1:10" s="31" customFormat="1" x14ac:dyDescent="0.2">
      <c r="A48" s="3" t="s">
        <v>57</v>
      </c>
      <c r="B48" s="3"/>
      <c r="E48" s="64" t="s">
        <v>14</v>
      </c>
      <c r="F48" s="64" t="s">
        <v>14</v>
      </c>
      <c r="G48" s="30" t="s">
        <v>15</v>
      </c>
      <c r="I48" s="40" t="s">
        <v>16</v>
      </c>
    </row>
    <row r="49" spans="1:13" s="5" customFormat="1" x14ac:dyDescent="0.2">
      <c r="A49" s="5">
        <v>11</v>
      </c>
      <c r="C49" s="5" t="s">
        <v>28</v>
      </c>
      <c r="E49" s="6">
        <v>1</v>
      </c>
      <c r="F49" s="6">
        <v>1</v>
      </c>
      <c r="G49" s="19" t="s">
        <v>49</v>
      </c>
      <c r="I49" s="42" t="s">
        <v>1976</v>
      </c>
      <c r="J49" s="19"/>
    </row>
    <row r="50" spans="1:13" s="5" customFormat="1" x14ac:dyDescent="0.2">
      <c r="A50" s="11">
        <v>12</v>
      </c>
      <c r="B50" s="11"/>
      <c r="C50" s="5" t="s">
        <v>47</v>
      </c>
      <c r="E50" s="6">
        <v>1</v>
      </c>
      <c r="F50" s="6">
        <v>1</v>
      </c>
      <c r="G50" s="19" t="s">
        <v>109</v>
      </c>
      <c r="I50" s="42" t="s">
        <v>1977</v>
      </c>
      <c r="J50" s="19"/>
    </row>
    <row r="51" spans="1:13" x14ac:dyDescent="0.2">
      <c r="A51" s="47">
        <v>13</v>
      </c>
      <c r="B51" s="47"/>
      <c r="C51" s="19" t="s">
        <v>29</v>
      </c>
      <c r="E51" s="61">
        <v>0</v>
      </c>
      <c r="F51" s="61">
        <v>0</v>
      </c>
      <c r="G51" s="19" t="s">
        <v>30</v>
      </c>
      <c r="I51" s="41" t="s">
        <v>1972</v>
      </c>
    </row>
    <row r="52" spans="1:13" x14ac:dyDescent="0.2">
      <c r="A52" s="47">
        <v>14</v>
      </c>
      <c r="B52" s="47"/>
      <c r="C52" s="19" t="s">
        <v>31</v>
      </c>
      <c r="E52" s="61">
        <v>1</v>
      </c>
      <c r="F52" s="61">
        <v>1</v>
      </c>
      <c r="G52" s="19" t="s">
        <v>1400</v>
      </c>
      <c r="I52" s="41" t="s">
        <v>1978</v>
      </c>
    </row>
    <row r="53" spans="1:13" x14ac:dyDescent="0.2">
      <c r="A53" s="47">
        <v>15</v>
      </c>
      <c r="B53" s="47"/>
      <c r="C53" s="19" t="s">
        <v>38</v>
      </c>
      <c r="E53" s="61">
        <v>0</v>
      </c>
      <c r="F53" s="61">
        <v>0</v>
      </c>
      <c r="G53" s="19" t="s">
        <v>64</v>
      </c>
      <c r="I53" s="42" t="s">
        <v>1856</v>
      </c>
    </row>
    <row r="54" spans="1:13" x14ac:dyDescent="0.2">
      <c r="E54" s="63"/>
      <c r="F54" s="63"/>
    </row>
    <row r="55" spans="1:13" ht="16" thickBot="1" x14ac:dyDescent="0.25">
      <c r="A55" s="43"/>
      <c r="B55" s="43"/>
      <c r="C55" s="43"/>
      <c r="D55" s="43"/>
      <c r="E55" s="65"/>
      <c r="F55" s="65"/>
      <c r="G55" s="43"/>
      <c r="H55" s="43"/>
      <c r="I55" s="18"/>
      <c r="J55" s="18"/>
      <c r="K55" s="18"/>
      <c r="L55" s="18"/>
      <c r="M55" s="18"/>
    </row>
    <row r="56" spans="1:13" x14ac:dyDescent="0.2">
      <c r="E56" s="63"/>
      <c r="F56" s="63"/>
      <c r="I56" s="18"/>
      <c r="J56" s="18"/>
      <c r="K56" s="18"/>
      <c r="L56" s="18"/>
      <c r="M56" s="18"/>
    </row>
    <row r="57" spans="1:13" ht="16" thickBot="1" x14ac:dyDescent="0.25">
      <c r="A57" s="2" t="s">
        <v>32</v>
      </c>
      <c r="B57" s="2"/>
      <c r="E57" s="66">
        <f>SUM(E35:E40,E43:E46,E49:E53)</f>
        <v>10</v>
      </c>
      <c r="F57" s="66">
        <f>SUM(F35:F40,F43:F46,F49:F53)</f>
        <v>10</v>
      </c>
      <c r="G57" s="67" t="s">
        <v>48</v>
      </c>
      <c r="I57" s="18"/>
      <c r="J57" s="18"/>
      <c r="K57" s="18"/>
      <c r="L57" s="18"/>
      <c r="M57" s="18"/>
    </row>
    <row r="58" spans="1:13" ht="16" thickTop="1" x14ac:dyDescent="0.2">
      <c r="A58" s="201" t="s">
        <v>1367</v>
      </c>
      <c r="B58" s="201"/>
      <c r="C58" s="8"/>
      <c r="D58" s="193"/>
      <c r="E58" s="197" t="s">
        <v>164</v>
      </c>
      <c r="F58" s="196" t="s">
        <v>164</v>
      </c>
      <c r="I58" s="18"/>
      <c r="J58" s="18"/>
      <c r="K58" s="18"/>
      <c r="L58" s="18"/>
      <c r="M58" s="18"/>
    </row>
    <row r="59" spans="1:13" x14ac:dyDescent="0.2">
      <c r="A59" s="68" t="s">
        <v>118</v>
      </c>
      <c r="B59" s="2"/>
      <c r="E59" s="194">
        <f>0.5^E58</f>
        <v>0.5</v>
      </c>
      <c r="F59" s="194">
        <f>0.5^F58</f>
        <v>0.5</v>
      </c>
      <c r="I59" s="18"/>
      <c r="J59" s="18"/>
      <c r="K59" s="18"/>
      <c r="L59" s="18"/>
      <c r="M59" s="18"/>
    </row>
    <row r="60" spans="1:13" ht="16" thickBot="1" x14ac:dyDescent="0.25">
      <c r="A60" s="1"/>
      <c r="B60" s="1"/>
      <c r="C60" s="43"/>
      <c r="D60" s="43"/>
      <c r="E60" s="87"/>
      <c r="F60" s="87"/>
      <c r="G60" s="43"/>
      <c r="H60" s="43"/>
      <c r="I60" s="18"/>
      <c r="J60" s="18"/>
      <c r="K60" s="18"/>
      <c r="L60" s="18"/>
      <c r="M60" s="18"/>
    </row>
    <row r="61" spans="1:13" x14ac:dyDescent="0.2">
      <c r="A61" s="3" t="s">
        <v>33</v>
      </c>
      <c r="B61" s="3"/>
      <c r="C61" s="31"/>
      <c r="D61" s="31"/>
      <c r="E61" s="69" t="s">
        <v>34</v>
      </c>
      <c r="F61" s="69" t="s">
        <v>34</v>
      </c>
      <c r="G61" s="31" t="s">
        <v>15</v>
      </c>
      <c r="H61" s="31"/>
      <c r="I61" s="18"/>
      <c r="J61" s="18"/>
      <c r="K61" s="18"/>
      <c r="L61" s="18"/>
      <c r="M61" s="18"/>
    </row>
    <row r="62" spans="1:13" x14ac:dyDescent="0.2">
      <c r="A62" s="198" t="s">
        <v>1368</v>
      </c>
      <c r="B62" s="24" t="s">
        <v>1370</v>
      </c>
      <c r="E62" s="200">
        <v>1</v>
      </c>
      <c r="F62" s="200">
        <v>1</v>
      </c>
      <c r="G62" s="24" t="s">
        <v>1372</v>
      </c>
      <c r="I62" s="18"/>
      <c r="J62" s="18"/>
      <c r="K62" s="18"/>
      <c r="L62" s="18"/>
      <c r="M62" s="18"/>
    </row>
    <row r="63" spans="1:13" x14ac:dyDescent="0.2">
      <c r="A63" s="198" t="s">
        <v>1369</v>
      </c>
      <c r="B63" s="193" t="s">
        <v>1371</v>
      </c>
      <c r="C63" s="24"/>
      <c r="E63" s="200">
        <v>1</v>
      </c>
      <c r="F63" s="200">
        <v>1</v>
      </c>
      <c r="G63" s="24" t="s">
        <v>1372</v>
      </c>
      <c r="I63" s="18"/>
      <c r="J63" s="18"/>
      <c r="K63" s="18"/>
      <c r="L63" s="18"/>
      <c r="M63" s="18"/>
    </row>
    <row r="64" spans="1:13" x14ac:dyDescent="0.2">
      <c r="A64" s="5"/>
      <c r="B64" s="5"/>
      <c r="C64" s="24"/>
      <c r="E64" s="23"/>
      <c r="F64" s="23"/>
      <c r="I64" s="18"/>
      <c r="J64" s="18"/>
      <c r="K64" s="18"/>
      <c r="L64" s="18"/>
      <c r="M64" s="18"/>
    </row>
    <row r="65" spans="1:13" ht="16" thickBot="1" x14ac:dyDescent="0.25">
      <c r="A65" s="5"/>
      <c r="B65" s="5"/>
      <c r="C65" s="22"/>
      <c r="I65" s="18"/>
      <c r="J65" s="18"/>
      <c r="K65" s="18"/>
      <c r="L65" s="18"/>
      <c r="M65" s="18"/>
    </row>
    <row r="66" spans="1:13" x14ac:dyDescent="0.2">
      <c r="A66" s="21"/>
      <c r="B66" s="21"/>
      <c r="C66" s="20"/>
      <c r="D66" s="70"/>
      <c r="E66" s="70"/>
      <c r="F66" s="70"/>
      <c r="G66" s="70"/>
      <c r="H66" s="70"/>
      <c r="I66" s="18"/>
      <c r="J66" s="18"/>
      <c r="K66" s="18"/>
      <c r="L66" s="18"/>
      <c r="M66" s="18"/>
    </row>
    <row r="67" spans="1:13" ht="16" thickBot="1" x14ac:dyDescent="0.25">
      <c r="A67" s="2" t="s">
        <v>35</v>
      </c>
      <c r="B67" s="2"/>
      <c r="E67" s="211">
        <f>E57*E59*E62*E63</f>
        <v>5</v>
      </c>
      <c r="F67" s="211">
        <f>F57*F59*F62*F63</f>
        <v>5</v>
      </c>
      <c r="G67" s="212" t="s">
        <v>48</v>
      </c>
      <c r="I67" s="18"/>
      <c r="J67" s="18"/>
      <c r="K67" s="18"/>
      <c r="L67" s="18"/>
      <c r="M67" s="18"/>
    </row>
    <row r="68" spans="1:13" ht="16" thickTop="1" x14ac:dyDescent="0.2">
      <c r="C68" s="68"/>
      <c r="I68" s="18"/>
      <c r="J68" s="18"/>
      <c r="K68" s="18"/>
      <c r="L68" s="18"/>
      <c r="M68" s="18"/>
    </row>
    <row r="69" spans="1:13" ht="16" thickBot="1" x14ac:dyDescent="0.25">
      <c r="A69" s="43"/>
      <c r="B69" s="43"/>
      <c r="C69" s="43"/>
      <c r="D69" s="43"/>
      <c r="E69" s="43"/>
      <c r="F69" s="43"/>
      <c r="G69" s="43"/>
      <c r="H69" s="43"/>
      <c r="I69" s="18"/>
      <c r="J69" s="18"/>
      <c r="K69" s="18"/>
      <c r="L69" s="18"/>
      <c r="M69" s="18"/>
    </row>
    <row r="70" spans="1:13" x14ac:dyDescent="0.2">
      <c r="I70" s="18"/>
      <c r="J70" s="18"/>
      <c r="K70" s="18"/>
      <c r="L70" s="18"/>
      <c r="M70" s="18"/>
    </row>
    <row r="71" spans="1:13" x14ac:dyDescent="0.2">
      <c r="A71" s="2" t="s">
        <v>1394</v>
      </c>
      <c r="I71" s="18"/>
      <c r="J71" s="18"/>
      <c r="K71" s="18"/>
      <c r="L71" s="18"/>
      <c r="M71" s="18"/>
    </row>
    <row r="72" spans="1:13" x14ac:dyDescent="0.2">
      <c r="A72" s="221">
        <v>44098</v>
      </c>
      <c r="B72" s="19" t="s">
        <v>1395</v>
      </c>
      <c r="I72" s="18"/>
      <c r="J72" s="18"/>
      <c r="K72" s="18"/>
      <c r="L72" s="18"/>
      <c r="M72" s="18"/>
    </row>
    <row r="73" spans="1:13" x14ac:dyDescent="0.2">
      <c r="I73" s="18"/>
      <c r="J73" s="18"/>
      <c r="K73" s="18"/>
      <c r="L73" s="18"/>
      <c r="M73" s="18"/>
    </row>
    <row r="74" spans="1:13" x14ac:dyDescent="0.2">
      <c r="I74" s="18"/>
      <c r="J74" s="18"/>
      <c r="K74" s="18"/>
      <c r="L74" s="18"/>
      <c r="M74" s="18"/>
    </row>
    <row r="75" spans="1:13" x14ac:dyDescent="0.2">
      <c r="I75" s="18"/>
      <c r="J75" s="18"/>
      <c r="K75" s="18"/>
      <c r="L75" s="18"/>
      <c r="M75" s="18"/>
    </row>
    <row r="1048504" spans="16:16" x14ac:dyDescent="0.2">
      <c r="P1048504" s="57"/>
    </row>
  </sheetData>
  <phoneticPr fontId="12" type="noConversion"/>
  <conditionalFormatting sqref="E67:F67">
    <cfRule type="cellIs" dxfId="55" priority="1" operator="lessThan">
      <formula>7.5</formula>
    </cfRule>
    <cfRule type="cellIs" dxfId="54" priority="2" operator="greaterThan">
      <formula>7.5</formula>
    </cfRule>
  </conditionalFormatting>
  <dataValidations count="4">
    <dataValidation type="list" allowBlank="1" showInputMessage="1" showErrorMessage="1" sqref="E10" xr:uid="{00000000-0002-0000-2800-000000000000}">
      <formula1>#REF!</formula1>
    </dataValidation>
    <dataValidation type="list" showInputMessage="1" showErrorMessage="1" sqref="E12" xr:uid="{00000000-0002-0000-2800-000001000000}">
      <formula1>#REF!</formula1>
    </dataValidation>
    <dataValidation type="list" allowBlank="1" showInputMessage="1" showErrorMessage="1" sqref="E11" xr:uid="{00000000-0002-0000-2800-000002000000}">
      <formula1>#REF!</formula1>
    </dataValidation>
    <dataValidation type="list" allowBlank="1" showInputMessage="1" showErrorMessage="1" sqref="D12" xr:uid="{00000000-0002-0000-28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800-000004000000}">
          <x14:formula1>
            <xm:f>Lists!$C$1:$C$9</xm:f>
          </x14:formula1>
          <xm:sqref>D10</xm:sqref>
        </x14:dataValidation>
        <x14:dataValidation type="list" allowBlank="1" showInputMessage="1" showErrorMessage="1" xr:uid="{00000000-0002-0000-2800-000005000000}">
          <x14:formula1>
            <xm:f>Lists!$F$1:$F$8</xm:f>
          </x14:formula1>
          <xm:sqref>D11</xm:sqref>
        </x14:dataValidation>
        <x14:dataValidation type="list" allowBlank="1" showInputMessage="1" showErrorMessage="1" xr:uid="{00000000-0002-0000-2800-000006000000}">
          <x14:formula1>
            <xm:f>Lists!$E$1:$E$5</xm:f>
          </x14:formula1>
          <xm:sqref>V15:V16</xm:sqref>
        </x14:dataValidation>
        <x14:dataValidation type="list" allowBlank="1" showInputMessage="1" showErrorMessage="1" xr:uid="{00000000-0002-0000-2800-000007000000}">
          <x14:formula1>
            <xm:f>Lists!$D$1:$D$8</xm:f>
          </x14:formula1>
          <xm:sqref>E15:E16</xm:sqref>
        </x14:dataValidation>
        <x14:dataValidation type="list" allowBlank="1" showInputMessage="1" showErrorMessage="1" xr:uid="{00000000-0002-0000-2800-000008000000}">
          <x14:formula1>
            <xm:f>Lists!$G$1:$G$8</xm:f>
          </x14:formula1>
          <xm:sqref>D21:D26</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92D050"/>
  </sheetPr>
  <dimension ref="A1:X1048520"/>
  <sheetViews>
    <sheetView topLeftCell="A9" zoomScale="110" zoomScaleNormal="11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8"/>
  </cols>
  <sheetData>
    <row r="1" spans="1:24" ht="16" thickBot="1" x14ac:dyDescent="0.25">
      <c r="A1" s="1" t="s">
        <v>0</v>
      </c>
      <c r="B1" s="1"/>
      <c r="C1" s="43"/>
      <c r="D1" s="43"/>
      <c r="E1" s="43"/>
      <c r="F1" s="43"/>
      <c r="G1" s="43"/>
      <c r="H1" s="43"/>
      <c r="I1" s="43"/>
      <c r="J1" s="43"/>
      <c r="K1" s="43"/>
      <c r="L1" s="43"/>
      <c r="M1" s="43"/>
      <c r="N1" s="43"/>
      <c r="O1" s="43"/>
      <c r="P1" s="43"/>
      <c r="Q1" s="43"/>
      <c r="R1" s="43"/>
      <c r="S1" s="43"/>
      <c r="T1" s="43"/>
      <c r="U1" s="43"/>
      <c r="V1" s="43"/>
      <c r="W1" s="43"/>
      <c r="X1" s="43"/>
    </row>
    <row r="2" spans="1:24" x14ac:dyDescent="0.2">
      <c r="C2" s="19" t="s">
        <v>1</v>
      </c>
      <c r="D2" s="44" t="s">
        <v>2206</v>
      </c>
      <c r="G2" s="19" t="s">
        <v>72</v>
      </c>
      <c r="H2" s="44" t="s">
        <v>2208</v>
      </c>
    </row>
    <row r="3" spans="1:24" x14ac:dyDescent="0.2">
      <c r="C3" s="19" t="s">
        <v>2</v>
      </c>
      <c r="D3" s="209">
        <v>2019</v>
      </c>
    </row>
    <row r="4" spans="1:24" x14ac:dyDescent="0.2">
      <c r="C4" s="8" t="s">
        <v>44</v>
      </c>
      <c r="D4" s="44" t="s">
        <v>2207</v>
      </c>
    </row>
    <row r="5" spans="1:24" x14ac:dyDescent="0.2">
      <c r="C5" s="19" t="s">
        <v>3</v>
      </c>
      <c r="D5" s="44" t="s">
        <v>2286</v>
      </c>
    </row>
    <row r="6" spans="1:24" x14ac:dyDescent="0.2">
      <c r="D6" s="18"/>
    </row>
    <row r="7" spans="1:24" ht="16" thickBot="1" x14ac:dyDescent="0.25">
      <c r="A7" s="1" t="s">
        <v>59</v>
      </c>
      <c r="B7" s="1"/>
      <c r="C7" s="43"/>
      <c r="D7" s="248" t="s">
        <v>2567</v>
      </c>
      <c r="E7" s="43"/>
      <c r="F7" s="43"/>
      <c r="G7" s="43"/>
      <c r="H7" s="43"/>
      <c r="I7" s="43"/>
      <c r="J7" s="43"/>
      <c r="K7" s="43"/>
      <c r="L7" s="43"/>
      <c r="M7" s="43"/>
      <c r="N7" s="43"/>
      <c r="O7" s="43"/>
      <c r="P7" s="43"/>
      <c r="Q7" s="43"/>
      <c r="R7" s="43"/>
      <c r="S7" s="43"/>
      <c r="T7" s="43"/>
      <c r="U7" s="43"/>
      <c r="V7" s="43"/>
      <c r="W7" s="43"/>
      <c r="X7" s="43"/>
    </row>
    <row r="9" spans="1:24"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row>
    <row r="10" spans="1:24" x14ac:dyDescent="0.2">
      <c r="C10" s="19" t="s">
        <v>74</v>
      </c>
      <c r="D10" s="45" t="s">
        <v>152</v>
      </c>
      <c r="E10" s="46"/>
    </row>
    <row r="11" spans="1:24" x14ac:dyDescent="0.2">
      <c r="C11" s="19" t="s">
        <v>46</v>
      </c>
      <c r="D11" s="45" t="s">
        <v>618</v>
      </c>
      <c r="E11" s="47"/>
    </row>
    <row r="12" spans="1:24" x14ac:dyDescent="0.2">
      <c r="C12" s="19" t="s">
        <v>67</v>
      </c>
      <c r="D12" s="45" t="s">
        <v>53</v>
      </c>
      <c r="E12" s="47"/>
    </row>
    <row r="13" spans="1:24" x14ac:dyDescent="0.2">
      <c r="A13" s="2"/>
      <c r="B13" s="2"/>
    </row>
    <row r="14" spans="1:24" s="541"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100" customFormat="1" ht="32" x14ac:dyDescent="0.2">
      <c r="A15" s="32">
        <v>1</v>
      </c>
      <c r="B15" s="32" t="s">
        <v>2211</v>
      </c>
      <c r="C15" s="26" t="s">
        <v>182</v>
      </c>
      <c r="D15" s="32" t="s">
        <v>441</v>
      </c>
      <c r="E15" s="32" t="s">
        <v>268</v>
      </c>
      <c r="F15" s="32" t="s">
        <v>2212</v>
      </c>
      <c r="G15" s="32" t="s">
        <v>132</v>
      </c>
      <c r="H15" s="32" t="s">
        <v>134</v>
      </c>
      <c r="I15" s="32" t="s">
        <v>2527</v>
      </c>
      <c r="J15" s="32" t="s">
        <v>2219</v>
      </c>
      <c r="K15" s="32">
        <v>2</v>
      </c>
      <c r="L15" s="32" t="s">
        <v>71</v>
      </c>
      <c r="M15" s="32" t="s">
        <v>71</v>
      </c>
      <c r="N15" s="32" t="s">
        <v>71</v>
      </c>
      <c r="O15" s="32" t="s">
        <v>71</v>
      </c>
      <c r="P15" s="32" t="s">
        <v>71</v>
      </c>
      <c r="Q15" s="14">
        <v>1</v>
      </c>
      <c r="R15" s="14">
        <v>7</v>
      </c>
      <c r="S15" s="14" t="s">
        <v>126</v>
      </c>
      <c r="T15" s="14">
        <f>7*24</f>
        <v>168</v>
      </c>
      <c r="U15" s="32" t="s">
        <v>2214</v>
      </c>
      <c r="V15" s="32" t="s">
        <v>52</v>
      </c>
      <c r="W15" s="32" t="s">
        <v>53</v>
      </c>
      <c r="X15" s="32" t="s">
        <v>2529</v>
      </c>
    </row>
    <row r="16" spans="1:24" s="98" customFormat="1" x14ac:dyDescent="0.2">
      <c r="A16" s="49"/>
      <c r="B16" s="49"/>
      <c r="C16" s="49"/>
      <c r="D16" s="49"/>
      <c r="E16" s="49"/>
      <c r="F16" s="49"/>
      <c r="G16" s="49"/>
      <c r="H16" s="49"/>
      <c r="I16" s="49"/>
      <c r="J16" s="49"/>
      <c r="K16" s="49"/>
      <c r="L16" s="49"/>
      <c r="M16" s="49"/>
      <c r="N16" s="49"/>
      <c r="O16" s="49"/>
      <c r="P16" s="49"/>
      <c r="Q16" s="49"/>
      <c r="R16" s="49"/>
      <c r="S16" s="49"/>
      <c r="T16" s="49"/>
      <c r="U16" s="49"/>
      <c r="V16" s="49"/>
      <c r="W16" s="49"/>
      <c r="X16" s="49"/>
    </row>
    <row r="17" spans="1:24" s="98" customFormat="1" ht="16" thickBot="1" x14ac:dyDescent="0.25">
      <c r="A17" s="17" t="s">
        <v>2142</v>
      </c>
      <c r="B17" s="17"/>
      <c r="C17" s="17" t="s">
        <v>68</v>
      </c>
      <c r="D17" s="50"/>
      <c r="E17" s="50"/>
      <c r="F17" s="50"/>
      <c r="G17" s="50"/>
      <c r="H17" s="50"/>
      <c r="I17" s="50"/>
      <c r="J17" s="50"/>
      <c r="K17" s="50"/>
      <c r="L17" s="50"/>
      <c r="M17" s="50"/>
      <c r="N17" s="50"/>
      <c r="O17" s="50"/>
      <c r="P17" s="50"/>
      <c r="Q17" s="50"/>
      <c r="R17" s="50"/>
      <c r="S17" s="50"/>
      <c r="T17" s="50"/>
      <c r="U17" s="50"/>
      <c r="V17" s="50"/>
      <c r="W17" s="50"/>
      <c r="X17" s="50"/>
    </row>
    <row r="18" spans="1:24" s="98" customFormat="1" x14ac:dyDescent="0.2">
      <c r="A18" s="49"/>
      <c r="B18" s="49"/>
      <c r="C18" s="49"/>
      <c r="D18" s="49"/>
      <c r="E18" s="49"/>
      <c r="F18" s="49"/>
      <c r="G18" s="49"/>
      <c r="H18" s="49"/>
      <c r="I18" s="49"/>
      <c r="J18" s="49"/>
      <c r="K18" s="49"/>
      <c r="L18" s="49"/>
      <c r="M18" s="49"/>
      <c r="N18" s="49"/>
      <c r="O18" s="49"/>
      <c r="P18" s="49"/>
      <c r="Q18" s="49"/>
      <c r="R18" s="49"/>
      <c r="S18" s="49"/>
      <c r="T18" s="49"/>
      <c r="U18" s="49"/>
      <c r="V18" s="49"/>
      <c r="W18" s="49"/>
      <c r="X18" s="49"/>
    </row>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51" t="s">
        <v>16</v>
      </c>
    </row>
    <row r="20" spans="1:24" s="99" customFormat="1" x14ac:dyDescent="0.2">
      <c r="A20" s="52">
        <v>1</v>
      </c>
      <c r="B20" s="90" t="s">
        <v>2211</v>
      </c>
      <c r="C20" s="207" t="s">
        <v>182</v>
      </c>
      <c r="D20" s="207" t="s">
        <v>1598</v>
      </c>
      <c r="E20" s="52" t="s">
        <v>2213</v>
      </c>
      <c r="F20" s="52">
        <v>1</v>
      </c>
      <c r="G20" s="52" t="s">
        <v>2530</v>
      </c>
      <c r="H20" s="247">
        <v>72</v>
      </c>
      <c r="I20" s="247" t="s">
        <v>125</v>
      </c>
      <c r="J20" s="247">
        <v>72</v>
      </c>
      <c r="K20" s="90" t="s">
        <v>71</v>
      </c>
      <c r="L20" s="90" t="s">
        <v>71</v>
      </c>
      <c r="M20" s="90" t="s">
        <v>71</v>
      </c>
      <c r="N20" s="90" t="s">
        <v>71</v>
      </c>
      <c r="O20" s="90" t="s">
        <v>71</v>
      </c>
      <c r="P20" s="90" t="s">
        <v>71</v>
      </c>
      <c r="Q20" s="90" t="s">
        <v>71</v>
      </c>
      <c r="R20" s="90" t="s">
        <v>71</v>
      </c>
      <c r="S20" s="90" t="s">
        <v>71</v>
      </c>
      <c r="T20" s="90" t="s">
        <v>71</v>
      </c>
      <c r="U20" s="90" t="s">
        <v>2200</v>
      </c>
      <c r="V20" s="90" t="s">
        <v>2528</v>
      </c>
      <c r="X20" s="529"/>
    </row>
    <row r="21" spans="1:24" s="99" customFormat="1" x14ac:dyDescent="0.2">
      <c r="A21" s="52">
        <v>1</v>
      </c>
      <c r="B21" s="90" t="s">
        <v>2211</v>
      </c>
      <c r="C21" s="207" t="s">
        <v>182</v>
      </c>
      <c r="D21" s="207" t="s">
        <v>1598</v>
      </c>
      <c r="E21" s="52" t="s">
        <v>2213</v>
      </c>
      <c r="F21" s="52">
        <v>1</v>
      </c>
      <c r="G21" s="52" t="s">
        <v>2531</v>
      </c>
      <c r="H21" s="247">
        <v>72</v>
      </c>
      <c r="I21" s="247" t="s">
        <v>125</v>
      </c>
      <c r="J21" s="247">
        <v>72</v>
      </c>
      <c r="K21" s="90" t="s">
        <v>71</v>
      </c>
      <c r="L21" s="90" t="s">
        <v>71</v>
      </c>
      <c r="M21" s="90" t="s">
        <v>71</v>
      </c>
      <c r="N21" s="90" t="s">
        <v>71</v>
      </c>
      <c r="O21" s="90" t="s">
        <v>71</v>
      </c>
      <c r="P21" s="90" t="s">
        <v>71</v>
      </c>
      <c r="Q21" s="90" t="s">
        <v>71</v>
      </c>
      <c r="R21" s="90" t="s">
        <v>71</v>
      </c>
      <c r="S21" s="90" t="s">
        <v>71</v>
      </c>
      <c r="T21" s="90" t="s">
        <v>71</v>
      </c>
      <c r="U21" s="90" t="s">
        <v>2200</v>
      </c>
      <c r="V21" s="90" t="s">
        <v>2528</v>
      </c>
      <c r="X21" s="529"/>
    </row>
    <row r="22" spans="1:24" s="99" customFormat="1" x14ac:dyDescent="0.2">
      <c r="A22" s="52">
        <v>1</v>
      </c>
      <c r="B22" s="90" t="s">
        <v>2211</v>
      </c>
      <c r="C22" s="207" t="s">
        <v>182</v>
      </c>
      <c r="D22" s="207" t="s">
        <v>1601</v>
      </c>
      <c r="E22" s="52" t="s">
        <v>2554</v>
      </c>
      <c r="F22" s="52">
        <v>4</v>
      </c>
      <c r="G22" s="52" t="s">
        <v>240</v>
      </c>
      <c r="H22" s="247">
        <v>7</v>
      </c>
      <c r="I22" s="247" t="s">
        <v>126</v>
      </c>
      <c r="J22" s="247">
        <f>7*24</f>
        <v>168</v>
      </c>
      <c r="K22" s="90" t="s">
        <v>71</v>
      </c>
      <c r="L22" s="90" t="s">
        <v>71</v>
      </c>
      <c r="M22" s="90" t="s">
        <v>71</v>
      </c>
      <c r="N22" s="90" t="s">
        <v>71</v>
      </c>
      <c r="O22" s="90" t="s">
        <v>71</v>
      </c>
      <c r="P22" s="90" t="s">
        <v>71</v>
      </c>
      <c r="Q22" s="90" t="s">
        <v>71</v>
      </c>
      <c r="R22" s="90" t="s">
        <v>71</v>
      </c>
      <c r="S22" s="90" t="s">
        <v>71</v>
      </c>
      <c r="T22" s="90" t="s">
        <v>71</v>
      </c>
      <c r="U22" s="90" t="s">
        <v>2200</v>
      </c>
      <c r="V22" s="90" t="s">
        <v>2551</v>
      </c>
      <c r="X22" s="529"/>
    </row>
    <row r="24" spans="1:24" ht="16" thickBot="1" x14ac:dyDescent="0.25">
      <c r="A24" s="1" t="s">
        <v>2142</v>
      </c>
      <c r="B24" s="1"/>
      <c r="C24" s="1" t="s">
        <v>69</v>
      </c>
      <c r="D24" s="16"/>
      <c r="E24" s="16" t="s">
        <v>105</v>
      </c>
      <c r="F24" s="43"/>
      <c r="G24" s="43"/>
      <c r="H24" s="43"/>
      <c r="I24" s="43"/>
      <c r="J24" s="43"/>
      <c r="K24" s="43"/>
      <c r="L24" s="43"/>
      <c r="M24" s="43"/>
      <c r="N24" s="43"/>
      <c r="O24" s="43"/>
      <c r="P24" s="43"/>
      <c r="Q24" s="43"/>
      <c r="R24" s="43"/>
      <c r="S24" s="43"/>
      <c r="T24" s="43"/>
      <c r="U24" s="18"/>
      <c r="V24" s="18"/>
      <c r="W24" s="18"/>
      <c r="X24" s="18"/>
    </row>
    <row r="25" spans="1:24" s="29" customFormat="1" x14ac:dyDescent="0.2">
      <c r="A25" s="287"/>
      <c r="B25" s="111"/>
      <c r="C25" s="111"/>
      <c r="D25" s="111"/>
      <c r="E25" s="111"/>
      <c r="F25" s="111"/>
      <c r="G25" s="111"/>
      <c r="H25" s="111"/>
      <c r="I25" s="111"/>
      <c r="N25" s="567"/>
      <c r="O25" s="111"/>
      <c r="P25" s="111"/>
      <c r="Q25" s="567"/>
      <c r="R25" s="111"/>
      <c r="S25" s="111"/>
      <c r="T25" s="111"/>
      <c r="U25" s="529"/>
    </row>
    <row r="26" spans="1:24" s="29" customFormat="1" x14ac:dyDescent="0.2">
      <c r="A26" s="230" t="s">
        <v>5</v>
      </c>
      <c r="B26" s="55" t="s">
        <v>9</v>
      </c>
      <c r="C26" s="55" t="s">
        <v>56</v>
      </c>
      <c r="D26" s="55" t="s">
        <v>488</v>
      </c>
      <c r="E26" s="55" t="s">
        <v>489</v>
      </c>
      <c r="F26" s="55" t="s">
        <v>490</v>
      </c>
      <c r="G26" s="55" t="s">
        <v>491</v>
      </c>
      <c r="H26" s="55" t="s">
        <v>492</v>
      </c>
      <c r="I26" s="55" t="s">
        <v>493</v>
      </c>
      <c r="J26" s="55" t="s">
        <v>2139</v>
      </c>
      <c r="K26" s="55" t="s">
        <v>122</v>
      </c>
      <c r="L26" s="55" t="s">
        <v>2140</v>
      </c>
      <c r="M26" s="55" t="s">
        <v>122</v>
      </c>
      <c r="N26" s="530" t="s">
        <v>42</v>
      </c>
      <c r="O26" s="55" t="s">
        <v>2141</v>
      </c>
      <c r="P26" s="55" t="s">
        <v>122</v>
      </c>
      <c r="Q26" s="530" t="s">
        <v>10</v>
      </c>
      <c r="R26" s="55" t="s">
        <v>2566</v>
      </c>
      <c r="S26" s="55" t="s">
        <v>11</v>
      </c>
      <c r="T26" s="55" t="s">
        <v>16</v>
      </c>
      <c r="U26" s="567"/>
    </row>
    <row r="27" spans="1:24" s="29" customFormat="1" x14ac:dyDescent="0.2">
      <c r="A27" s="695">
        <v>1</v>
      </c>
      <c r="B27" s="695" t="s">
        <v>2532</v>
      </c>
      <c r="C27" s="696" t="s">
        <v>346</v>
      </c>
      <c r="D27" s="697">
        <v>7</v>
      </c>
      <c r="E27" s="697" t="s">
        <v>126</v>
      </c>
      <c r="F27" s="697">
        <f t="shared" ref="F27:F35" si="0">7*24</f>
        <v>168</v>
      </c>
      <c r="G27" s="697">
        <v>18</v>
      </c>
      <c r="H27" s="697" t="s">
        <v>126</v>
      </c>
      <c r="I27" s="697">
        <f>G27*24</f>
        <v>432</v>
      </c>
      <c r="J27" s="51">
        <v>100</v>
      </c>
      <c r="K27" s="51" t="s">
        <v>2018</v>
      </c>
      <c r="L27" s="51">
        <v>300</v>
      </c>
      <c r="M27" s="51" t="s">
        <v>2018</v>
      </c>
      <c r="N27" s="51" t="s">
        <v>71</v>
      </c>
      <c r="O27" s="51" t="s">
        <v>71</v>
      </c>
      <c r="P27" s="51" t="s">
        <v>71</v>
      </c>
      <c r="Q27" s="51" t="s">
        <v>71</v>
      </c>
      <c r="R27" s="51" t="s">
        <v>71</v>
      </c>
      <c r="S27" s="51" t="s">
        <v>71</v>
      </c>
      <c r="T27" s="51" t="s">
        <v>2546</v>
      </c>
      <c r="U27" s="567"/>
    </row>
    <row r="28" spans="1:24" s="29" customFormat="1" x14ac:dyDescent="0.2">
      <c r="A28" s="695">
        <v>1</v>
      </c>
      <c r="B28" s="695" t="s">
        <v>2532</v>
      </c>
      <c r="C28" s="696" t="s">
        <v>346</v>
      </c>
      <c r="D28" s="697">
        <v>7</v>
      </c>
      <c r="E28" s="697" t="s">
        <v>126</v>
      </c>
      <c r="F28" s="697">
        <f t="shared" si="0"/>
        <v>168</v>
      </c>
      <c r="G28" s="697">
        <v>39</v>
      </c>
      <c r="H28" s="697" t="s">
        <v>126</v>
      </c>
      <c r="I28" s="697">
        <f t="shared" ref="I28:I32" si="1">G28*24</f>
        <v>936</v>
      </c>
      <c r="J28" s="51" t="s">
        <v>2538</v>
      </c>
      <c r="K28" s="51" t="s">
        <v>2018</v>
      </c>
      <c r="L28" s="51">
        <v>100</v>
      </c>
      <c r="M28" s="51" t="s">
        <v>2018</v>
      </c>
      <c r="N28" s="51" t="s">
        <v>71</v>
      </c>
      <c r="O28" s="51" t="s">
        <v>71</v>
      </c>
      <c r="P28" s="51" t="s">
        <v>71</v>
      </c>
      <c r="Q28" s="51" t="s">
        <v>71</v>
      </c>
      <c r="R28" s="51" t="s">
        <v>71</v>
      </c>
      <c r="S28" s="51" t="s">
        <v>71</v>
      </c>
      <c r="T28" s="51" t="s">
        <v>2539</v>
      </c>
      <c r="U28" s="567"/>
    </row>
    <row r="29" spans="1:24" s="29" customFormat="1" x14ac:dyDescent="0.2">
      <c r="A29" s="695">
        <v>1</v>
      </c>
      <c r="B29" s="695" t="s">
        <v>2532</v>
      </c>
      <c r="C29" s="696" t="s">
        <v>346</v>
      </c>
      <c r="D29" s="697">
        <v>7</v>
      </c>
      <c r="E29" s="697" t="s">
        <v>126</v>
      </c>
      <c r="F29" s="697">
        <f t="shared" si="0"/>
        <v>168</v>
      </c>
      <c r="G29" s="697">
        <v>60</v>
      </c>
      <c r="H29" s="697" t="s">
        <v>126</v>
      </c>
      <c r="I29" s="697">
        <f>G29*24</f>
        <v>1440</v>
      </c>
      <c r="J29" s="51">
        <v>300</v>
      </c>
      <c r="K29" s="51" t="s">
        <v>2018</v>
      </c>
      <c r="L29" s="51" t="s">
        <v>2545</v>
      </c>
      <c r="M29" s="51" t="s">
        <v>2018</v>
      </c>
      <c r="N29" s="51" t="s">
        <v>71</v>
      </c>
      <c r="O29" s="51" t="s">
        <v>71</v>
      </c>
      <c r="P29" s="51" t="s">
        <v>71</v>
      </c>
      <c r="Q29" s="51" t="s">
        <v>71</v>
      </c>
      <c r="R29" s="51" t="s">
        <v>71</v>
      </c>
      <c r="S29" s="51" t="s">
        <v>71</v>
      </c>
      <c r="T29" s="51" t="s">
        <v>2543</v>
      </c>
      <c r="U29" s="567"/>
    </row>
    <row r="30" spans="1:24" s="29" customFormat="1" x14ac:dyDescent="0.2">
      <c r="A30" s="695">
        <v>1</v>
      </c>
      <c r="B30" s="695" t="s">
        <v>2532</v>
      </c>
      <c r="C30" s="696" t="s">
        <v>346</v>
      </c>
      <c r="D30" s="697">
        <v>7</v>
      </c>
      <c r="E30" s="697" t="s">
        <v>126</v>
      </c>
      <c r="F30" s="697">
        <f t="shared" si="0"/>
        <v>168</v>
      </c>
      <c r="G30" s="697">
        <v>97</v>
      </c>
      <c r="H30" s="697" t="s">
        <v>126</v>
      </c>
      <c r="I30" s="697">
        <f t="shared" si="1"/>
        <v>2328</v>
      </c>
      <c r="J30" s="51">
        <v>100</v>
      </c>
      <c r="K30" s="51" t="s">
        <v>2018</v>
      </c>
      <c r="L30" s="51" t="s">
        <v>1902</v>
      </c>
      <c r="M30" s="51" t="s">
        <v>2018</v>
      </c>
      <c r="N30" s="51" t="s">
        <v>71</v>
      </c>
      <c r="O30" s="51" t="s">
        <v>71</v>
      </c>
      <c r="P30" s="51" t="s">
        <v>71</v>
      </c>
      <c r="Q30" s="51" t="s">
        <v>71</v>
      </c>
      <c r="R30" s="51" t="s">
        <v>71</v>
      </c>
      <c r="S30" s="51" t="s">
        <v>71</v>
      </c>
      <c r="T30" s="51" t="s">
        <v>2544</v>
      </c>
      <c r="U30" s="567"/>
    </row>
    <row r="31" spans="1:24" s="29" customFormat="1" x14ac:dyDescent="0.2">
      <c r="A31" s="695">
        <v>1</v>
      </c>
      <c r="B31" s="695" t="s">
        <v>2532</v>
      </c>
      <c r="C31" s="696" t="s">
        <v>346</v>
      </c>
      <c r="D31" s="697">
        <v>7</v>
      </c>
      <c r="E31" s="697" t="s">
        <v>126</v>
      </c>
      <c r="F31" s="697">
        <f t="shared" si="0"/>
        <v>168</v>
      </c>
      <c r="G31" s="697">
        <v>129</v>
      </c>
      <c r="H31" s="697" t="s">
        <v>126</v>
      </c>
      <c r="I31" s="697">
        <f t="shared" si="1"/>
        <v>3096</v>
      </c>
      <c r="J31" s="51" t="s">
        <v>2538</v>
      </c>
      <c r="K31" s="51" t="s">
        <v>2018</v>
      </c>
      <c r="L31" s="51">
        <v>100</v>
      </c>
      <c r="M31" s="51" t="s">
        <v>2018</v>
      </c>
      <c r="N31" s="51" t="s">
        <v>71</v>
      </c>
      <c r="O31" s="51" t="s">
        <v>71</v>
      </c>
      <c r="P31" s="51" t="s">
        <v>71</v>
      </c>
      <c r="Q31" s="51" t="s">
        <v>71</v>
      </c>
      <c r="R31" s="51" t="s">
        <v>71</v>
      </c>
      <c r="S31" s="51" t="s">
        <v>71</v>
      </c>
      <c r="T31" s="51" t="s">
        <v>2539</v>
      </c>
      <c r="U31" s="567"/>
    </row>
    <row r="32" spans="1:24" s="29" customFormat="1" x14ac:dyDescent="0.2">
      <c r="A32" s="695">
        <v>1</v>
      </c>
      <c r="B32" s="695" t="s">
        <v>2532</v>
      </c>
      <c r="C32" s="696" t="s">
        <v>346</v>
      </c>
      <c r="D32" s="697">
        <v>7</v>
      </c>
      <c r="E32" s="697" t="s">
        <v>126</v>
      </c>
      <c r="F32" s="697">
        <f t="shared" si="0"/>
        <v>168</v>
      </c>
      <c r="G32" s="697">
        <v>166</v>
      </c>
      <c r="H32" s="697" t="s">
        <v>126</v>
      </c>
      <c r="I32" s="697">
        <f t="shared" si="1"/>
        <v>3984</v>
      </c>
      <c r="J32" s="51">
        <v>100</v>
      </c>
      <c r="K32" s="51" t="s">
        <v>2018</v>
      </c>
      <c r="L32" s="51" t="s">
        <v>1902</v>
      </c>
      <c r="M32" s="51" t="s">
        <v>2018</v>
      </c>
      <c r="N32" s="51" t="s">
        <v>71</v>
      </c>
      <c r="O32" s="51" t="s">
        <v>71</v>
      </c>
      <c r="P32" s="51" t="s">
        <v>71</v>
      </c>
      <c r="Q32" s="51" t="s">
        <v>71</v>
      </c>
      <c r="R32" s="51" t="s">
        <v>71</v>
      </c>
      <c r="S32" s="51" t="s">
        <v>71</v>
      </c>
      <c r="T32" s="51" t="s">
        <v>2539</v>
      </c>
      <c r="U32" s="567"/>
    </row>
    <row r="33" spans="1:23" s="29" customFormat="1" x14ac:dyDescent="0.2">
      <c r="A33" s="695">
        <v>1</v>
      </c>
      <c r="B33" s="695" t="s">
        <v>2535</v>
      </c>
      <c r="C33" s="696" t="s">
        <v>346</v>
      </c>
      <c r="D33" s="697">
        <v>7</v>
      </c>
      <c r="E33" s="697" t="s">
        <v>126</v>
      </c>
      <c r="F33" s="697">
        <f t="shared" si="0"/>
        <v>168</v>
      </c>
      <c r="G33" s="697" t="s">
        <v>2533</v>
      </c>
      <c r="H33" s="697" t="s">
        <v>126</v>
      </c>
      <c r="I33" s="697" t="s">
        <v>2534</v>
      </c>
      <c r="J33" s="51" t="s">
        <v>2538</v>
      </c>
      <c r="K33" s="51" t="s">
        <v>2018</v>
      </c>
      <c r="L33" s="51">
        <v>100</v>
      </c>
      <c r="M33" s="51" t="s">
        <v>2018</v>
      </c>
      <c r="N33" s="51" t="s">
        <v>71</v>
      </c>
      <c r="O33" s="51" t="s">
        <v>71</v>
      </c>
      <c r="P33" s="51" t="s">
        <v>71</v>
      </c>
      <c r="Q33" s="51" t="s">
        <v>71</v>
      </c>
      <c r="R33" s="51" t="s">
        <v>71</v>
      </c>
      <c r="S33" s="51" t="s">
        <v>71</v>
      </c>
      <c r="T33" s="51" t="s">
        <v>2540</v>
      </c>
      <c r="U33" s="567"/>
    </row>
    <row r="34" spans="1:23" s="29" customFormat="1" x14ac:dyDescent="0.2">
      <c r="A34" s="695">
        <v>1</v>
      </c>
      <c r="B34" s="695" t="s">
        <v>2536</v>
      </c>
      <c r="C34" s="696" t="s">
        <v>346</v>
      </c>
      <c r="D34" s="697">
        <v>7</v>
      </c>
      <c r="E34" s="697" t="s">
        <v>126</v>
      </c>
      <c r="F34" s="697">
        <f t="shared" si="0"/>
        <v>168</v>
      </c>
      <c r="G34" s="697" t="s">
        <v>2533</v>
      </c>
      <c r="H34" s="697" t="s">
        <v>126</v>
      </c>
      <c r="I34" s="697" t="s">
        <v>2534</v>
      </c>
      <c r="J34" s="51">
        <v>900</v>
      </c>
      <c r="K34" s="51" t="s">
        <v>2018</v>
      </c>
      <c r="L34" s="51" t="s">
        <v>2225</v>
      </c>
      <c r="M34" s="51" t="s">
        <v>2018</v>
      </c>
      <c r="N34" s="51" t="s">
        <v>71</v>
      </c>
      <c r="O34" s="51" t="s">
        <v>71</v>
      </c>
      <c r="P34" s="51" t="s">
        <v>71</v>
      </c>
      <c r="Q34" s="51" t="s">
        <v>71</v>
      </c>
      <c r="R34" s="51" t="s">
        <v>71</v>
      </c>
      <c r="S34" s="51" t="s">
        <v>71</v>
      </c>
      <c r="T34" s="51" t="s">
        <v>2540</v>
      </c>
      <c r="U34" s="567"/>
    </row>
    <row r="35" spans="1:23" s="29" customFormat="1" x14ac:dyDescent="0.2">
      <c r="A35" s="695">
        <v>1</v>
      </c>
      <c r="B35" s="695" t="s">
        <v>2537</v>
      </c>
      <c r="C35" s="696" t="s">
        <v>346</v>
      </c>
      <c r="D35" s="697">
        <v>7</v>
      </c>
      <c r="E35" s="697" t="s">
        <v>126</v>
      </c>
      <c r="F35" s="697">
        <f t="shared" si="0"/>
        <v>168</v>
      </c>
      <c r="G35" s="697" t="s">
        <v>2533</v>
      </c>
      <c r="H35" s="697" t="s">
        <v>126</v>
      </c>
      <c r="I35" s="697" t="s">
        <v>2534</v>
      </c>
      <c r="J35" s="51">
        <v>100</v>
      </c>
      <c r="K35" s="51" t="s">
        <v>2018</v>
      </c>
      <c r="L35" s="51">
        <v>300</v>
      </c>
      <c r="M35" s="51" t="s">
        <v>2018</v>
      </c>
      <c r="N35" s="51" t="s">
        <v>71</v>
      </c>
      <c r="O35" s="51" t="s">
        <v>71</v>
      </c>
      <c r="P35" s="51" t="s">
        <v>71</v>
      </c>
      <c r="Q35" s="51" t="s">
        <v>71</v>
      </c>
      <c r="R35" s="51" t="s">
        <v>71</v>
      </c>
      <c r="S35" s="51" t="s">
        <v>71</v>
      </c>
      <c r="T35" s="51" t="s">
        <v>2540</v>
      </c>
      <c r="U35" s="567"/>
    </row>
    <row r="36" spans="1:23" s="99" customFormat="1" x14ac:dyDescent="0.2">
      <c r="A36" s="695">
        <v>1</v>
      </c>
      <c r="B36" s="695" t="s">
        <v>2220</v>
      </c>
      <c r="C36" s="696" t="s">
        <v>346</v>
      </c>
      <c r="D36" s="697">
        <v>7</v>
      </c>
      <c r="E36" s="697" t="s">
        <v>126</v>
      </c>
      <c r="F36" s="697">
        <f t="shared" ref="F36:F47" si="2">7*24</f>
        <v>168</v>
      </c>
      <c r="G36" s="697">
        <v>15</v>
      </c>
      <c r="H36" s="697" t="s">
        <v>126</v>
      </c>
      <c r="I36" s="697">
        <f>G36*24</f>
        <v>360</v>
      </c>
      <c r="J36" s="51" t="s">
        <v>2538</v>
      </c>
      <c r="K36" s="51" t="s">
        <v>2018</v>
      </c>
      <c r="L36" s="696">
        <v>100</v>
      </c>
      <c r="M36" s="51" t="s">
        <v>2018</v>
      </c>
      <c r="N36" s="51" t="s">
        <v>71</v>
      </c>
      <c r="O36" s="51" t="s">
        <v>71</v>
      </c>
      <c r="P36" s="51" t="s">
        <v>71</v>
      </c>
      <c r="Q36" s="51" t="s">
        <v>71</v>
      </c>
      <c r="R36" s="51" t="s">
        <v>71</v>
      </c>
      <c r="S36" s="660" t="s">
        <v>2223</v>
      </c>
      <c r="T36" s="51" t="s">
        <v>2552</v>
      </c>
      <c r="V36" s="474"/>
      <c r="W36" s="474"/>
    </row>
    <row r="37" spans="1:23" s="99" customFormat="1" x14ac:dyDescent="0.2">
      <c r="A37" s="695">
        <v>1</v>
      </c>
      <c r="B37" s="695" t="s">
        <v>2554</v>
      </c>
      <c r="C37" s="696" t="s">
        <v>346</v>
      </c>
      <c r="D37" s="697">
        <v>7</v>
      </c>
      <c r="E37" s="697" t="s">
        <v>126</v>
      </c>
      <c r="F37" s="697">
        <f t="shared" si="2"/>
        <v>168</v>
      </c>
      <c r="G37" s="697">
        <v>15</v>
      </c>
      <c r="H37" s="697" t="s">
        <v>126</v>
      </c>
      <c r="I37" s="697">
        <f>G37*24</f>
        <v>360</v>
      </c>
      <c r="J37" s="51" t="s">
        <v>71</v>
      </c>
      <c r="K37" s="51" t="s">
        <v>2018</v>
      </c>
      <c r="L37" s="51" t="s">
        <v>71</v>
      </c>
      <c r="M37" s="51" t="s">
        <v>2018</v>
      </c>
      <c r="N37" s="51" t="s">
        <v>71</v>
      </c>
      <c r="O37" s="51" t="s">
        <v>71</v>
      </c>
      <c r="P37" s="51" t="s">
        <v>71</v>
      </c>
      <c r="Q37" s="51" t="s">
        <v>71</v>
      </c>
      <c r="R37" s="51" t="s">
        <v>71</v>
      </c>
      <c r="S37" s="51" t="s">
        <v>71</v>
      </c>
      <c r="T37" s="51" t="s">
        <v>2550</v>
      </c>
      <c r="V37" s="474"/>
      <c r="W37" s="474"/>
    </row>
    <row r="38" spans="1:23" s="99" customFormat="1" x14ac:dyDescent="0.2">
      <c r="A38" s="85">
        <v>1</v>
      </c>
      <c r="B38" s="85" t="s">
        <v>2221</v>
      </c>
      <c r="C38" s="51" t="s">
        <v>346</v>
      </c>
      <c r="D38" s="473">
        <v>7</v>
      </c>
      <c r="E38" s="473" t="s">
        <v>126</v>
      </c>
      <c r="F38" s="697">
        <f t="shared" si="2"/>
        <v>168</v>
      </c>
      <c r="G38" s="473">
        <v>15</v>
      </c>
      <c r="H38" s="473" t="s">
        <v>126</v>
      </c>
      <c r="I38" s="697">
        <f>G38*24</f>
        <v>360</v>
      </c>
      <c r="J38" s="51" t="s">
        <v>2538</v>
      </c>
      <c r="K38" s="51" t="s">
        <v>2018</v>
      </c>
      <c r="L38" s="51">
        <v>100</v>
      </c>
      <c r="M38" s="51" t="s">
        <v>2018</v>
      </c>
      <c r="N38" s="51" t="s">
        <v>71</v>
      </c>
      <c r="O38" s="51" t="s">
        <v>71</v>
      </c>
      <c r="P38" s="51" t="s">
        <v>71</v>
      </c>
      <c r="Q38" s="51" t="s">
        <v>71</v>
      </c>
      <c r="R38" s="51" t="s">
        <v>71</v>
      </c>
      <c r="S38" s="264" t="s">
        <v>2223</v>
      </c>
      <c r="T38" s="51" t="s">
        <v>2552</v>
      </c>
      <c r="V38" s="474"/>
      <c r="W38" s="474"/>
    </row>
    <row r="39" spans="1:23" s="99" customFormat="1" x14ac:dyDescent="0.2">
      <c r="A39" s="85">
        <v>1</v>
      </c>
      <c r="B39" s="85" t="s">
        <v>2222</v>
      </c>
      <c r="C39" s="51" t="s">
        <v>346</v>
      </c>
      <c r="D39" s="473">
        <v>7</v>
      </c>
      <c r="E39" s="473" t="s">
        <v>126</v>
      </c>
      <c r="F39" s="697">
        <f t="shared" si="2"/>
        <v>168</v>
      </c>
      <c r="G39" s="697" t="s">
        <v>2533</v>
      </c>
      <c r="H39" s="697" t="s">
        <v>126</v>
      </c>
      <c r="I39" s="697" t="s">
        <v>2534</v>
      </c>
      <c r="J39" s="51">
        <v>300</v>
      </c>
      <c r="K39" s="51" t="s">
        <v>2018</v>
      </c>
      <c r="L39" s="51">
        <v>900</v>
      </c>
      <c r="M39" s="51" t="s">
        <v>2018</v>
      </c>
      <c r="N39" s="51" t="s">
        <v>71</v>
      </c>
      <c r="O39" s="51" t="s">
        <v>71</v>
      </c>
      <c r="P39" s="51" t="s">
        <v>71</v>
      </c>
      <c r="Q39" s="51" t="s">
        <v>71</v>
      </c>
      <c r="R39" s="51" t="s">
        <v>71</v>
      </c>
      <c r="S39" s="264" t="s">
        <v>2224</v>
      </c>
      <c r="T39" s="51" t="s">
        <v>2541</v>
      </c>
      <c r="V39" s="474"/>
      <c r="W39" s="474"/>
    </row>
    <row r="40" spans="1:23" s="99" customFormat="1" x14ac:dyDescent="0.2">
      <c r="A40" s="85">
        <v>1</v>
      </c>
      <c r="B40" s="85" t="s">
        <v>90</v>
      </c>
      <c r="C40" s="51" t="s">
        <v>240</v>
      </c>
      <c r="D40" s="473">
        <v>7</v>
      </c>
      <c r="E40" s="473" t="s">
        <v>126</v>
      </c>
      <c r="F40" s="697">
        <f t="shared" si="2"/>
        <v>168</v>
      </c>
      <c r="G40" s="473" t="s">
        <v>259</v>
      </c>
      <c r="H40" s="473" t="s">
        <v>2144</v>
      </c>
      <c r="I40" s="473" t="s">
        <v>2144</v>
      </c>
      <c r="J40" s="51" t="s">
        <v>71</v>
      </c>
      <c r="K40" s="51" t="s">
        <v>2018</v>
      </c>
      <c r="L40" s="51" t="s">
        <v>71</v>
      </c>
      <c r="M40" s="51" t="s">
        <v>2018</v>
      </c>
      <c r="N40" s="51" t="s">
        <v>71</v>
      </c>
      <c r="O40" s="51" t="s">
        <v>71</v>
      </c>
      <c r="P40" s="51" t="s">
        <v>71</v>
      </c>
      <c r="Q40" s="51" t="s">
        <v>71</v>
      </c>
      <c r="R40" s="51" t="s">
        <v>71</v>
      </c>
      <c r="S40" s="51" t="s">
        <v>71</v>
      </c>
      <c r="T40" s="51" t="s">
        <v>2542</v>
      </c>
      <c r="V40" s="474"/>
      <c r="W40" s="474"/>
    </row>
    <row r="41" spans="1:23" s="99" customFormat="1" x14ac:dyDescent="0.2">
      <c r="A41" s="85">
        <v>1</v>
      </c>
      <c r="B41" s="85" t="s">
        <v>586</v>
      </c>
      <c r="C41" s="51" t="s">
        <v>346</v>
      </c>
      <c r="D41" s="473">
        <v>7</v>
      </c>
      <c r="E41" s="473" t="s">
        <v>126</v>
      </c>
      <c r="F41" s="697">
        <f t="shared" si="2"/>
        <v>168</v>
      </c>
      <c r="G41" s="473" t="s">
        <v>71</v>
      </c>
      <c r="H41" s="473" t="s">
        <v>71</v>
      </c>
      <c r="I41" s="473" t="s">
        <v>71</v>
      </c>
      <c r="J41" s="51" t="s">
        <v>71</v>
      </c>
      <c r="K41" s="51" t="s">
        <v>2018</v>
      </c>
      <c r="L41" s="51" t="s">
        <v>71</v>
      </c>
      <c r="M41" s="51" t="s">
        <v>2018</v>
      </c>
      <c r="N41" s="51" t="s">
        <v>71</v>
      </c>
      <c r="O41" s="51" t="s">
        <v>71</v>
      </c>
      <c r="P41" s="51" t="s">
        <v>71</v>
      </c>
      <c r="Q41" s="51" t="s">
        <v>71</v>
      </c>
      <c r="R41" s="51" t="s">
        <v>71</v>
      </c>
      <c r="S41" s="51" t="s">
        <v>71</v>
      </c>
      <c r="T41" s="51" t="s">
        <v>2553</v>
      </c>
      <c r="V41" s="474"/>
      <c r="W41" s="474"/>
    </row>
    <row r="42" spans="1:23" s="99" customFormat="1" x14ac:dyDescent="0.2">
      <c r="A42" s="85">
        <v>1</v>
      </c>
      <c r="B42" s="85" t="s">
        <v>591</v>
      </c>
      <c r="C42" s="51" t="s">
        <v>346</v>
      </c>
      <c r="D42" s="473">
        <v>7</v>
      </c>
      <c r="E42" s="473" t="s">
        <v>126</v>
      </c>
      <c r="F42" s="697">
        <f t="shared" si="2"/>
        <v>168</v>
      </c>
      <c r="G42" s="697">
        <v>18</v>
      </c>
      <c r="H42" s="473" t="s">
        <v>126</v>
      </c>
      <c r="I42" s="473">
        <f t="shared" ref="I42:I47" si="3">G42*24</f>
        <v>432</v>
      </c>
      <c r="J42" s="51" t="s">
        <v>2538</v>
      </c>
      <c r="K42" s="51" t="s">
        <v>2018</v>
      </c>
      <c r="L42" s="51">
        <v>100</v>
      </c>
      <c r="M42" s="51" t="s">
        <v>2018</v>
      </c>
      <c r="N42" s="51" t="s">
        <v>71</v>
      </c>
      <c r="O42" s="51" t="s">
        <v>71</v>
      </c>
      <c r="P42" s="51" t="s">
        <v>71</v>
      </c>
      <c r="Q42" s="51" t="s">
        <v>71</v>
      </c>
      <c r="R42" s="51" t="s">
        <v>71</v>
      </c>
      <c r="S42" s="51" t="s">
        <v>71</v>
      </c>
      <c r="T42" s="51" t="s">
        <v>2547</v>
      </c>
      <c r="V42" s="474"/>
      <c r="W42" s="474"/>
    </row>
    <row r="43" spans="1:23" s="99" customFormat="1" x14ac:dyDescent="0.2">
      <c r="A43" s="85">
        <v>1</v>
      </c>
      <c r="B43" s="85" t="s">
        <v>591</v>
      </c>
      <c r="C43" s="51" t="s">
        <v>346</v>
      </c>
      <c r="D43" s="473">
        <v>7</v>
      </c>
      <c r="E43" s="473" t="s">
        <v>126</v>
      </c>
      <c r="F43" s="697">
        <f t="shared" si="2"/>
        <v>168</v>
      </c>
      <c r="G43" s="697">
        <v>39</v>
      </c>
      <c r="H43" s="473" t="s">
        <v>126</v>
      </c>
      <c r="I43" s="473">
        <f t="shared" si="3"/>
        <v>936</v>
      </c>
      <c r="J43" s="51">
        <v>100</v>
      </c>
      <c r="K43" s="51" t="s">
        <v>2018</v>
      </c>
      <c r="L43" s="51">
        <v>300</v>
      </c>
      <c r="M43" s="51" t="s">
        <v>2018</v>
      </c>
      <c r="N43" s="51" t="s">
        <v>71</v>
      </c>
      <c r="O43" s="51" t="s">
        <v>71</v>
      </c>
      <c r="P43" s="51" t="s">
        <v>71</v>
      </c>
      <c r="Q43" s="51" t="s">
        <v>71</v>
      </c>
      <c r="R43" s="51" t="s">
        <v>71</v>
      </c>
      <c r="S43" s="51" t="s">
        <v>71</v>
      </c>
      <c r="T43" s="51" t="s">
        <v>2547</v>
      </c>
      <c r="V43" s="474"/>
      <c r="W43" s="474"/>
    </row>
    <row r="44" spans="1:23" s="99" customFormat="1" x14ac:dyDescent="0.2">
      <c r="A44" s="85">
        <v>1</v>
      </c>
      <c r="B44" s="85" t="s">
        <v>591</v>
      </c>
      <c r="C44" s="51" t="s">
        <v>346</v>
      </c>
      <c r="D44" s="473">
        <v>7</v>
      </c>
      <c r="E44" s="473" t="s">
        <v>126</v>
      </c>
      <c r="F44" s="697">
        <f t="shared" si="2"/>
        <v>168</v>
      </c>
      <c r="G44" s="697">
        <v>60</v>
      </c>
      <c r="H44" s="473" t="s">
        <v>126</v>
      </c>
      <c r="I44" s="473">
        <f t="shared" si="3"/>
        <v>1440</v>
      </c>
      <c r="J44" s="51">
        <v>300</v>
      </c>
      <c r="K44" s="51" t="s">
        <v>2018</v>
      </c>
      <c r="L44" s="51" t="s">
        <v>2545</v>
      </c>
      <c r="M44" s="51" t="s">
        <v>2018</v>
      </c>
      <c r="N44" s="51" t="s">
        <v>71</v>
      </c>
      <c r="O44" s="51" t="s">
        <v>71</v>
      </c>
      <c r="P44" s="51" t="s">
        <v>71</v>
      </c>
      <c r="Q44" s="51" t="s">
        <v>71</v>
      </c>
      <c r="R44" s="51" t="s">
        <v>71</v>
      </c>
      <c r="S44" s="51" t="s">
        <v>71</v>
      </c>
      <c r="T44" s="51" t="s">
        <v>2548</v>
      </c>
      <c r="V44" s="474"/>
      <c r="W44" s="474"/>
    </row>
    <row r="45" spans="1:23" s="99" customFormat="1" x14ac:dyDescent="0.2">
      <c r="A45" s="85">
        <v>1</v>
      </c>
      <c r="B45" s="85" t="s">
        <v>591</v>
      </c>
      <c r="C45" s="51" t="s">
        <v>346</v>
      </c>
      <c r="D45" s="473">
        <v>7</v>
      </c>
      <c r="E45" s="473" t="s">
        <v>126</v>
      </c>
      <c r="F45" s="697">
        <f t="shared" si="2"/>
        <v>168</v>
      </c>
      <c r="G45" s="697">
        <v>97</v>
      </c>
      <c r="H45" s="473" t="s">
        <v>126</v>
      </c>
      <c r="I45" s="473">
        <f t="shared" si="3"/>
        <v>2328</v>
      </c>
      <c r="J45" s="51" t="s">
        <v>2538</v>
      </c>
      <c r="K45" s="51" t="s">
        <v>2018</v>
      </c>
      <c r="L45" s="51">
        <v>100</v>
      </c>
      <c r="M45" s="51" t="s">
        <v>2018</v>
      </c>
      <c r="N45" s="51" t="s">
        <v>71</v>
      </c>
      <c r="O45" s="51" t="s">
        <v>71</v>
      </c>
      <c r="P45" s="51" t="s">
        <v>71</v>
      </c>
      <c r="Q45" s="51" t="s">
        <v>71</v>
      </c>
      <c r="R45" s="51" t="s">
        <v>71</v>
      </c>
      <c r="S45" s="51" t="s">
        <v>71</v>
      </c>
      <c r="T45" s="51" t="s">
        <v>2549</v>
      </c>
      <c r="V45" s="474"/>
      <c r="W45" s="474"/>
    </row>
    <row r="46" spans="1:23" s="99" customFormat="1" x14ac:dyDescent="0.2">
      <c r="A46" s="85">
        <v>1</v>
      </c>
      <c r="B46" s="85" t="s">
        <v>591</v>
      </c>
      <c r="C46" s="51" t="s">
        <v>346</v>
      </c>
      <c r="D46" s="473">
        <v>7</v>
      </c>
      <c r="E46" s="473" t="s">
        <v>126</v>
      </c>
      <c r="F46" s="697">
        <f t="shared" si="2"/>
        <v>168</v>
      </c>
      <c r="G46" s="697">
        <v>129</v>
      </c>
      <c r="H46" s="473" t="s">
        <v>126</v>
      </c>
      <c r="I46" s="473">
        <f t="shared" si="3"/>
        <v>3096</v>
      </c>
      <c r="J46" s="51" t="s">
        <v>2538</v>
      </c>
      <c r="K46" s="51" t="s">
        <v>2018</v>
      </c>
      <c r="L46" s="51">
        <v>100</v>
      </c>
      <c r="M46" s="51" t="s">
        <v>2018</v>
      </c>
      <c r="N46" s="51" t="s">
        <v>71</v>
      </c>
      <c r="O46" s="51" t="s">
        <v>71</v>
      </c>
      <c r="P46" s="51" t="s">
        <v>71</v>
      </c>
      <c r="Q46" s="51" t="s">
        <v>71</v>
      </c>
      <c r="R46" s="51" t="s">
        <v>71</v>
      </c>
      <c r="S46" s="51" t="s">
        <v>71</v>
      </c>
      <c r="T46" s="51" t="s">
        <v>2547</v>
      </c>
      <c r="V46" s="474"/>
      <c r="W46" s="474"/>
    </row>
    <row r="47" spans="1:23" s="99" customFormat="1" x14ac:dyDescent="0.2">
      <c r="A47" s="85">
        <v>1</v>
      </c>
      <c r="B47" s="85" t="s">
        <v>591</v>
      </c>
      <c r="C47" s="51" t="s">
        <v>346</v>
      </c>
      <c r="D47" s="473">
        <v>7</v>
      </c>
      <c r="E47" s="473" t="s">
        <v>126</v>
      </c>
      <c r="F47" s="697">
        <f t="shared" si="2"/>
        <v>168</v>
      </c>
      <c r="G47" s="697">
        <v>166</v>
      </c>
      <c r="H47" s="473" t="s">
        <v>126</v>
      </c>
      <c r="I47" s="473">
        <f t="shared" si="3"/>
        <v>3984</v>
      </c>
      <c r="J47" s="51" t="s">
        <v>2538</v>
      </c>
      <c r="K47" s="51" t="s">
        <v>2018</v>
      </c>
      <c r="L47" s="51">
        <v>100</v>
      </c>
      <c r="M47" s="51" t="s">
        <v>2018</v>
      </c>
      <c r="N47" s="51" t="s">
        <v>71</v>
      </c>
      <c r="O47" s="51" t="s">
        <v>71</v>
      </c>
      <c r="P47" s="51" t="s">
        <v>71</v>
      </c>
      <c r="Q47" s="51" t="s">
        <v>71</v>
      </c>
      <c r="R47" s="51" t="s">
        <v>71</v>
      </c>
      <c r="S47" s="51" t="s">
        <v>71</v>
      </c>
      <c r="T47" s="51" t="s">
        <v>2547</v>
      </c>
      <c r="V47" s="474"/>
      <c r="W47" s="474"/>
    </row>
    <row r="49" spans="1:24" ht="16" thickBot="1" x14ac:dyDescent="0.25">
      <c r="A49" s="1" t="s">
        <v>12</v>
      </c>
      <c r="B49" s="1"/>
      <c r="C49" s="43"/>
      <c r="D49" s="43"/>
      <c r="E49" s="43"/>
      <c r="F49" s="43"/>
      <c r="G49" s="43"/>
      <c r="H49" s="43"/>
      <c r="I49" s="43"/>
      <c r="J49" s="43"/>
      <c r="K49" s="43"/>
      <c r="L49" s="43"/>
      <c r="M49" s="43"/>
      <c r="N49" s="43"/>
      <c r="O49" s="43"/>
      <c r="P49" s="43"/>
      <c r="Q49" s="43"/>
      <c r="R49" s="43"/>
      <c r="S49" s="43"/>
      <c r="T49" s="43"/>
      <c r="U49" s="43"/>
      <c r="V49" s="43"/>
      <c r="W49" s="43"/>
      <c r="X49" s="43"/>
    </row>
    <row r="50" spans="1:24" x14ac:dyDescent="0.2">
      <c r="A50" s="3" t="s">
        <v>13</v>
      </c>
      <c r="B50" s="3"/>
      <c r="C50" s="31"/>
      <c r="D50" s="31"/>
      <c r="E50" s="58" t="s">
        <v>14</v>
      </c>
      <c r="F50" s="30" t="s">
        <v>54</v>
      </c>
      <c r="G50" s="31"/>
      <c r="H50" s="411" t="s">
        <v>16</v>
      </c>
      <c r="I50" s="31"/>
      <c r="J50" s="31"/>
      <c r="K50" s="31"/>
      <c r="L50" s="31"/>
      <c r="M50" s="31"/>
      <c r="N50" s="31"/>
      <c r="O50" s="31"/>
      <c r="P50" s="31"/>
      <c r="Q50" s="31"/>
      <c r="R50" s="31"/>
      <c r="S50" s="31"/>
      <c r="T50" s="31"/>
      <c r="U50" s="31"/>
      <c r="V50" s="31"/>
      <c r="W50" s="31"/>
      <c r="X50" s="31"/>
    </row>
    <row r="51" spans="1:24" s="538" customFormat="1" x14ac:dyDescent="0.2">
      <c r="A51" s="59">
        <v>1</v>
      </c>
      <c r="B51" s="59"/>
      <c r="C51" s="60" t="s">
        <v>37</v>
      </c>
      <c r="D51" s="60"/>
      <c r="E51" s="61">
        <v>1</v>
      </c>
      <c r="F51" s="60" t="s">
        <v>60</v>
      </c>
      <c r="G51" s="60"/>
      <c r="H51" s="412" t="s">
        <v>2215</v>
      </c>
      <c r="I51" s="60"/>
      <c r="J51" s="60"/>
      <c r="K51" s="60"/>
      <c r="L51" s="60"/>
      <c r="M51" s="60"/>
      <c r="N51" s="60"/>
      <c r="O51" s="60"/>
      <c r="P51" s="60"/>
      <c r="Q51" s="60"/>
      <c r="R51" s="60"/>
      <c r="S51" s="60"/>
      <c r="T51" s="60"/>
      <c r="U51" s="60"/>
      <c r="V51" s="60"/>
      <c r="W51" s="60"/>
      <c r="X51" s="60"/>
    </row>
    <row r="52" spans="1:24" x14ac:dyDescent="0.2">
      <c r="A52" s="4">
        <v>2</v>
      </c>
      <c r="B52" s="4"/>
      <c r="C52" s="5" t="s">
        <v>17</v>
      </c>
      <c r="E52" s="6">
        <v>1</v>
      </c>
      <c r="F52" s="19" t="s">
        <v>61</v>
      </c>
      <c r="H52" s="42" t="s">
        <v>2218</v>
      </c>
    </row>
    <row r="53" spans="1:24" s="539" customFormat="1" x14ac:dyDescent="0.2">
      <c r="A53" s="7">
        <v>3</v>
      </c>
      <c r="B53" s="7"/>
      <c r="C53" s="8" t="s">
        <v>18</v>
      </c>
      <c r="D53" s="8"/>
      <c r="E53" s="10">
        <v>1</v>
      </c>
      <c r="F53" s="8" t="s">
        <v>19</v>
      </c>
      <c r="G53" s="8"/>
      <c r="H53" s="42" t="s">
        <v>2218</v>
      </c>
      <c r="I53" s="19"/>
      <c r="J53" s="8"/>
      <c r="K53" s="8"/>
      <c r="L53" s="8"/>
      <c r="M53" s="8"/>
      <c r="N53" s="8"/>
      <c r="O53" s="8"/>
      <c r="P53" s="8"/>
      <c r="Q53" s="8"/>
      <c r="R53" s="8"/>
      <c r="S53" s="8"/>
      <c r="T53" s="8"/>
      <c r="U53" s="8"/>
      <c r="V53" s="8"/>
      <c r="W53" s="8"/>
      <c r="X53" s="8"/>
    </row>
    <row r="54" spans="1:24" s="539" customFormat="1" x14ac:dyDescent="0.2">
      <c r="A54" s="7">
        <v>4</v>
      </c>
      <c r="B54" s="7"/>
      <c r="C54" s="8" t="s">
        <v>20</v>
      </c>
      <c r="D54" s="8"/>
      <c r="E54" s="10">
        <v>1</v>
      </c>
      <c r="F54" s="8" t="s">
        <v>21</v>
      </c>
      <c r="G54" s="8"/>
      <c r="H54" s="42" t="s">
        <v>2218</v>
      </c>
      <c r="I54" s="19"/>
      <c r="J54" s="8"/>
      <c r="K54" s="8"/>
      <c r="L54" s="8"/>
      <c r="M54" s="8"/>
      <c r="N54" s="8"/>
      <c r="O54" s="8"/>
      <c r="P54" s="8"/>
      <c r="Q54" s="8"/>
      <c r="R54" s="8"/>
      <c r="S54" s="8"/>
      <c r="T54" s="8"/>
      <c r="U54" s="8"/>
      <c r="V54" s="8"/>
      <c r="W54" s="8"/>
      <c r="X54" s="8"/>
    </row>
    <row r="55" spans="1:24" x14ac:dyDescent="0.2">
      <c r="A55" s="4">
        <v>5</v>
      </c>
      <c r="B55" s="4"/>
      <c r="C55" s="5" t="s">
        <v>22</v>
      </c>
      <c r="E55" s="6">
        <v>1</v>
      </c>
      <c r="F55" s="19" t="s">
        <v>23</v>
      </c>
      <c r="H55" s="41" t="s">
        <v>2210</v>
      </c>
    </row>
    <row r="56" spans="1:24" x14ac:dyDescent="0.2">
      <c r="A56" s="7">
        <v>6</v>
      </c>
      <c r="B56" s="7"/>
      <c r="C56" s="8" t="s">
        <v>24</v>
      </c>
      <c r="E56" s="10">
        <v>1</v>
      </c>
      <c r="F56" s="19" t="s">
        <v>128</v>
      </c>
      <c r="H56" s="41" t="s">
        <v>2226</v>
      </c>
    </row>
    <row r="57" spans="1:24" x14ac:dyDescent="0.2">
      <c r="E57" s="62"/>
      <c r="H57" s="41"/>
    </row>
    <row r="58" spans="1:24" x14ac:dyDescent="0.2">
      <c r="A58" s="3" t="s">
        <v>25</v>
      </c>
      <c r="B58" s="3"/>
      <c r="C58" s="31"/>
      <c r="D58" s="31"/>
      <c r="E58" s="58" t="s">
        <v>14</v>
      </c>
      <c r="F58" s="30" t="s">
        <v>15</v>
      </c>
      <c r="G58" s="31"/>
      <c r="H58" s="40" t="s">
        <v>16</v>
      </c>
      <c r="I58" s="31"/>
      <c r="J58" s="31"/>
      <c r="K58" s="31"/>
      <c r="L58" s="31"/>
      <c r="M58" s="31"/>
      <c r="N58" s="31"/>
      <c r="O58" s="31"/>
      <c r="P58" s="31"/>
      <c r="Q58" s="31"/>
      <c r="R58" s="31"/>
      <c r="S58" s="31"/>
      <c r="T58" s="31"/>
      <c r="U58" s="31"/>
      <c r="V58" s="31"/>
      <c r="W58" s="31"/>
      <c r="X58" s="31"/>
    </row>
    <row r="59" spans="1:24" x14ac:dyDescent="0.2">
      <c r="A59" s="19">
        <v>7</v>
      </c>
      <c r="C59" s="19" t="s">
        <v>26</v>
      </c>
      <c r="E59" s="61">
        <v>1</v>
      </c>
      <c r="F59" s="19" t="s">
        <v>27</v>
      </c>
      <c r="H59" s="42" t="s">
        <v>2209</v>
      </c>
    </row>
    <row r="60" spans="1:24" x14ac:dyDescent="0.2">
      <c r="A60" s="19">
        <v>8</v>
      </c>
      <c r="C60" s="19" t="s">
        <v>58</v>
      </c>
      <c r="E60" s="61">
        <v>1</v>
      </c>
      <c r="F60" s="19" t="s">
        <v>62</v>
      </c>
      <c r="H60" s="42" t="s">
        <v>2217</v>
      </c>
    </row>
    <row r="61" spans="1:24" x14ac:dyDescent="0.2">
      <c r="A61" s="19">
        <v>9</v>
      </c>
      <c r="C61" s="19" t="s">
        <v>40</v>
      </c>
      <c r="E61" s="61">
        <v>0</v>
      </c>
      <c r="F61" s="19" t="s">
        <v>63</v>
      </c>
      <c r="H61" s="42" t="s">
        <v>673</v>
      </c>
    </row>
    <row r="62" spans="1:24" x14ac:dyDescent="0.2">
      <c r="A62" s="19">
        <v>10</v>
      </c>
      <c r="C62" s="19" t="s">
        <v>39</v>
      </c>
      <c r="E62" s="61">
        <v>0</v>
      </c>
      <c r="F62" s="19" t="s">
        <v>115</v>
      </c>
      <c r="H62" s="413" t="s">
        <v>2216</v>
      </c>
    </row>
    <row r="63" spans="1:24" x14ac:dyDescent="0.2">
      <c r="E63" s="63"/>
      <c r="H63" s="41"/>
    </row>
    <row r="64" spans="1:24" x14ac:dyDescent="0.2">
      <c r="A64" s="3" t="s">
        <v>57</v>
      </c>
      <c r="B64" s="3"/>
      <c r="C64" s="31"/>
      <c r="D64" s="31"/>
      <c r="E64" s="64" t="s">
        <v>14</v>
      </c>
      <c r="F64" s="30" t="s">
        <v>15</v>
      </c>
      <c r="G64" s="31"/>
      <c r="H64" s="40" t="s">
        <v>16</v>
      </c>
      <c r="I64" s="31"/>
      <c r="J64" s="31"/>
      <c r="K64" s="31"/>
      <c r="L64" s="31"/>
      <c r="M64" s="31"/>
      <c r="N64" s="31"/>
      <c r="O64" s="31"/>
      <c r="P64" s="31"/>
      <c r="Q64" s="31"/>
      <c r="R64" s="31"/>
      <c r="S64" s="31"/>
      <c r="T64" s="31"/>
      <c r="U64" s="31"/>
      <c r="V64" s="31"/>
      <c r="W64" s="31"/>
      <c r="X64" s="31"/>
    </row>
    <row r="65" spans="1:24" s="540" customFormat="1" x14ac:dyDescent="0.2">
      <c r="A65" s="5">
        <v>11</v>
      </c>
      <c r="B65" s="5"/>
      <c r="C65" s="5" t="s">
        <v>28</v>
      </c>
      <c r="D65" s="5"/>
      <c r="E65" s="6">
        <v>1</v>
      </c>
      <c r="F65" s="19" t="s">
        <v>49</v>
      </c>
      <c r="G65" s="5"/>
      <c r="H65" s="42" t="s">
        <v>2189</v>
      </c>
      <c r="I65" s="19"/>
      <c r="J65" s="5"/>
      <c r="K65" s="5"/>
      <c r="L65" s="5"/>
      <c r="M65" s="5"/>
      <c r="N65" s="5"/>
      <c r="O65" s="5"/>
      <c r="P65" s="5"/>
      <c r="Q65" s="5"/>
      <c r="R65" s="5"/>
      <c r="S65" s="5"/>
      <c r="T65" s="5"/>
      <c r="U65" s="5"/>
      <c r="V65" s="5"/>
      <c r="W65" s="5"/>
      <c r="X65" s="5"/>
    </row>
    <row r="66" spans="1:24" s="540" customFormat="1" x14ac:dyDescent="0.2">
      <c r="A66" s="11">
        <v>12</v>
      </c>
      <c r="B66" s="11"/>
      <c r="C66" s="5" t="s">
        <v>47</v>
      </c>
      <c r="D66" s="5"/>
      <c r="E66" s="6">
        <v>1</v>
      </c>
      <c r="F66" s="19" t="s">
        <v>109</v>
      </c>
      <c r="G66" s="5"/>
      <c r="H66" s="42" t="s">
        <v>2230</v>
      </c>
      <c r="I66" s="19"/>
      <c r="J66" s="5"/>
      <c r="K66" s="5"/>
      <c r="L66" s="5"/>
      <c r="M66" s="5"/>
      <c r="N66" s="5"/>
      <c r="O66" s="5"/>
      <c r="P66" s="5"/>
      <c r="Q66" s="5"/>
      <c r="R66" s="5"/>
      <c r="S66" s="5"/>
      <c r="T66" s="5"/>
      <c r="U66" s="5"/>
      <c r="V66" s="5"/>
      <c r="W66" s="5"/>
      <c r="X66" s="5"/>
    </row>
    <row r="67" spans="1:24" x14ac:dyDescent="0.2">
      <c r="A67" s="47">
        <v>13</v>
      </c>
      <c r="B67" s="47"/>
      <c r="C67" s="19" t="s">
        <v>29</v>
      </c>
      <c r="E67" s="61">
        <v>0</v>
      </c>
      <c r="F67" s="19" t="s">
        <v>30</v>
      </c>
      <c r="H67" s="41" t="s">
        <v>2227</v>
      </c>
    </row>
    <row r="68" spans="1:24" x14ac:dyDescent="0.2">
      <c r="A68" s="47">
        <v>14</v>
      </c>
      <c r="B68" s="47"/>
      <c r="C68" s="19" t="s">
        <v>31</v>
      </c>
      <c r="E68" s="61">
        <v>1</v>
      </c>
      <c r="F68" s="19" t="s">
        <v>1400</v>
      </c>
      <c r="H68" s="41" t="s">
        <v>2228</v>
      </c>
    </row>
    <row r="69" spans="1:24" x14ac:dyDescent="0.2">
      <c r="A69" s="47">
        <v>15</v>
      </c>
      <c r="B69" s="47"/>
      <c r="C69" s="19" t="s">
        <v>38</v>
      </c>
      <c r="E69" s="61">
        <v>0</v>
      </c>
      <c r="F69" s="19" t="s">
        <v>64</v>
      </c>
      <c r="H69" s="42" t="s">
        <v>2229</v>
      </c>
    </row>
    <row r="70" spans="1:24" x14ac:dyDescent="0.2">
      <c r="E70" s="63"/>
    </row>
    <row r="71" spans="1:24" ht="16" thickBot="1" x14ac:dyDescent="0.25">
      <c r="A71" s="43"/>
      <c r="B71" s="43"/>
      <c r="C71" s="43"/>
      <c r="D71" s="43"/>
      <c r="E71" s="65"/>
      <c r="F71" s="43"/>
      <c r="G71" s="43"/>
      <c r="H71" s="18"/>
      <c r="I71" s="18"/>
      <c r="J71" s="18"/>
      <c r="K71" s="18"/>
      <c r="L71" s="18"/>
      <c r="M71" s="18"/>
    </row>
    <row r="72" spans="1:24" x14ac:dyDescent="0.2">
      <c r="E72" s="63"/>
      <c r="H72" s="18"/>
      <c r="I72" s="18"/>
      <c r="J72" s="18"/>
      <c r="K72" s="18"/>
      <c r="L72" s="18"/>
      <c r="M72" s="18"/>
    </row>
    <row r="73" spans="1:24" ht="16" thickBot="1" x14ac:dyDescent="0.25">
      <c r="A73" s="2" t="s">
        <v>32</v>
      </c>
      <c r="B73" s="2"/>
      <c r="E73" s="66">
        <f>SUM(E51:E56,E59:E62,E65:E69)</f>
        <v>11</v>
      </c>
      <c r="F73" s="67" t="s">
        <v>48</v>
      </c>
      <c r="H73" s="18"/>
      <c r="I73" s="18"/>
      <c r="J73" s="18"/>
      <c r="K73" s="18"/>
      <c r="L73" s="18"/>
      <c r="M73" s="18"/>
    </row>
    <row r="74" spans="1:24" s="111" customFormat="1" ht="16" thickTop="1" x14ac:dyDescent="0.2">
      <c r="A74" s="201" t="s">
        <v>1367</v>
      </c>
      <c r="B74" s="201"/>
      <c r="C74" s="8"/>
      <c r="D74" s="193"/>
      <c r="E74" s="197" t="s">
        <v>1373</v>
      </c>
      <c r="F74" s="19"/>
      <c r="G74" s="19"/>
      <c r="H74" s="18"/>
      <c r="I74" s="18"/>
      <c r="J74" s="18"/>
      <c r="K74" s="18"/>
      <c r="L74" s="18"/>
      <c r="M74" s="18"/>
      <c r="N74" s="19"/>
      <c r="O74" s="19"/>
      <c r="P74" s="19"/>
      <c r="Q74" s="19"/>
      <c r="R74" s="19"/>
      <c r="S74" s="19"/>
      <c r="T74" s="19"/>
      <c r="U74" s="19"/>
      <c r="V74" s="19"/>
      <c r="W74" s="19"/>
      <c r="X74" s="19"/>
    </row>
    <row r="75" spans="1:24" x14ac:dyDescent="0.2">
      <c r="A75" s="216" t="s">
        <v>118</v>
      </c>
      <c r="B75" s="2"/>
      <c r="E75" s="194">
        <f>0.5^E74</f>
        <v>1</v>
      </c>
      <c r="H75" s="18"/>
      <c r="I75" s="18"/>
      <c r="J75" s="18"/>
      <c r="K75" s="18"/>
      <c r="L75" s="18"/>
      <c r="M75" s="18"/>
    </row>
    <row r="76" spans="1:24" x14ac:dyDescent="0.2">
      <c r="A76" s="2"/>
      <c r="B76" s="2"/>
      <c r="C76" s="68"/>
      <c r="E76" s="81"/>
      <c r="H76" s="18"/>
      <c r="I76" s="18"/>
      <c r="J76" s="18"/>
      <c r="K76" s="18"/>
      <c r="L76" s="18"/>
      <c r="M76" s="18"/>
    </row>
    <row r="77" spans="1:24" ht="16" thickBot="1" x14ac:dyDescent="0.25">
      <c r="A77" s="1"/>
      <c r="B77" s="1"/>
      <c r="C77" s="43"/>
      <c r="D77" s="43"/>
      <c r="E77" s="87"/>
      <c r="F77" s="43"/>
      <c r="G77" s="43"/>
      <c r="H77" s="18"/>
      <c r="I77" s="18"/>
      <c r="J77" s="18"/>
      <c r="K77" s="18"/>
      <c r="L77" s="18"/>
      <c r="M77" s="18"/>
    </row>
    <row r="78" spans="1:24" s="111" customFormat="1" x14ac:dyDescent="0.2">
      <c r="A78" s="3" t="s">
        <v>33</v>
      </c>
      <c r="B78" s="3"/>
      <c r="C78" s="31"/>
      <c r="D78" s="31"/>
      <c r="E78" s="69" t="s">
        <v>34</v>
      </c>
      <c r="F78" s="31" t="s">
        <v>15</v>
      </c>
      <c r="G78" s="31"/>
      <c r="H78" s="18"/>
      <c r="I78" s="18"/>
      <c r="J78" s="18"/>
      <c r="K78" s="18"/>
      <c r="L78" s="18"/>
      <c r="M78" s="18"/>
      <c r="N78" s="19"/>
      <c r="O78" s="19"/>
      <c r="P78" s="19"/>
      <c r="Q78" s="19"/>
      <c r="R78" s="19"/>
      <c r="S78" s="19"/>
      <c r="T78" s="19"/>
      <c r="U78" s="19"/>
      <c r="V78" s="19"/>
      <c r="W78" s="19"/>
      <c r="X78" s="19"/>
    </row>
    <row r="79" spans="1:24" s="111" customFormat="1" x14ac:dyDescent="0.2">
      <c r="A79" s="198" t="s">
        <v>1368</v>
      </c>
      <c r="B79" s="24" t="s">
        <v>1370</v>
      </c>
      <c r="C79" s="19"/>
      <c r="D79" s="19"/>
      <c r="E79" s="200">
        <v>1</v>
      </c>
      <c r="F79" s="24" t="s">
        <v>1372</v>
      </c>
      <c r="G79" s="19"/>
      <c r="H79" s="18"/>
      <c r="I79" s="18"/>
      <c r="J79" s="18"/>
      <c r="K79" s="18"/>
      <c r="L79" s="18"/>
      <c r="M79" s="18"/>
      <c r="N79" s="19"/>
      <c r="O79" s="19"/>
      <c r="P79" s="19"/>
      <c r="Q79" s="19"/>
      <c r="R79" s="19"/>
      <c r="S79" s="19"/>
      <c r="T79" s="19"/>
      <c r="U79" s="19"/>
      <c r="V79" s="19"/>
      <c r="W79" s="19"/>
      <c r="X79" s="19"/>
    </row>
    <row r="80" spans="1:24" s="111" customFormat="1" x14ac:dyDescent="0.2">
      <c r="A80" s="198" t="s">
        <v>1369</v>
      </c>
      <c r="B80" s="193" t="s">
        <v>1371</v>
      </c>
      <c r="C80" s="24"/>
      <c r="D80" s="19"/>
      <c r="E80" s="200">
        <v>1</v>
      </c>
      <c r="F80" s="24" t="s">
        <v>1372</v>
      </c>
      <c r="G80" s="19"/>
      <c r="H80" s="18"/>
      <c r="I80" s="18"/>
      <c r="J80" s="18"/>
      <c r="K80" s="18"/>
      <c r="L80" s="18"/>
      <c r="M80" s="18"/>
      <c r="N80" s="19"/>
      <c r="O80" s="19"/>
      <c r="P80" s="19"/>
      <c r="Q80" s="19"/>
      <c r="R80" s="19"/>
      <c r="S80" s="19"/>
      <c r="T80" s="19"/>
      <c r="U80" s="19"/>
      <c r="V80" s="19"/>
      <c r="W80" s="19"/>
      <c r="X80" s="19"/>
    </row>
    <row r="81" spans="1:13" ht="16" thickBot="1" x14ac:dyDescent="0.25">
      <c r="A81" s="5"/>
      <c r="B81" s="5"/>
      <c r="C81" s="22"/>
      <c r="H81" s="18"/>
      <c r="I81" s="18"/>
      <c r="J81" s="18"/>
      <c r="K81" s="18"/>
      <c r="L81" s="18"/>
      <c r="M81" s="18"/>
    </row>
    <row r="82" spans="1:13" x14ac:dyDescent="0.2">
      <c r="A82" s="21"/>
      <c r="B82" s="21"/>
      <c r="C82" s="20"/>
      <c r="D82" s="70"/>
      <c r="E82" s="70"/>
      <c r="F82" s="70"/>
      <c r="G82" s="70"/>
      <c r="H82" s="18"/>
      <c r="I82" s="18"/>
      <c r="J82" s="18"/>
      <c r="K82" s="18"/>
      <c r="L82" s="18"/>
      <c r="M82" s="18"/>
    </row>
    <row r="83" spans="1:13" ht="16" thickBot="1" x14ac:dyDescent="0.25">
      <c r="A83" s="2" t="s">
        <v>35</v>
      </c>
      <c r="B83" s="2"/>
      <c r="E83" s="211">
        <f>E73*E75*E79*E80</f>
        <v>11</v>
      </c>
      <c r="F83" s="212" t="s">
        <v>48</v>
      </c>
      <c r="H83" s="18"/>
      <c r="I83" s="18"/>
      <c r="J83" s="18"/>
      <c r="K83" s="18"/>
      <c r="L83" s="18"/>
      <c r="M83" s="18"/>
    </row>
    <row r="84" spans="1:13" ht="16" thickTop="1" x14ac:dyDescent="0.2">
      <c r="C84" s="68"/>
      <c r="H84" s="18"/>
      <c r="I84" s="18"/>
      <c r="J84" s="18"/>
      <c r="K84" s="18"/>
      <c r="L84" s="18"/>
      <c r="M84" s="18"/>
    </row>
    <row r="85" spans="1:13" ht="16" thickBot="1" x14ac:dyDescent="0.25">
      <c r="A85" s="43"/>
      <c r="B85" s="43"/>
      <c r="C85" s="43"/>
      <c r="D85" s="43"/>
      <c r="E85" s="43"/>
      <c r="F85" s="43"/>
      <c r="G85" s="43"/>
      <c r="H85" s="18"/>
      <c r="I85" s="18"/>
      <c r="J85" s="18"/>
      <c r="K85" s="18"/>
      <c r="L85" s="18"/>
      <c r="M85" s="18"/>
    </row>
    <row r="86" spans="1:13" x14ac:dyDescent="0.2">
      <c r="H86" s="18"/>
      <c r="I86" s="18"/>
      <c r="J86" s="18"/>
      <c r="K86" s="18"/>
      <c r="L86" s="18"/>
      <c r="M86" s="18"/>
    </row>
    <row r="87" spans="1:13" x14ac:dyDescent="0.2">
      <c r="A87" s="2" t="s">
        <v>1394</v>
      </c>
      <c r="H87" s="18"/>
      <c r="I87" s="18"/>
      <c r="J87" s="18"/>
      <c r="K87" s="18"/>
      <c r="L87" s="18"/>
      <c r="M87" s="18"/>
    </row>
    <row r="88" spans="1:13" x14ac:dyDescent="0.2">
      <c r="A88" s="221">
        <v>44364</v>
      </c>
      <c r="B88" s="19" t="s">
        <v>1395</v>
      </c>
      <c r="H88" s="18"/>
      <c r="I88" s="18"/>
      <c r="J88" s="18"/>
      <c r="K88" s="18"/>
      <c r="L88" s="18"/>
      <c r="M88" s="18"/>
    </row>
    <row r="89" spans="1:13" x14ac:dyDescent="0.2">
      <c r="H89" s="18"/>
      <c r="I89" s="18"/>
      <c r="J89" s="18"/>
      <c r="K89" s="18"/>
      <c r="L89" s="18"/>
      <c r="M89" s="18"/>
    </row>
    <row r="90" spans="1:13" x14ac:dyDescent="0.2">
      <c r="H90" s="18"/>
      <c r="I90" s="18"/>
      <c r="J90" s="18"/>
      <c r="K90" s="18"/>
      <c r="L90" s="18"/>
      <c r="M90" s="18"/>
    </row>
    <row r="91" spans="1:13" x14ac:dyDescent="0.2">
      <c r="H91" s="18"/>
      <c r="I91" s="18"/>
      <c r="J91" s="18"/>
      <c r="K91" s="18"/>
      <c r="L91" s="18"/>
      <c r="M91" s="18"/>
    </row>
    <row r="92" spans="1:13" x14ac:dyDescent="0.2">
      <c r="H92" s="18"/>
      <c r="I92" s="18"/>
      <c r="J92" s="18"/>
      <c r="K92" s="18"/>
      <c r="L92" s="18"/>
      <c r="M92" s="18"/>
    </row>
    <row r="93" spans="1:13" x14ac:dyDescent="0.2">
      <c r="H93" s="18"/>
      <c r="I93" s="18"/>
      <c r="J93" s="18"/>
      <c r="K93" s="18"/>
      <c r="L93" s="18"/>
      <c r="M93" s="18"/>
    </row>
    <row r="94" spans="1:13" x14ac:dyDescent="0.2">
      <c r="H94" s="18"/>
      <c r="I94" s="18"/>
      <c r="J94" s="18"/>
      <c r="K94" s="18"/>
      <c r="L94" s="18"/>
      <c r="M94" s="18"/>
    </row>
    <row r="95" spans="1:13" x14ac:dyDescent="0.2">
      <c r="H95" s="18"/>
      <c r="I95" s="18"/>
      <c r="J95" s="18"/>
      <c r="K95" s="18"/>
      <c r="L95" s="18"/>
      <c r="M95" s="18"/>
    </row>
    <row r="96" spans="1:13" x14ac:dyDescent="0.2">
      <c r="H96" s="18"/>
      <c r="I96" s="18"/>
      <c r="J96" s="18"/>
      <c r="K96" s="18"/>
      <c r="L96" s="18"/>
      <c r="M96" s="18"/>
    </row>
    <row r="97" spans="8:13" x14ac:dyDescent="0.2">
      <c r="H97" s="18"/>
      <c r="I97" s="18"/>
      <c r="J97" s="18"/>
      <c r="K97" s="18"/>
      <c r="L97" s="18"/>
      <c r="M97" s="18"/>
    </row>
    <row r="98" spans="8:13" x14ac:dyDescent="0.2">
      <c r="H98" s="18"/>
      <c r="I98" s="18"/>
      <c r="J98" s="18"/>
      <c r="K98" s="18"/>
      <c r="L98" s="18"/>
      <c r="M98" s="18"/>
    </row>
    <row r="99" spans="8:13" x14ac:dyDescent="0.2">
      <c r="H99" s="18"/>
      <c r="I99" s="18"/>
      <c r="J99" s="18"/>
      <c r="K99" s="18"/>
      <c r="L99" s="18"/>
      <c r="M99" s="18"/>
    </row>
    <row r="1048520" spans="16:16" x14ac:dyDescent="0.2">
      <c r="P1048520" s="57"/>
    </row>
  </sheetData>
  <dataValidations count="3">
    <dataValidation type="list" allowBlank="1" showInputMessage="1" showErrorMessage="1" sqref="D12" xr:uid="{00000000-0002-0000-2900-000000000000}">
      <formula1>"Yes,No"</formula1>
    </dataValidation>
    <dataValidation type="list" allowBlank="1" showInputMessage="1" showErrorMessage="1" sqref="E10:E11" xr:uid="{00000000-0002-0000-2900-000001000000}">
      <formula1>#REF!</formula1>
    </dataValidation>
    <dataValidation type="list" showInputMessage="1" showErrorMessage="1" sqref="E12" xr:uid="{00000000-0002-0000-29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900-000003000000}">
          <x14:formula1>
            <xm:f>Lists!$D$1:$D$8</xm:f>
          </x14:formula1>
          <xm:sqref>E15</xm:sqref>
        </x14:dataValidation>
        <x14:dataValidation type="list" allowBlank="1" showInputMessage="1" showErrorMessage="1" xr:uid="{00000000-0002-0000-2900-000004000000}">
          <x14:formula1>
            <xm:f>Lists!$G$1:$G$8</xm:f>
          </x14:formula1>
          <xm:sqref>D20:D22</xm:sqref>
        </x14:dataValidation>
        <x14:dataValidation type="list" allowBlank="1" showInputMessage="1" showErrorMessage="1" xr:uid="{00000000-0002-0000-2900-000005000000}">
          <x14:formula1>
            <xm:f>Lists!$E$1:$E$5</xm:f>
          </x14:formula1>
          <xm:sqref>V15</xm:sqref>
        </x14:dataValidation>
        <x14:dataValidation type="list" allowBlank="1" showInputMessage="1" showErrorMessage="1" xr:uid="{00000000-0002-0000-2900-000006000000}">
          <x14:formula1>
            <xm:f>Lists!$F$1:$F$8</xm:f>
          </x14:formula1>
          <xm:sqref>D11</xm:sqref>
        </x14:dataValidation>
        <x14:dataValidation type="list" allowBlank="1" showInputMessage="1" showErrorMessage="1" xr:uid="{00000000-0002-0000-2900-000007000000}">
          <x14:formula1>
            <xm:f>Lists!$C$1:$C$9</xm:f>
          </x14:formula1>
          <xm:sqref>D10</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92D050"/>
  </sheetPr>
  <dimension ref="A1:X1048506"/>
  <sheetViews>
    <sheetView zoomScale="80" zoomScaleNormal="8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99.1640625" style="19" customWidth="1"/>
    <col min="21" max="21" width="21.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937</v>
      </c>
      <c r="G2" s="19" t="s">
        <v>72</v>
      </c>
      <c r="H2" s="44" t="s">
        <v>1728</v>
      </c>
    </row>
    <row r="3" spans="1:24" x14ac:dyDescent="0.2">
      <c r="C3" s="19" t="s">
        <v>2</v>
      </c>
      <c r="D3" s="209">
        <v>2019</v>
      </c>
    </row>
    <row r="4" spans="1:24" x14ac:dyDescent="0.2">
      <c r="C4" s="8" t="s">
        <v>44</v>
      </c>
      <c r="D4" s="44" t="s">
        <v>938</v>
      </c>
    </row>
    <row r="5" spans="1:24" x14ac:dyDescent="0.2">
      <c r="C5" s="19" t="s">
        <v>3</v>
      </c>
      <c r="D5" s="44" t="s">
        <v>2183</v>
      </c>
    </row>
    <row r="6" spans="1:24" x14ac:dyDescent="0.2">
      <c r="D6" s="18"/>
    </row>
    <row r="7" spans="1:24" s="43" customFormat="1" ht="16" thickBot="1" x14ac:dyDescent="0.25">
      <c r="A7" s="1" t="s">
        <v>59</v>
      </c>
      <c r="B7" s="1"/>
      <c r="D7" s="248" t="s">
        <v>1983</v>
      </c>
    </row>
    <row r="9" spans="1:24" s="43" customFormat="1" ht="16" thickBot="1" x14ac:dyDescent="0.25">
      <c r="A9" s="1" t="s">
        <v>4</v>
      </c>
      <c r="B9" s="1"/>
    </row>
    <row r="10" spans="1:24" x14ac:dyDescent="0.2">
      <c r="C10" s="19" t="s">
        <v>74</v>
      </c>
      <c r="D10" s="45" t="s">
        <v>504</v>
      </c>
      <c r="E10" s="46"/>
    </row>
    <row r="11" spans="1:24" x14ac:dyDescent="0.2">
      <c r="C11" s="19" t="s">
        <v>46</v>
      </c>
      <c r="D11" s="45" t="s">
        <v>301</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ht="17" x14ac:dyDescent="0.2">
      <c r="A15" s="225">
        <v>1</v>
      </c>
      <c r="B15" s="225" t="s">
        <v>1729</v>
      </c>
      <c r="C15" s="225" t="s">
        <v>898</v>
      </c>
      <c r="D15" s="225" t="s">
        <v>899</v>
      </c>
      <c r="E15" s="225" t="s">
        <v>81</v>
      </c>
      <c r="F15" s="225" t="s">
        <v>902</v>
      </c>
      <c r="G15" s="225" t="s">
        <v>132</v>
      </c>
      <c r="H15" s="225" t="s">
        <v>134</v>
      </c>
      <c r="I15" s="225" t="s">
        <v>1467</v>
      </c>
      <c r="J15" s="225" t="s">
        <v>71</v>
      </c>
      <c r="K15" s="225">
        <v>2</v>
      </c>
      <c r="L15" s="225" t="s">
        <v>71</v>
      </c>
      <c r="M15" s="225" t="s">
        <v>71</v>
      </c>
      <c r="N15" s="225">
        <v>35</v>
      </c>
      <c r="O15" s="225" t="s">
        <v>71</v>
      </c>
      <c r="P15" s="244" t="s">
        <v>197</v>
      </c>
      <c r="Q15" s="15">
        <v>3</v>
      </c>
      <c r="R15" s="15">
        <v>36</v>
      </c>
      <c r="S15" s="15" t="s">
        <v>125</v>
      </c>
      <c r="T15" s="15">
        <v>36</v>
      </c>
      <c r="U15" s="225" t="s">
        <v>71</v>
      </c>
      <c r="V15" s="225" t="s">
        <v>52</v>
      </c>
      <c r="W15" s="225"/>
      <c r="X15" s="225" t="s">
        <v>903</v>
      </c>
    </row>
    <row r="16" spans="1:24" s="550" customFormat="1" x14ac:dyDescent="0.2">
      <c r="A16" s="225">
        <v>2</v>
      </c>
      <c r="B16" s="225" t="s">
        <v>1731</v>
      </c>
      <c r="C16" s="225" t="s">
        <v>898</v>
      </c>
      <c r="D16" s="225" t="s">
        <v>899</v>
      </c>
      <c r="E16" s="225" t="s">
        <v>81</v>
      </c>
      <c r="F16" s="225" t="s">
        <v>902</v>
      </c>
      <c r="G16" s="225" t="s">
        <v>132</v>
      </c>
      <c r="H16" s="225" t="s">
        <v>134</v>
      </c>
      <c r="I16" s="225" t="s">
        <v>1467</v>
      </c>
      <c r="J16" s="225" t="s">
        <v>71</v>
      </c>
      <c r="K16" s="225">
        <v>2</v>
      </c>
      <c r="L16" s="225" t="s">
        <v>71</v>
      </c>
      <c r="M16" s="225" t="s">
        <v>71</v>
      </c>
      <c r="N16" s="225">
        <v>35</v>
      </c>
      <c r="O16" s="225" t="s">
        <v>71</v>
      </c>
      <c r="P16" s="244" t="s">
        <v>197</v>
      </c>
      <c r="Q16" s="15">
        <v>3</v>
      </c>
      <c r="R16" s="15">
        <v>36</v>
      </c>
      <c r="S16" s="15" t="s">
        <v>125</v>
      </c>
      <c r="T16" s="15">
        <v>36</v>
      </c>
      <c r="U16" s="225" t="s">
        <v>71</v>
      </c>
      <c r="V16" s="225" t="s">
        <v>52</v>
      </c>
      <c r="W16" s="225"/>
      <c r="X16" s="225" t="s">
        <v>903</v>
      </c>
    </row>
    <row r="17" spans="1:24" s="550" customFormat="1" x14ac:dyDescent="0.2">
      <c r="A17" s="225">
        <v>3</v>
      </c>
      <c r="B17" s="225" t="s">
        <v>1730</v>
      </c>
      <c r="C17" s="206" t="s">
        <v>78</v>
      </c>
      <c r="D17" s="225" t="s">
        <v>900</v>
      </c>
      <c r="E17" s="225" t="s">
        <v>1582</v>
      </c>
      <c r="F17" s="225" t="s">
        <v>902</v>
      </c>
      <c r="G17" s="225" t="s">
        <v>132</v>
      </c>
      <c r="H17" s="225" t="s">
        <v>134</v>
      </c>
      <c r="I17" s="225" t="s">
        <v>1467</v>
      </c>
      <c r="J17" s="225" t="s">
        <v>71</v>
      </c>
      <c r="K17" s="225">
        <v>2</v>
      </c>
      <c r="L17" s="225" t="s">
        <v>71</v>
      </c>
      <c r="M17" s="225" t="s">
        <v>71</v>
      </c>
      <c r="N17" s="225" t="s">
        <v>904</v>
      </c>
      <c r="O17" s="225" t="s">
        <v>71</v>
      </c>
      <c r="P17" s="225" t="s">
        <v>71</v>
      </c>
      <c r="Q17" s="15">
        <v>3</v>
      </c>
      <c r="R17" s="15">
        <v>40</v>
      </c>
      <c r="S17" s="15" t="s">
        <v>125</v>
      </c>
      <c r="T17" s="15">
        <v>40</v>
      </c>
      <c r="U17" s="225" t="s">
        <v>71</v>
      </c>
      <c r="V17" s="225" t="s">
        <v>248</v>
      </c>
      <c r="W17" s="225"/>
      <c r="X17" s="225"/>
    </row>
    <row r="18" spans="1:24" s="550" customFormat="1" x14ac:dyDescent="0.2">
      <c r="A18" s="225">
        <v>4</v>
      </c>
      <c r="B18" s="225" t="s">
        <v>1731</v>
      </c>
      <c r="C18" s="206" t="s">
        <v>78</v>
      </c>
      <c r="D18" s="225" t="s">
        <v>900</v>
      </c>
      <c r="E18" s="225" t="s">
        <v>1582</v>
      </c>
      <c r="F18" s="225" t="s">
        <v>902</v>
      </c>
      <c r="G18" s="225" t="s">
        <v>132</v>
      </c>
      <c r="H18" s="225" t="s">
        <v>134</v>
      </c>
      <c r="I18" s="225" t="s">
        <v>1467</v>
      </c>
      <c r="J18" s="225" t="s">
        <v>71</v>
      </c>
      <c r="K18" s="225">
        <v>2</v>
      </c>
      <c r="L18" s="225" t="s">
        <v>71</v>
      </c>
      <c r="M18" s="225" t="s">
        <v>71</v>
      </c>
      <c r="N18" s="225" t="s">
        <v>904</v>
      </c>
      <c r="O18" s="225" t="s">
        <v>71</v>
      </c>
      <c r="P18" s="225" t="s">
        <v>71</v>
      </c>
      <c r="Q18" s="15">
        <v>3</v>
      </c>
      <c r="R18" s="15">
        <v>40</v>
      </c>
      <c r="S18" s="15" t="s">
        <v>125</v>
      </c>
      <c r="T18" s="15">
        <v>40</v>
      </c>
      <c r="U18" s="225" t="s">
        <v>71</v>
      </c>
      <c r="V18" s="225" t="s">
        <v>248</v>
      </c>
      <c r="W18" s="225"/>
      <c r="X18" s="225"/>
    </row>
    <row r="19" spans="1:24" s="474" customFormat="1" x14ac:dyDescent="0.2">
      <c r="A19" s="49"/>
      <c r="B19" s="49"/>
      <c r="C19" s="49"/>
      <c r="D19" s="49"/>
      <c r="E19" s="49"/>
      <c r="F19" s="49"/>
      <c r="G19" s="49"/>
      <c r="H19" s="49"/>
      <c r="I19" s="49"/>
      <c r="J19" s="49"/>
      <c r="K19" s="49"/>
      <c r="L19" s="49"/>
      <c r="M19" s="49"/>
      <c r="N19" s="49"/>
      <c r="O19" s="49"/>
      <c r="P19" s="49"/>
      <c r="Q19" s="49"/>
      <c r="R19" s="49"/>
      <c r="S19" s="49"/>
      <c r="T19" s="49"/>
      <c r="U19" s="49"/>
      <c r="V19" s="49"/>
      <c r="W19" s="49"/>
      <c r="X19" s="49"/>
    </row>
    <row r="20" spans="1:24" s="50" customFormat="1" ht="16" thickBot="1" x14ac:dyDescent="0.25">
      <c r="A20" s="17" t="s">
        <v>2142</v>
      </c>
      <c r="B20" s="17"/>
      <c r="C20" s="17" t="s">
        <v>68</v>
      </c>
    </row>
    <row r="21" spans="1:24" s="49" customFormat="1" x14ac:dyDescent="0.2"/>
    <row r="22" spans="1:24" s="99" customFormat="1" x14ac:dyDescent="0.2">
      <c r="A22" s="51" t="s">
        <v>5</v>
      </c>
      <c r="B22" s="51" t="s">
        <v>36</v>
      </c>
      <c r="C22" s="51" t="s">
        <v>6</v>
      </c>
      <c r="D22" s="51" t="s">
        <v>45</v>
      </c>
      <c r="E22" s="51" t="s">
        <v>9</v>
      </c>
      <c r="F22" s="51" t="s">
        <v>119</v>
      </c>
      <c r="G22" s="51" t="s">
        <v>56</v>
      </c>
      <c r="H22" s="51" t="s">
        <v>136</v>
      </c>
      <c r="I22" s="51" t="s">
        <v>137</v>
      </c>
      <c r="J22" s="51" t="s">
        <v>138</v>
      </c>
      <c r="K22" s="51" t="s">
        <v>139</v>
      </c>
      <c r="L22" s="51" t="s">
        <v>122</v>
      </c>
      <c r="M22" s="51" t="s">
        <v>140</v>
      </c>
      <c r="N22" s="51" t="s">
        <v>122</v>
      </c>
      <c r="O22" s="51" t="s">
        <v>42</v>
      </c>
      <c r="P22" s="51" t="s">
        <v>141</v>
      </c>
      <c r="Q22" s="51" t="s">
        <v>142</v>
      </c>
      <c r="R22" s="51" t="s">
        <v>10</v>
      </c>
      <c r="S22" s="51" t="s">
        <v>146</v>
      </c>
      <c r="T22" s="51" t="s">
        <v>145</v>
      </c>
      <c r="U22" s="85" t="s">
        <v>11</v>
      </c>
      <c r="V22" s="99" t="s">
        <v>16</v>
      </c>
    </row>
    <row r="23" spans="1:24" s="529" customFormat="1" x14ac:dyDescent="0.2">
      <c r="A23" s="90">
        <v>1</v>
      </c>
      <c r="B23" s="90" t="s">
        <v>1730</v>
      </c>
      <c r="C23" s="90" t="s">
        <v>898</v>
      </c>
      <c r="D23" s="90" t="s">
        <v>1599</v>
      </c>
      <c r="E23" s="90" t="s">
        <v>899</v>
      </c>
      <c r="F23" s="90">
        <v>6</v>
      </c>
      <c r="G23" s="90" t="s">
        <v>52</v>
      </c>
      <c r="H23" s="247">
        <v>36</v>
      </c>
      <c r="I23" s="247" t="s">
        <v>125</v>
      </c>
      <c r="J23" s="247">
        <v>36</v>
      </c>
      <c r="K23" s="90">
        <v>5</v>
      </c>
      <c r="L23" s="90" t="s">
        <v>906</v>
      </c>
      <c r="M23" s="90">
        <v>20</v>
      </c>
      <c r="N23" s="90" t="s">
        <v>906</v>
      </c>
      <c r="O23" s="90" t="s">
        <v>71</v>
      </c>
      <c r="P23" s="90" t="s">
        <v>71</v>
      </c>
      <c r="Q23" s="90" t="s">
        <v>71</v>
      </c>
      <c r="R23" s="90" t="s">
        <v>71</v>
      </c>
      <c r="S23" s="90" t="s">
        <v>71</v>
      </c>
      <c r="T23" s="90" t="s">
        <v>71</v>
      </c>
      <c r="U23" s="243" t="s">
        <v>905</v>
      </c>
      <c r="X23" s="100"/>
    </row>
    <row r="24" spans="1:24" s="529" customFormat="1" x14ac:dyDescent="0.2">
      <c r="A24" s="90">
        <v>2</v>
      </c>
      <c r="B24" s="90" t="s">
        <v>1731</v>
      </c>
      <c r="C24" s="90" t="s">
        <v>898</v>
      </c>
      <c r="D24" s="90" t="s">
        <v>1599</v>
      </c>
      <c r="E24" s="90" t="s">
        <v>899</v>
      </c>
      <c r="F24" s="90">
        <v>6</v>
      </c>
      <c r="G24" s="90" t="s">
        <v>52</v>
      </c>
      <c r="H24" s="247">
        <v>36</v>
      </c>
      <c r="I24" s="247" t="s">
        <v>125</v>
      </c>
      <c r="J24" s="247">
        <v>36</v>
      </c>
      <c r="K24" s="90">
        <v>5</v>
      </c>
      <c r="L24" s="90" t="s">
        <v>906</v>
      </c>
      <c r="M24" s="90">
        <v>20</v>
      </c>
      <c r="N24" s="90" t="s">
        <v>906</v>
      </c>
      <c r="O24" s="90" t="s">
        <v>71</v>
      </c>
      <c r="P24" s="90" t="s">
        <v>71</v>
      </c>
      <c r="Q24" s="90" t="s">
        <v>71</v>
      </c>
      <c r="R24" s="90" t="s">
        <v>71</v>
      </c>
      <c r="S24" s="90" t="s">
        <v>71</v>
      </c>
      <c r="T24" s="90" t="s">
        <v>71</v>
      </c>
      <c r="U24" s="243" t="s">
        <v>905</v>
      </c>
      <c r="X24" s="100"/>
    </row>
    <row r="25" spans="1:24" s="529" customFormat="1" x14ac:dyDescent="0.2">
      <c r="A25" s="90">
        <v>1</v>
      </c>
      <c r="B25" s="90" t="s">
        <v>1730</v>
      </c>
      <c r="C25" s="90" t="s">
        <v>898</v>
      </c>
      <c r="D25" s="90" t="s">
        <v>1597</v>
      </c>
      <c r="E25" s="90" t="s">
        <v>1478</v>
      </c>
      <c r="F25" s="90">
        <v>4</v>
      </c>
      <c r="G25" s="90" t="s">
        <v>52</v>
      </c>
      <c r="H25" s="247">
        <v>36</v>
      </c>
      <c r="I25" s="247" t="s">
        <v>125</v>
      </c>
      <c r="J25" s="247">
        <v>36</v>
      </c>
      <c r="K25" s="90">
        <v>0</v>
      </c>
      <c r="L25" s="90" t="s">
        <v>906</v>
      </c>
      <c r="M25" s="90">
        <v>5</v>
      </c>
      <c r="N25" s="90" t="s">
        <v>906</v>
      </c>
      <c r="O25" s="90" t="s">
        <v>71</v>
      </c>
      <c r="P25" s="90" t="s">
        <v>71</v>
      </c>
      <c r="Q25" s="90" t="s">
        <v>71</v>
      </c>
      <c r="R25" s="90" t="s">
        <v>71</v>
      </c>
      <c r="S25" s="90" t="s">
        <v>71</v>
      </c>
      <c r="T25" s="90" t="s">
        <v>71</v>
      </c>
      <c r="U25" s="243" t="s">
        <v>905</v>
      </c>
      <c r="X25" s="100"/>
    </row>
    <row r="26" spans="1:24" s="529" customFormat="1" x14ac:dyDescent="0.2">
      <c r="A26" s="90">
        <v>2</v>
      </c>
      <c r="B26" s="90" t="s">
        <v>1731</v>
      </c>
      <c r="C26" s="90" t="s">
        <v>898</v>
      </c>
      <c r="D26" s="90" t="s">
        <v>1597</v>
      </c>
      <c r="E26" s="90" t="s">
        <v>1478</v>
      </c>
      <c r="F26" s="90">
        <v>4</v>
      </c>
      <c r="G26" s="90" t="s">
        <v>52</v>
      </c>
      <c r="H26" s="247">
        <v>36</v>
      </c>
      <c r="I26" s="247" t="s">
        <v>125</v>
      </c>
      <c r="J26" s="247">
        <v>36</v>
      </c>
      <c r="K26" s="90">
        <v>0</v>
      </c>
      <c r="L26" s="90" t="s">
        <v>906</v>
      </c>
      <c r="M26" s="90">
        <v>5</v>
      </c>
      <c r="N26" s="90" t="s">
        <v>906</v>
      </c>
      <c r="O26" s="90" t="s">
        <v>71</v>
      </c>
      <c r="P26" s="90" t="s">
        <v>71</v>
      </c>
      <c r="Q26" s="90" t="s">
        <v>71</v>
      </c>
      <c r="R26" s="90" t="s">
        <v>71</v>
      </c>
      <c r="S26" s="90" t="s">
        <v>71</v>
      </c>
      <c r="T26" s="90" t="s">
        <v>71</v>
      </c>
      <c r="U26" s="243" t="s">
        <v>905</v>
      </c>
      <c r="X26" s="100"/>
    </row>
    <row r="27" spans="1:24" s="529" customFormat="1" x14ac:dyDescent="0.2">
      <c r="A27" s="90">
        <v>3</v>
      </c>
      <c r="B27" s="90" t="s">
        <v>1730</v>
      </c>
      <c r="C27" s="207" t="s">
        <v>78</v>
      </c>
      <c r="D27" s="90" t="s">
        <v>1596</v>
      </c>
      <c r="E27" s="90" t="s">
        <v>531</v>
      </c>
      <c r="F27" s="90">
        <v>4</v>
      </c>
      <c r="G27" s="90" t="s">
        <v>71</v>
      </c>
      <c r="H27" s="247">
        <v>40</v>
      </c>
      <c r="I27" s="247" t="s">
        <v>125</v>
      </c>
      <c r="J27" s="247">
        <v>40</v>
      </c>
      <c r="K27" s="90">
        <v>5</v>
      </c>
      <c r="L27" s="90" t="s">
        <v>906</v>
      </c>
      <c r="M27" s="90">
        <v>20</v>
      </c>
      <c r="N27" s="90" t="s">
        <v>906</v>
      </c>
      <c r="O27" s="90" t="s">
        <v>71</v>
      </c>
      <c r="P27" s="90" t="s">
        <v>71</v>
      </c>
      <c r="Q27" s="90" t="s">
        <v>71</v>
      </c>
      <c r="R27" s="90" t="s">
        <v>71</v>
      </c>
      <c r="S27" s="90" t="s">
        <v>71</v>
      </c>
      <c r="T27" s="90" t="s">
        <v>71</v>
      </c>
      <c r="U27" s="243" t="s">
        <v>905</v>
      </c>
      <c r="X27" s="100"/>
    </row>
    <row r="28" spans="1:24" s="100" customFormat="1" x14ac:dyDescent="0.2">
      <c r="A28" s="90">
        <v>4</v>
      </c>
      <c r="B28" s="90" t="s">
        <v>1731</v>
      </c>
      <c r="C28" s="207" t="s">
        <v>78</v>
      </c>
      <c r="D28" s="90" t="s">
        <v>1596</v>
      </c>
      <c r="E28" s="90" t="s">
        <v>531</v>
      </c>
      <c r="F28" s="90">
        <v>4</v>
      </c>
      <c r="G28" s="90" t="s">
        <v>71</v>
      </c>
      <c r="H28" s="247">
        <v>40</v>
      </c>
      <c r="I28" s="247" t="s">
        <v>125</v>
      </c>
      <c r="J28" s="247">
        <v>40</v>
      </c>
      <c r="K28" s="90">
        <v>5</v>
      </c>
      <c r="L28" s="90" t="s">
        <v>906</v>
      </c>
      <c r="M28" s="90">
        <v>20</v>
      </c>
      <c r="N28" s="90" t="s">
        <v>906</v>
      </c>
      <c r="O28" s="90" t="s">
        <v>71</v>
      </c>
      <c r="P28" s="90" t="s">
        <v>71</v>
      </c>
      <c r="Q28" s="90" t="s">
        <v>71</v>
      </c>
      <c r="R28" s="90" t="s">
        <v>71</v>
      </c>
      <c r="S28" s="90" t="s">
        <v>71</v>
      </c>
      <c r="T28" s="90" t="s">
        <v>71</v>
      </c>
      <c r="U28" s="243" t="s">
        <v>905</v>
      </c>
      <c r="V28" s="529"/>
    </row>
    <row r="30" spans="1:24" s="43" customFormat="1" ht="16" thickBot="1" x14ac:dyDescent="0.25">
      <c r="A30" s="1" t="s">
        <v>2142</v>
      </c>
      <c r="B30" s="1"/>
      <c r="C30" s="1" t="s">
        <v>69</v>
      </c>
      <c r="D30" s="16"/>
      <c r="E30" s="16" t="s">
        <v>105</v>
      </c>
    </row>
    <row r="32" spans="1:24" x14ac:dyDescent="0.2">
      <c r="A32" s="263" t="s">
        <v>5</v>
      </c>
      <c r="B32" s="54" t="s">
        <v>9</v>
      </c>
      <c r="C32" s="55" t="s">
        <v>56</v>
      </c>
      <c r="D32" s="56" t="s">
        <v>488</v>
      </c>
      <c r="E32" s="56" t="s">
        <v>489</v>
      </c>
      <c r="F32" s="56" t="s">
        <v>490</v>
      </c>
      <c r="G32" s="56" t="s">
        <v>491</v>
      </c>
      <c r="H32" s="56" t="s">
        <v>492</v>
      </c>
      <c r="I32" s="56" t="s">
        <v>493</v>
      </c>
      <c r="J32" s="55" t="s">
        <v>2139</v>
      </c>
      <c r="K32" s="55" t="s">
        <v>122</v>
      </c>
      <c r="L32" s="55" t="s">
        <v>2140</v>
      </c>
      <c r="M32" s="55" t="s">
        <v>122</v>
      </c>
      <c r="N32" s="530" t="s">
        <v>42</v>
      </c>
      <c r="O32" s="55" t="s">
        <v>2141</v>
      </c>
      <c r="P32" s="55" t="s">
        <v>122</v>
      </c>
      <c r="Q32" s="530" t="s">
        <v>10</v>
      </c>
      <c r="R32" s="55" t="s">
        <v>2566</v>
      </c>
      <c r="S32" s="55" t="s">
        <v>11</v>
      </c>
      <c r="T32" s="55" t="s">
        <v>16</v>
      </c>
    </row>
    <row r="33" spans="1:22" s="49" customFormat="1" x14ac:dyDescent="0.2">
      <c r="A33" s="83"/>
      <c r="B33" s="83"/>
      <c r="C33" s="85"/>
      <c r="D33" s="57"/>
      <c r="E33" s="84"/>
      <c r="F33" s="84"/>
      <c r="G33" s="84"/>
      <c r="H33" s="84"/>
      <c r="I33" s="84"/>
      <c r="J33" s="84"/>
      <c r="K33" s="57"/>
      <c r="L33" s="57"/>
      <c r="M33" s="57"/>
      <c r="N33" s="57"/>
      <c r="O33" s="57"/>
      <c r="P33" s="57"/>
      <c r="Q33" s="57"/>
      <c r="R33" s="57"/>
      <c r="S33" s="57"/>
      <c r="T33" s="83"/>
      <c r="U33" s="100"/>
      <c r="V33" s="98"/>
    </row>
    <row r="34" spans="1:22" x14ac:dyDescent="0.2">
      <c r="U34" s="18"/>
      <c r="V34" s="18"/>
    </row>
    <row r="35" spans="1:22" s="43" customFormat="1" ht="16" thickBot="1" x14ac:dyDescent="0.25">
      <c r="A35" s="1" t="s">
        <v>12</v>
      </c>
      <c r="B35" s="1"/>
    </row>
    <row r="36" spans="1:22" s="31" customFormat="1" x14ac:dyDescent="0.2">
      <c r="A36" s="3" t="s">
        <v>13</v>
      </c>
      <c r="B36" s="3"/>
      <c r="E36" s="58" t="s">
        <v>901</v>
      </c>
      <c r="F36" s="58" t="s">
        <v>1500</v>
      </c>
      <c r="G36" s="30" t="s">
        <v>54</v>
      </c>
      <c r="I36" s="411" t="s">
        <v>16</v>
      </c>
    </row>
    <row r="37" spans="1:22" s="60" customFormat="1" x14ac:dyDescent="0.2">
      <c r="A37" s="59">
        <v>1</v>
      </c>
      <c r="B37" s="59"/>
      <c r="C37" s="60" t="s">
        <v>37</v>
      </c>
      <c r="E37" s="61">
        <v>1</v>
      </c>
      <c r="F37" s="61">
        <v>1</v>
      </c>
      <c r="G37" s="60" t="s">
        <v>60</v>
      </c>
      <c r="I37" s="412" t="s">
        <v>897</v>
      </c>
    </row>
    <row r="38" spans="1:22" x14ac:dyDescent="0.2">
      <c r="A38" s="4">
        <v>2</v>
      </c>
      <c r="B38" s="4"/>
      <c r="C38" s="5" t="s">
        <v>17</v>
      </c>
      <c r="E38" s="6">
        <v>1</v>
      </c>
      <c r="F38" s="6">
        <v>1</v>
      </c>
      <c r="G38" s="19" t="s">
        <v>61</v>
      </c>
      <c r="I38" s="41" t="s">
        <v>907</v>
      </c>
    </row>
    <row r="39" spans="1:22" s="8" customFormat="1" x14ac:dyDescent="0.2">
      <c r="A39" s="7">
        <v>3</v>
      </c>
      <c r="B39" s="7"/>
      <c r="C39" s="8" t="s">
        <v>18</v>
      </c>
      <c r="E39" s="10">
        <v>0</v>
      </c>
      <c r="F39" s="10">
        <v>0</v>
      </c>
      <c r="G39" s="8" t="s">
        <v>19</v>
      </c>
      <c r="I39" s="41" t="s">
        <v>71</v>
      </c>
      <c r="J39" s="19"/>
    </row>
    <row r="40" spans="1:22" s="8" customFormat="1" x14ac:dyDescent="0.2">
      <c r="A40" s="7">
        <v>4</v>
      </c>
      <c r="B40" s="7"/>
      <c r="C40" s="8" t="s">
        <v>20</v>
      </c>
      <c r="E40" s="10">
        <v>0</v>
      </c>
      <c r="F40" s="10">
        <v>0</v>
      </c>
      <c r="G40" s="8" t="s">
        <v>21</v>
      </c>
      <c r="I40" s="41" t="s">
        <v>71</v>
      </c>
      <c r="J40" s="19"/>
    </row>
    <row r="41" spans="1:22" x14ac:dyDescent="0.2">
      <c r="A41" s="4">
        <v>5</v>
      </c>
      <c r="B41" s="4"/>
      <c r="C41" s="5" t="s">
        <v>22</v>
      </c>
      <c r="E41" s="6">
        <v>1</v>
      </c>
      <c r="F41" s="6">
        <v>1</v>
      </c>
      <c r="G41" s="19" t="s">
        <v>23</v>
      </c>
      <c r="I41" s="41" t="s">
        <v>548</v>
      </c>
    </row>
    <row r="42" spans="1:22" x14ac:dyDescent="0.2">
      <c r="A42" s="7">
        <v>6</v>
      </c>
      <c r="B42" s="7"/>
      <c r="C42" s="8" t="s">
        <v>24</v>
      </c>
      <c r="E42" s="10">
        <v>1</v>
      </c>
      <c r="F42" s="10">
        <v>1</v>
      </c>
      <c r="G42" s="19" t="s">
        <v>128</v>
      </c>
      <c r="I42" s="41" t="s">
        <v>1317</v>
      </c>
    </row>
    <row r="43" spans="1:22" x14ac:dyDescent="0.2">
      <c r="E43" s="62"/>
      <c r="F43" s="62"/>
      <c r="I43" s="41"/>
    </row>
    <row r="44" spans="1:22" s="31" customFormat="1" x14ac:dyDescent="0.2">
      <c r="A44" s="3" t="s">
        <v>25</v>
      </c>
      <c r="B44" s="3"/>
      <c r="E44" s="58" t="s">
        <v>14</v>
      </c>
      <c r="F44" s="58" t="s">
        <v>14</v>
      </c>
      <c r="G44" s="30" t="s">
        <v>15</v>
      </c>
      <c r="I44" s="40" t="s">
        <v>16</v>
      </c>
    </row>
    <row r="45" spans="1:22" x14ac:dyDescent="0.2">
      <c r="A45" s="19">
        <v>7</v>
      </c>
      <c r="C45" s="19" t="s">
        <v>26</v>
      </c>
      <c r="E45" s="61">
        <v>1</v>
      </c>
      <c r="F45" s="61">
        <v>1</v>
      </c>
      <c r="G45" s="19" t="s">
        <v>27</v>
      </c>
      <c r="I45" s="42" t="s">
        <v>908</v>
      </c>
    </row>
    <row r="46" spans="1:22" x14ac:dyDescent="0.2">
      <c r="A46" s="19">
        <v>8</v>
      </c>
      <c r="C46" s="19" t="s">
        <v>58</v>
      </c>
      <c r="E46" s="61">
        <v>0</v>
      </c>
      <c r="F46" s="61">
        <v>0</v>
      </c>
      <c r="G46" s="19" t="s">
        <v>62</v>
      </c>
      <c r="I46" s="42" t="s">
        <v>1985</v>
      </c>
    </row>
    <row r="47" spans="1:22" x14ac:dyDescent="0.2">
      <c r="A47" s="19">
        <v>9</v>
      </c>
      <c r="C47" s="19" t="s">
        <v>40</v>
      </c>
      <c r="E47" s="61">
        <v>0</v>
      </c>
      <c r="F47" s="61">
        <v>0</v>
      </c>
      <c r="G47" s="19" t="s">
        <v>63</v>
      </c>
      <c r="I47" s="42" t="s">
        <v>636</v>
      </c>
    </row>
    <row r="48" spans="1:22" x14ac:dyDescent="0.2">
      <c r="A48" s="19">
        <v>10</v>
      </c>
      <c r="C48" s="19" t="s">
        <v>39</v>
      </c>
      <c r="E48" s="61">
        <v>0</v>
      </c>
      <c r="F48" s="61">
        <v>0</v>
      </c>
      <c r="G48" s="19" t="s">
        <v>115</v>
      </c>
      <c r="I48" s="413" t="s">
        <v>1984</v>
      </c>
    </row>
    <row r="49" spans="1:14" x14ac:dyDescent="0.2">
      <c r="E49" s="63"/>
      <c r="F49" s="63"/>
      <c r="I49" s="41"/>
    </row>
    <row r="50" spans="1:14" s="31" customFormat="1" x14ac:dyDescent="0.2">
      <c r="A50" s="3" t="s">
        <v>57</v>
      </c>
      <c r="B50" s="3"/>
      <c r="E50" s="64" t="s">
        <v>14</v>
      </c>
      <c r="F50" s="64" t="s">
        <v>14</v>
      </c>
      <c r="G50" s="30" t="s">
        <v>15</v>
      </c>
      <c r="I50" s="40" t="s">
        <v>16</v>
      </c>
    </row>
    <row r="51" spans="1:14" s="5" customFormat="1" x14ac:dyDescent="0.2">
      <c r="A51" s="5">
        <v>11</v>
      </c>
      <c r="C51" s="5" t="s">
        <v>28</v>
      </c>
      <c r="E51" s="6">
        <v>1</v>
      </c>
      <c r="F51" s="6">
        <v>1</v>
      </c>
      <c r="G51" s="19" t="s">
        <v>49</v>
      </c>
      <c r="I51" s="42" t="s">
        <v>577</v>
      </c>
      <c r="J51" s="19"/>
    </row>
    <row r="52" spans="1:14" s="5" customFormat="1" x14ac:dyDescent="0.2">
      <c r="A52" s="11">
        <v>12</v>
      </c>
      <c r="B52" s="11"/>
      <c r="C52" s="5" t="s">
        <v>47</v>
      </c>
      <c r="E52" s="6">
        <v>1</v>
      </c>
      <c r="F52" s="6">
        <v>1</v>
      </c>
      <c r="G52" s="19" t="s">
        <v>109</v>
      </c>
      <c r="I52" s="42" t="s">
        <v>1986</v>
      </c>
      <c r="J52" s="19"/>
    </row>
    <row r="53" spans="1:14" x14ac:dyDescent="0.2">
      <c r="A53" s="47">
        <v>13</v>
      </c>
      <c r="B53" s="47"/>
      <c r="C53" s="19" t="s">
        <v>29</v>
      </c>
      <c r="E53" s="61">
        <v>0</v>
      </c>
      <c r="F53" s="61">
        <v>0</v>
      </c>
      <c r="G53" s="19" t="s">
        <v>30</v>
      </c>
      <c r="I53" s="41" t="s">
        <v>1859</v>
      </c>
    </row>
    <row r="54" spans="1:14" x14ac:dyDescent="0.2">
      <c r="A54" s="47">
        <v>14</v>
      </c>
      <c r="B54" s="47"/>
      <c r="C54" s="19" t="s">
        <v>31</v>
      </c>
      <c r="E54" s="61">
        <v>1</v>
      </c>
      <c r="F54" s="61">
        <v>1</v>
      </c>
      <c r="G54" s="19" t="s">
        <v>1400</v>
      </c>
      <c r="I54" s="41" t="s">
        <v>1978</v>
      </c>
    </row>
    <row r="55" spans="1:14" x14ac:dyDescent="0.2">
      <c r="A55" s="47">
        <v>15</v>
      </c>
      <c r="B55" s="47"/>
      <c r="C55" s="19" t="s">
        <v>38</v>
      </c>
      <c r="E55" s="61">
        <v>0</v>
      </c>
      <c r="F55" s="61">
        <v>0</v>
      </c>
      <c r="G55" s="19" t="s">
        <v>64</v>
      </c>
      <c r="I55" s="42" t="s">
        <v>1856</v>
      </c>
    </row>
    <row r="56" spans="1:14" x14ac:dyDescent="0.2">
      <c r="E56" s="63"/>
      <c r="F56" s="63"/>
    </row>
    <row r="57" spans="1:14" ht="16" thickBot="1" x14ac:dyDescent="0.25">
      <c r="A57" s="43"/>
      <c r="B57" s="43"/>
      <c r="C57" s="43"/>
      <c r="D57" s="43"/>
      <c r="E57" s="65"/>
      <c r="F57" s="65"/>
      <c r="G57" s="43"/>
      <c r="H57" s="43"/>
      <c r="I57" s="18"/>
      <c r="J57" s="18"/>
      <c r="K57" s="18"/>
      <c r="L57" s="18"/>
      <c r="M57" s="18"/>
      <c r="N57" s="18"/>
    </row>
    <row r="58" spans="1:14" x14ac:dyDescent="0.2">
      <c r="E58" s="63"/>
      <c r="F58" s="63"/>
      <c r="I58" s="18"/>
      <c r="J58" s="18"/>
      <c r="K58" s="18"/>
      <c r="L58" s="18"/>
      <c r="M58" s="18"/>
      <c r="N58" s="18"/>
    </row>
    <row r="59" spans="1:14" ht="16" thickBot="1" x14ac:dyDescent="0.25">
      <c r="A59" s="2" t="s">
        <v>32</v>
      </c>
      <c r="B59" s="2"/>
      <c r="E59" s="66">
        <f>SUM(E37:E42,E45:E48,E51:E55)</f>
        <v>8</v>
      </c>
      <c r="F59" s="66">
        <f>SUM(F37:F42,F45:F48,F51:F55)</f>
        <v>8</v>
      </c>
      <c r="G59" s="67" t="s">
        <v>48</v>
      </c>
      <c r="I59" s="18"/>
      <c r="J59" s="18"/>
      <c r="K59" s="18"/>
      <c r="L59" s="18"/>
      <c r="M59" s="18"/>
      <c r="N59" s="18"/>
    </row>
    <row r="60" spans="1:14" ht="16" thickTop="1" x14ac:dyDescent="0.2">
      <c r="A60" s="201" t="s">
        <v>1367</v>
      </c>
      <c r="B60" s="201"/>
      <c r="C60" s="8"/>
      <c r="D60" s="193"/>
      <c r="E60" s="197" t="s">
        <v>1373</v>
      </c>
      <c r="F60" s="196" t="s">
        <v>1373</v>
      </c>
      <c r="I60" s="18"/>
      <c r="J60" s="18"/>
      <c r="K60" s="18"/>
      <c r="L60" s="18"/>
      <c r="M60" s="18"/>
      <c r="N60" s="18"/>
    </row>
    <row r="61" spans="1:14" x14ac:dyDescent="0.2">
      <c r="A61" s="68" t="s">
        <v>118</v>
      </c>
      <c r="B61" s="2"/>
      <c r="E61" s="194">
        <f>0.5^E60</f>
        <v>1</v>
      </c>
      <c r="F61" s="194">
        <f>0.5^F60</f>
        <v>1</v>
      </c>
      <c r="I61" s="18"/>
      <c r="J61" s="18"/>
      <c r="K61" s="18"/>
      <c r="L61" s="18"/>
      <c r="M61" s="18"/>
      <c r="N61" s="18"/>
    </row>
    <row r="62" spans="1:14" ht="16" thickBot="1" x14ac:dyDescent="0.25">
      <c r="A62" s="1"/>
      <c r="B62" s="1"/>
      <c r="C62" s="43"/>
      <c r="D62" s="43"/>
      <c r="E62" s="87"/>
      <c r="F62" s="87"/>
      <c r="G62" s="43"/>
      <c r="H62" s="43"/>
      <c r="I62" s="18"/>
      <c r="J62" s="18"/>
      <c r="K62" s="18"/>
      <c r="L62" s="18"/>
      <c r="M62" s="18"/>
      <c r="N62" s="18"/>
    </row>
    <row r="63" spans="1:14" x14ac:dyDescent="0.2">
      <c r="A63" s="3" t="s">
        <v>33</v>
      </c>
      <c r="B63" s="3"/>
      <c r="C63" s="31"/>
      <c r="D63" s="31"/>
      <c r="E63" s="69" t="s">
        <v>34</v>
      </c>
      <c r="F63" s="69" t="s">
        <v>34</v>
      </c>
      <c r="G63" s="31" t="s">
        <v>15</v>
      </c>
      <c r="H63" s="31"/>
      <c r="I63" s="18"/>
      <c r="J63" s="18"/>
      <c r="K63" s="18"/>
      <c r="L63" s="18"/>
      <c r="M63" s="18"/>
      <c r="N63" s="18"/>
    </row>
    <row r="64" spans="1:14" x14ac:dyDescent="0.2">
      <c r="A64" s="198" t="s">
        <v>1368</v>
      </c>
      <c r="B64" s="24" t="s">
        <v>1370</v>
      </c>
      <c r="E64" s="200">
        <v>1</v>
      </c>
      <c r="F64" s="200">
        <v>1</v>
      </c>
      <c r="G64" s="24" t="s">
        <v>1372</v>
      </c>
      <c r="I64" s="18"/>
      <c r="J64" s="18"/>
      <c r="K64" s="18"/>
      <c r="L64" s="18"/>
      <c r="M64" s="18"/>
      <c r="N64" s="18"/>
    </row>
    <row r="65" spans="1:14" x14ac:dyDescent="0.2">
      <c r="A65" s="198" t="s">
        <v>1369</v>
      </c>
      <c r="B65" s="193" t="s">
        <v>1371</v>
      </c>
      <c r="C65" s="24"/>
      <c r="E65" s="200">
        <v>1</v>
      </c>
      <c r="F65" s="200">
        <v>1</v>
      </c>
      <c r="G65" s="24" t="s">
        <v>1372</v>
      </c>
      <c r="I65" s="18"/>
      <c r="J65" s="18"/>
      <c r="K65" s="18"/>
      <c r="L65" s="18"/>
      <c r="M65" s="18"/>
      <c r="N65" s="18"/>
    </row>
    <row r="66" spans="1:14" x14ac:dyDescent="0.2">
      <c r="A66" s="5"/>
      <c r="B66" s="5"/>
      <c r="C66" s="24"/>
      <c r="E66" s="23"/>
      <c r="F66" s="23"/>
      <c r="I66" s="18"/>
      <c r="J66" s="18"/>
      <c r="K66" s="18"/>
      <c r="L66" s="18"/>
      <c r="M66" s="18"/>
      <c r="N66" s="18"/>
    </row>
    <row r="67" spans="1:14" ht="16" thickBot="1" x14ac:dyDescent="0.25">
      <c r="A67" s="5"/>
      <c r="B67" s="5"/>
      <c r="C67" s="22"/>
      <c r="I67" s="18"/>
      <c r="J67" s="18"/>
      <c r="K67" s="18"/>
      <c r="L67" s="18"/>
      <c r="M67" s="18"/>
      <c r="N67" s="18"/>
    </row>
    <row r="68" spans="1:14" x14ac:dyDescent="0.2">
      <c r="A68" s="21"/>
      <c r="B68" s="21"/>
      <c r="C68" s="20"/>
      <c r="D68" s="70"/>
      <c r="E68" s="70"/>
      <c r="F68" s="70"/>
      <c r="G68" s="70"/>
      <c r="H68" s="70"/>
      <c r="I68" s="18"/>
      <c r="J68" s="18"/>
      <c r="K68" s="18"/>
      <c r="L68" s="18"/>
      <c r="M68" s="18"/>
      <c r="N68" s="18"/>
    </row>
    <row r="69" spans="1:14" ht="16" thickBot="1" x14ac:dyDescent="0.25">
      <c r="A69" s="2" t="s">
        <v>35</v>
      </c>
      <c r="B69" s="2"/>
      <c r="E69" s="211">
        <f>E59*E61*E64*E65</f>
        <v>8</v>
      </c>
      <c r="F69" s="211">
        <f>F59*F61*F64*F65</f>
        <v>8</v>
      </c>
      <c r="G69" s="212" t="s">
        <v>48</v>
      </c>
      <c r="I69" s="18"/>
      <c r="J69" s="18"/>
      <c r="K69" s="18"/>
      <c r="L69" s="18"/>
      <c r="M69" s="18"/>
      <c r="N69" s="18"/>
    </row>
    <row r="70" spans="1:14" ht="16" thickTop="1" x14ac:dyDescent="0.2">
      <c r="C70" s="68"/>
      <c r="I70" s="18"/>
      <c r="J70" s="18"/>
      <c r="K70" s="18"/>
      <c r="L70" s="18"/>
      <c r="M70" s="18"/>
      <c r="N70" s="18"/>
    </row>
    <row r="71" spans="1:14" ht="16" thickBot="1" x14ac:dyDescent="0.25">
      <c r="A71" s="43"/>
      <c r="B71" s="43"/>
      <c r="C71" s="43"/>
      <c r="D71" s="43"/>
      <c r="E71" s="43"/>
      <c r="F71" s="43"/>
      <c r="G71" s="43"/>
      <c r="H71" s="43"/>
      <c r="I71" s="18"/>
      <c r="J71" s="18"/>
      <c r="K71" s="18"/>
      <c r="L71" s="18"/>
      <c r="M71" s="18"/>
      <c r="N71" s="18"/>
    </row>
    <row r="72" spans="1:14" x14ac:dyDescent="0.2">
      <c r="I72" s="18"/>
      <c r="J72" s="18"/>
      <c r="K72" s="18"/>
      <c r="L72" s="18"/>
      <c r="M72" s="18"/>
      <c r="N72" s="18"/>
    </row>
    <row r="73" spans="1:14" x14ac:dyDescent="0.2">
      <c r="A73" s="2" t="s">
        <v>1394</v>
      </c>
      <c r="I73" s="18"/>
      <c r="J73" s="18"/>
      <c r="K73" s="18"/>
      <c r="L73" s="18"/>
      <c r="M73" s="18"/>
      <c r="N73" s="18"/>
    </row>
    <row r="74" spans="1:14" x14ac:dyDescent="0.2">
      <c r="A74" s="221">
        <v>44119</v>
      </c>
      <c r="B74" s="19" t="s">
        <v>1395</v>
      </c>
      <c r="I74" s="18"/>
      <c r="J74" s="18"/>
      <c r="K74" s="18"/>
      <c r="L74" s="18"/>
      <c r="M74" s="18"/>
      <c r="N74" s="18"/>
    </row>
    <row r="75" spans="1:14" x14ac:dyDescent="0.2">
      <c r="I75" s="18"/>
      <c r="J75" s="18"/>
      <c r="K75" s="18"/>
      <c r="L75" s="18"/>
      <c r="M75" s="18"/>
      <c r="N75" s="18"/>
    </row>
    <row r="76" spans="1:14" x14ac:dyDescent="0.2">
      <c r="I76" s="18"/>
      <c r="J76" s="18"/>
      <c r="K76" s="18"/>
      <c r="L76" s="18"/>
      <c r="M76" s="18"/>
      <c r="N76" s="18"/>
    </row>
    <row r="77" spans="1:14" x14ac:dyDescent="0.2">
      <c r="I77" s="18"/>
      <c r="J77" s="18"/>
      <c r="K77" s="18"/>
      <c r="L77" s="18"/>
      <c r="M77" s="18"/>
      <c r="N77" s="18"/>
    </row>
    <row r="78" spans="1:14" x14ac:dyDescent="0.2">
      <c r="I78" s="18"/>
      <c r="J78" s="18"/>
      <c r="K78" s="18"/>
      <c r="L78" s="18"/>
      <c r="M78" s="18"/>
      <c r="N78" s="18"/>
    </row>
    <row r="79" spans="1:14" x14ac:dyDescent="0.2">
      <c r="I79" s="18"/>
      <c r="J79" s="18"/>
      <c r="K79" s="18"/>
      <c r="L79" s="18"/>
      <c r="M79" s="18"/>
      <c r="N79" s="18"/>
    </row>
    <row r="1048506" spans="16:16" x14ac:dyDescent="0.2">
      <c r="P1048506" s="57"/>
    </row>
  </sheetData>
  <conditionalFormatting sqref="E69:F69">
    <cfRule type="cellIs" dxfId="53" priority="1" operator="lessThan">
      <formula>7.5</formula>
    </cfRule>
    <cfRule type="cellIs" dxfId="52" priority="2" operator="greaterThan">
      <formula>7.5</formula>
    </cfRule>
  </conditionalFormatting>
  <dataValidations count="4">
    <dataValidation type="list" allowBlank="1" showInputMessage="1" showErrorMessage="1" sqref="E10" xr:uid="{00000000-0002-0000-2A00-000000000000}">
      <formula1>#REF!</formula1>
    </dataValidation>
    <dataValidation type="list" showInputMessage="1" showErrorMessage="1" sqref="E12" xr:uid="{00000000-0002-0000-2A00-000001000000}">
      <formula1>#REF!</formula1>
    </dataValidation>
    <dataValidation type="list" allowBlank="1" showInputMessage="1" showErrorMessage="1" sqref="E11" xr:uid="{00000000-0002-0000-2A00-000002000000}">
      <formula1>#REF!</formula1>
    </dataValidation>
    <dataValidation type="list" allowBlank="1" showInputMessage="1" showErrorMessage="1" sqref="D12" xr:uid="{00000000-0002-0000-2A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A00-000004000000}">
          <x14:formula1>
            <xm:f>Lists!$C$1:$C$9</xm:f>
          </x14:formula1>
          <xm:sqref>D10</xm:sqref>
        </x14:dataValidation>
        <x14:dataValidation type="list" allowBlank="1" showInputMessage="1" showErrorMessage="1" xr:uid="{00000000-0002-0000-2A00-000005000000}">
          <x14:formula1>
            <xm:f>Lists!$F$1:$F$8</xm:f>
          </x14:formula1>
          <xm:sqref>D11</xm:sqref>
        </x14:dataValidation>
        <x14:dataValidation type="list" allowBlank="1" showInputMessage="1" showErrorMessage="1" xr:uid="{00000000-0002-0000-2A00-000006000000}">
          <x14:formula1>
            <xm:f>Lists!$E$1:$E$5</xm:f>
          </x14:formula1>
          <xm:sqref>V15:V18</xm:sqref>
        </x14:dataValidation>
        <x14:dataValidation type="list" allowBlank="1" showInputMessage="1" showErrorMessage="1" xr:uid="{00000000-0002-0000-2A00-000007000000}">
          <x14:formula1>
            <xm:f>Lists!$D$1:$D$8</xm:f>
          </x14:formula1>
          <xm:sqref>E15:E18</xm:sqref>
        </x14:dataValidation>
        <x14:dataValidation type="list" allowBlank="1" showInputMessage="1" showErrorMessage="1" xr:uid="{00000000-0002-0000-2A00-000008000000}">
          <x14:formula1>
            <xm:f>Lists!$G$1:$G$8</xm:f>
          </x14:formula1>
          <xm:sqref>D23:D28</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2D050"/>
  </sheetPr>
  <dimension ref="A1:X1048498"/>
  <sheetViews>
    <sheetView zoomScale="60" zoomScaleNormal="60" zoomScalePageLayoutView="80" workbookViewId="0">
      <selection activeCell="AA55" sqref="AA55"/>
    </sheetView>
  </sheetViews>
  <sheetFormatPr baseColWidth="10" defaultColWidth="8.83203125" defaultRowHeight="15" x14ac:dyDescent="0.2"/>
  <cols>
    <col min="1" max="1" width="13.5" style="268" customWidth="1"/>
    <col min="2" max="2" width="29.33203125" style="268" customWidth="1"/>
    <col min="3" max="3" width="30.33203125" style="268" customWidth="1"/>
    <col min="4" max="4" width="25.83203125" style="268" customWidth="1"/>
    <col min="5" max="5" width="23.83203125" style="268" customWidth="1"/>
    <col min="6" max="6" width="25" style="268" customWidth="1"/>
    <col min="7" max="7" width="26.5" style="268" customWidth="1"/>
    <col min="8" max="8" width="29" style="268" customWidth="1"/>
    <col min="9" max="9" width="22.5" style="268" customWidth="1"/>
    <col min="10" max="10" width="24.83203125" style="268" customWidth="1"/>
    <col min="11" max="12" width="20" style="268" bestFit="1" customWidth="1"/>
    <col min="13" max="13" width="25" style="268" customWidth="1"/>
    <col min="14" max="14" width="20.5" style="268" customWidth="1"/>
    <col min="15" max="15" width="18.83203125" style="268" customWidth="1"/>
    <col min="16" max="16" width="24.5" style="268" customWidth="1"/>
    <col min="17" max="17" width="22.33203125" style="268" customWidth="1"/>
    <col min="18" max="18" width="27.83203125" style="268" bestFit="1" customWidth="1"/>
    <col min="19" max="19" width="15.83203125" style="268" bestFit="1" customWidth="1"/>
    <col min="20" max="20" width="18.83203125" style="268" customWidth="1"/>
    <col min="21" max="21" width="79.1640625" style="268" customWidth="1"/>
    <col min="22" max="22" width="19.83203125" style="268" customWidth="1"/>
    <col min="23" max="23" width="22.6640625" style="268" customWidth="1"/>
    <col min="24" max="24" width="55" style="268" customWidth="1"/>
    <col min="25" max="16384" width="8.83203125" style="268"/>
  </cols>
  <sheetData>
    <row r="1" spans="1:24" s="267" customFormat="1" ht="16" thickBot="1" x14ac:dyDescent="0.25">
      <c r="A1" s="266" t="s">
        <v>0</v>
      </c>
      <c r="B1" s="266"/>
    </row>
    <row r="2" spans="1:24" x14ac:dyDescent="0.2">
      <c r="C2" s="268" t="s">
        <v>1</v>
      </c>
      <c r="D2" s="269" t="s">
        <v>506</v>
      </c>
      <c r="G2" s="268" t="s">
        <v>72</v>
      </c>
      <c r="H2" s="269" t="s">
        <v>1732</v>
      </c>
    </row>
    <row r="3" spans="1:24" x14ac:dyDescent="0.2">
      <c r="C3" s="268" t="s">
        <v>2</v>
      </c>
      <c r="D3" s="209">
        <v>2016</v>
      </c>
    </row>
    <row r="4" spans="1:24" x14ac:dyDescent="0.2">
      <c r="C4" s="270" t="s">
        <v>44</v>
      </c>
      <c r="D4" s="269" t="s">
        <v>1525</v>
      </c>
    </row>
    <row r="5" spans="1:24" x14ac:dyDescent="0.2">
      <c r="C5" s="268" t="s">
        <v>3</v>
      </c>
      <c r="D5" s="269" t="s">
        <v>2169</v>
      </c>
    </row>
    <row r="6" spans="1:24" x14ac:dyDescent="0.2">
      <c r="D6" s="287"/>
    </row>
    <row r="7" spans="1:24" s="267" customFormat="1" ht="16" thickBot="1" x14ac:dyDescent="0.25">
      <c r="A7" s="266" t="s">
        <v>59</v>
      </c>
      <c r="B7" s="266"/>
      <c r="D7" s="286" t="s">
        <v>621</v>
      </c>
    </row>
    <row r="9" spans="1:24" s="267" customFormat="1" ht="16" thickBot="1" x14ac:dyDescent="0.25">
      <c r="A9" s="266" t="s">
        <v>4</v>
      </c>
      <c r="B9" s="266"/>
    </row>
    <row r="10" spans="1:24" x14ac:dyDescent="0.2">
      <c r="C10" s="268" t="s">
        <v>74</v>
      </c>
      <c r="D10" s="271" t="s">
        <v>1587</v>
      </c>
      <c r="E10" s="46"/>
    </row>
    <row r="11" spans="1:24" x14ac:dyDescent="0.2">
      <c r="C11" s="268" t="s">
        <v>46</v>
      </c>
      <c r="D11" s="271" t="s">
        <v>1593</v>
      </c>
      <c r="E11" s="47"/>
    </row>
    <row r="12" spans="1:24" x14ac:dyDescent="0.2">
      <c r="C12" s="268" t="s">
        <v>67</v>
      </c>
      <c r="D12" s="271" t="s">
        <v>53</v>
      </c>
      <c r="E12" s="47"/>
    </row>
    <row r="13" spans="1:24" x14ac:dyDescent="0.2">
      <c r="A13" s="272"/>
      <c r="B13" s="272"/>
    </row>
    <row r="14" spans="1:24" s="4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616" customFormat="1" x14ac:dyDescent="0.2">
      <c r="A15" s="225">
        <v>1</v>
      </c>
      <c r="B15" s="225" t="s">
        <v>1732</v>
      </c>
      <c r="C15" s="206" t="s">
        <v>574</v>
      </c>
      <c r="D15" s="225" t="s">
        <v>575</v>
      </c>
      <c r="E15" s="225" t="s">
        <v>368</v>
      </c>
      <c r="F15" s="225" t="s">
        <v>576</v>
      </c>
      <c r="G15" s="225" t="s">
        <v>578</v>
      </c>
      <c r="H15" s="225" t="s">
        <v>1439</v>
      </c>
      <c r="I15" s="225" t="s">
        <v>71</v>
      </c>
      <c r="J15" s="225" t="s">
        <v>71</v>
      </c>
      <c r="K15" s="225">
        <v>37</v>
      </c>
      <c r="L15" s="225" t="s">
        <v>71</v>
      </c>
      <c r="M15" s="225" t="s">
        <v>71</v>
      </c>
      <c r="N15" s="225" t="s">
        <v>71</v>
      </c>
      <c r="O15" s="225" t="s">
        <v>71</v>
      </c>
      <c r="P15" s="225" t="s">
        <v>71</v>
      </c>
      <c r="Q15" s="15" t="s">
        <v>135</v>
      </c>
      <c r="R15" s="15">
        <v>66</v>
      </c>
      <c r="S15" s="15" t="s">
        <v>125</v>
      </c>
      <c r="T15" s="15">
        <v>66</v>
      </c>
      <c r="U15" s="225" t="s">
        <v>374</v>
      </c>
      <c r="V15" s="225" t="s">
        <v>52</v>
      </c>
      <c r="W15" s="225" t="s">
        <v>53</v>
      </c>
      <c r="X15" s="225"/>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99" customFormat="1" x14ac:dyDescent="0.2">
      <c r="A20" s="52">
        <v>1</v>
      </c>
      <c r="B20" s="90" t="s">
        <v>1732</v>
      </c>
      <c r="C20" s="207" t="s">
        <v>574</v>
      </c>
      <c r="D20" s="90" t="s">
        <v>1598</v>
      </c>
      <c r="E20" s="52" t="s">
        <v>575</v>
      </c>
      <c r="F20" s="52">
        <v>2</v>
      </c>
      <c r="G20" s="52" t="s">
        <v>374</v>
      </c>
      <c r="H20" s="247">
        <v>66</v>
      </c>
      <c r="I20" s="247" t="s">
        <v>125</v>
      </c>
      <c r="J20" s="247">
        <v>66</v>
      </c>
      <c r="K20" s="90">
        <v>5</v>
      </c>
      <c r="L20" s="90" t="s">
        <v>1466</v>
      </c>
      <c r="M20" s="90">
        <v>10</v>
      </c>
      <c r="N20" s="90" t="s">
        <v>1466</v>
      </c>
      <c r="O20" s="90" t="s">
        <v>91</v>
      </c>
      <c r="P20" s="90">
        <v>13.5</v>
      </c>
      <c r="Q20" s="90" t="s">
        <v>1466</v>
      </c>
      <c r="R20" s="90" t="s">
        <v>93</v>
      </c>
      <c r="S20" s="90" t="s">
        <v>71</v>
      </c>
      <c r="T20" s="90" t="s">
        <v>71</v>
      </c>
      <c r="U20" s="90" t="s">
        <v>580</v>
      </c>
      <c r="V20" s="228"/>
      <c r="X20" s="529"/>
    </row>
    <row r="22" spans="1:24" s="267" customFormat="1" ht="16" thickBot="1" x14ac:dyDescent="0.25">
      <c r="A22" s="266" t="s">
        <v>2142</v>
      </c>
      <c r="B22" s="266"/>
      <c r="C22" s="266" t="s">
        <v>69</v>
      </c>
      <c r="D22" s="274"/>
      <c r="E22" s="274" t="s">
        <v>105</v>
      </c>
    </row>
    <row r="24" spans="1:24" s="19" customFormat="1" x14ac:dyDescent="0.2">
      <c r="A24" s="263" t="s">
        <v>5</v>
      </c>
      <c r="B24" s="54" t="s">
        <v>9</v>
      </c>
      <c r="C24" s="55" t="s">
        <v>56</v>
      </c>
      <c r="D24" s="56" t="s">
        <v>488</v>
      </c>
      <c r="E24" s="56" t="s">
        <v>489</v>
      </c>
      <c r="F24" s="56" t="s">
        <v>490</v>
      </c>
      <c r="G24" s="56" t="s">
        <v>491</v>
      </c>
      <c r="H24" s="56" t="s">
        <v>492</v>
      </c>
      <c r="I24" s="56" t="s">
        <v>493</v>
      </c>
      <c r="J24" s="55" t="s">
        <v>2139</v>
      </c>
      <c r="K24" s="55" t="s">
        <v>122</v>
      </c>
      <c r="L24" s="55" t="s">
        <v>2140</v>
      </c>
      <c r="M24" s="55" t="s">
        <v>122</v>
      </c>
      <c r="N24" s="530" t="s">
        <v>42</v>
      </c>
      <c r="O24" s="55" t="s">
        <v>2141</v>
      </c>
      <c r="P24" s="55" t="s">
        <v>122</v>
      </c>
      <c r="Q24" s="530" t="s">
        <v>10</v>
      </c>
      <c r="R24" s="55" t="s">
        <v>2566</v>
      </c>
      <c r="S24" s="55" t="s">
        <v>11</v>
      </c>
      <c r="T24" s="54" t="s">
        <v>16</v>
      </c>
      <c r="U24" s="18"/>
      <c r="V24" s="18"/>
    </row>
    <row r="25" spans="1:24" s="49" customFormat="1" x14ac:dyDescent="0.2">
      <c r="A25" s="83"/>
      <c r="B25" s="83"/>
      <c r="C25" s="85"/>
      <c r="D25" s="57"/>
      <c r="E25" s="84"/>
      <c r="F25" s="84"/>
      <c r="G25" s="84"/>
      <c r="H25" s="84"/>
      <c r="I25" s="84"/>
      <c r="J25" s="84"/>
      <c r="K25" s="57"/>
      <c r="L25" s="57"/>
      <c r="M25" s="57"/>
      <c r="N25" s="57"/>
      <c r="O25" s="57"/>
      <c r="P25" s="57"/>
      <c r="Q25" s="57"/>
      <c r="R25" s="57"/>
      <c r="S25" s="57"/>
      <c r="T25" s="83"/>
      <c r="U25" s="529"/>
      <c r="V25" s="98"/>
    </row>
    <row r="27" spans="1:24" s="267" customFormat="1" ht="16" thickBot="1" x14ac:dyDescent="0.25">
      <c r="A27" s="266" t="s">
        <v>12</v>
      </c>
      <c r="B27" s="266"/>
    </row>
    <row r="28" spans="1:24" s="276" customFormat="1" x14ac:dyDescent="0.2">
      <c r="A28" s="275" t="s">
        <v>13</v>
      </c>
      <c r="B28" s="275"/>
      <c r="E28" s="58" t="s">
        <v>14</v>
      </c>
      <c r="F28" s="277" t="s">
        <v>54</v>
      </c>
      <c r="H28" s="514" t="s">
        <v>16</v>
      </c>
    </row>
    <row r="29" spans="1:24" s="278" customFormat="1" x14ac:dyDescent="0.2">
      <c r="A29" s="59">
        <v>1</v>
      </c>
      <c r="B29" s="59"/>
      <c r="C29" s="278" t="s">
        <v>37</v>
      </c>
      <c r="E29" s="61">
        <v>0</v>
      </c>
      <c r="F29" s="278" t="s">
        <v>60</v>
      </c>
      <c r="H29" s="486" t="s">
        <v>510</v>
      </c>
    </row>
    <row r="30" spans="1:24" x14ac:dyDescent="0.2">
      <c r="A30" s="4">
        <v>2</v>
      </c>
      <c r="B30" s="4"/>
      <c r="C30" s="279" t="s">
        <v>17</v>
      </c>
      <c r="E30" s="6">
        <v>1</v>
      </c>
      <c r="F30" s="268" t="s">
        <v>61</v>
      </c>
      <c r="H30" s="487" t="s">
        <v>2075</v>
      </c>
    </row>
    <row r="31" spans="1:24" s="270" customFormat="1" x14ac:dyDescent="0.2">
      <c r="A31" s="7">
        <v>3</v>
      </c>
      <c r="B31" s="7"/>
      <c r="C31" s="270" t="s">
        <v>18</v>
      </c>
      <c r="E31" s="10">
        <v>0</v>
      </c>
      <c r="F31" s="270" t="s">
        <v>19</v>
      </c>
      <c r="H31" s="487" t="s">
        <v>2066</v>
      </c>
      <c r="I31" s="268"/>
    </row>
    <row r="32" spans="1:24" s="270" customFormat="1" x14ac:dyDescent="0.2">
      <c r="A32" s="7">
        <v>4</v>
      </c>
      <c r="B32" s="7"/>
      <c r="C32" s="270" t="s">
        <v>20</v>
      </c>
      <c r="E32" s="10">
        <v>0</v>
      </c>
      <c r="F32" s="270" t="s">
        <v>21</v>
      </c>
      <c r="H32" s="487" t="s">
        <v>2066</v>
      </c>
      <c r="I32" s="268"/>
    </row>
    <row r="33" spans="1:9" x14ac:dyDescent="0.2">
      <c r="A33" s="4">
        <v>5</v>
      </c>
      <c r="B33" s="4"/>
      <c r="C33" s="279" t="s">
        <v>22</v>
      </c>
      <c r="E33" s="6">
        <v>1</v>
      </c>
      <c r="F33" s="268" t="s">
        <v>23</v>
      </c>
      <c r="H33" s="487" t="s">
        <v>579</v>
      </c>
    </row>
    <row r="34" spans="1:9" x14ac:dyDescent="0.2">
      <c r="A34" s="7">
        <v>6</v>
      </c>
      <c r="B34" s="7"/>
      <c r="C34" s="270" t="s">
        <v>24</v>
      </c>
      <c r="E34" s="10">
        <v>1</v>
      </c>
      <c r="F34" s="268" t="s">
        <v>128</v>
      </c>
      <c r="H34" s="487" t="s">
        <v>2074</v>
      </c>
    </row>
    <row r="35" spans="1:9" x14ac:dyDescent="0.2">
      <c r="E35" s="62"/>
      <c r="H35" s="487"/>
    </row>
    <row r="36" spans="1:9" s="276" customFormat="1" x14ac:dyDescent="0.2">
      <c r="A36" s="275" t="s">
        <v>25</v>
      </c>
      <c r="B36" s="275"/>
      <c r="E36" s="58" t="s">
        <v>14</v>
      </c>
      <c r="F36" s="277" t="s">
        <v>15</v>
      </c>
      <c r="H36" s="515" t="s">
        <v>16</v>
      </c>
    </row>
    <row r="37" spans="1:9" x14ac:dyDescent="0.2">
      <c r="A37" s="268">
        <v>7</v>
      </c>
      <c r="C37" s="268" t="s">
        <v>26</v>
      </c>
      <c r="E37" s="61">
        <v>1</v>
      </c>
      <c r="F37" s="268" t="s">
        <v>27</v>
      </c>
      <c r="H37" s="419" t="s">
        <v>507</v>
      </c>
    </row>
    <row r="38" spans="1:9" x14ac:dyDescent="0.2">
      <c r="A38" s="268">
        <v>8</v>
      </c>
      <c r="C38" s="268" t="s">
        <v>58</v>
      </c>
      <c r="E38" s="61">
        <v>1</v>
      </c>
      <c r="F38" s="268" t="s">
        <v>62</v>
      </c>
      <c r="H38" s="419" t="s">
        <v>919</v>
      </c>
    </row>
    <row r="39" spans="1:9" x14ac:dyDescent="0.2">
      <c r="A39" s="268">
        <v>9</v>
      </c>
      <c r="C39" s="268" t="s">
        <v>40</v>
      </c>
      <c r="E39" s="61">
        <v>0</v>
      </c>
      <c r="F39" s="268" t="s">
        <v>63</v>
      </c>
      <c r="H39" s="419" t="s">
        <v>673</v>
      </c>
    </row>
    <row r="40" spans="1:9" ht="17" x14ac:dyDescent="0.25">
      <c r="A40" s="268">
        <v>10</v>
      </c>
      <c r="C40" s="268" t="s">
        <v>39</v>
      </c>
      <c r="E40" s="61">
        <v>1</v>
      </c>
      <c r="F40" s="268" t="s">
        <v>115</v>
      </c>
      <c r="H40" s="516" t="s">
        <v>2077</v>
      </c>
    </row>
    <row r="41" spans="1:9" x14ac:dyDescent="0.2">
      <c r="E41" s="63"/>
      <c r="H41" s="487"/>
    </row>
    <row r="42" spans="1:9" s="276" customFormat="1" x14ac:dyDescent="0.2">
      <c r="A42" s="275" t="s">
        <v>57</v>
      </c>
      <c r="B42" s="275"/>
      <c r="E42" s="64" t="s">
        <v>14</v>
      </c>
      <c r="F42" s="277" t="s">
        <v>15</v>
      </c>
      <c r="H42" s="515" t="s">
        <v>16</v>
      </c>
    </row>
    <row r="43" spans="1:9" s="279" customFormat="1" x14ac:dyDescent="0.2">
      <c r="A43" s="279">
        <v>11</v>
      </c>
      <c r="C43" s="279" t="s">
        <v>28</v>
      </c>
      <c r="E43" s="6">
        <v>1</v>
      </c>
      <c r="F43" s="268" t="s">
        <v>49</v>
      </c>
      <c r="H43" s="419" t="s">
        <v>577</v>
      </c>
      <c r="I43" s="268"/>
    </row>
    <row r="44" spans="1:9" s="279" customFormat="1" x14ac:dyDescent="0.2">
      <c r="A44" s="11">
        <v>12</v>
      </c>
      <c r="B44" s="11"/>
      <c r="C44" s="279" t="s">
        <v>47</v>
      </c>
      <c r="E44" s="6">
        <v>1</v>
      </c>
      <c r="F44" s="268" t="s">
        <v>109</v>
      </c>
      <c r="H44" s="419" t="s">
        <v>2076</v>
      </c>
      <c r="I44" s="268"/>
    </row>
    <row r="45" spans="1:9" x14ac:dyDescent="0.2">
      <c r="A45" s="47">
        <v>13</v>
      </c>
      <c r="B45" s="47"/>
      <c r="C45" s="268" t="s">
        <v>29</v>
      </c>
      <c r="E45" s="61">
        <v>0</v>
      </c>
      <c r="F45" s="268" t="s">
        <v>30</v>
      </c>
      <c r="H45" s="487" t="s">
        <v>2073</v>
      </c>
    </row>
    <row r="46" spans="1:9" x14ac:dyDescent="0.2">
      <c r="A46" s="47">
        <v>14</v>
      </c>
      <c r="B46" s="47"/>
      <c r="C46" s="268" t="s">
        <v>31</v>
      </c>
      <c r="E46" s="61">
        <v>0</v>
      </c>
      <c r="F46" s="268" t="s">
        <v>1400</v>
      </c>
      <c r="H46" s="487" t="s">
        <v>2072</v>
      </c>
    </row>
    <row r="47" spans="1:9" x14ac:dyDescent="0.2">
      <c r="A47" s="47">
        <v>15</v>
      </c>
      <c r="B47" s="47"/>
      <c r="C47" s="268" t="s">
        <v>38</v>
      </c>
      <c r="E47" s="61">
        <v>0</v>
      </c>
      <c r="F47" s="268" t="s">
        <v>64</v>
      </c>
      <c r="H47" s="419" t="s">
        <v>1949</v>
      </c>
    </row>
    <row r="48" spans="1:9" x14ac:dyDescent="0.2">
      <c r="E48" s="63"/>
    </row>
    <row r="49" spans="1:11" ht="16" thickBot="1" x14ac:dyDescent="0.25">
      <c r="A49" s="267"/>
      <c r="B49" s="267"/>
      <c r="C49" s="267"/>
      <c r="D49" s="267"/>
      <c r="E49" s="65"/>
      <c r="F49" s="267"/>
      <c r="G49" s="267"/>
      <c r="H49" s="287"/>
      <c r="I49" s="287"/>
      <c r="J49" s="287"/>
      <c r="K49" s="287"/>
    </row>
    <row r="50" spans="1:11" x14ac:dyDescent="0.2">
      <c r="E50" s="63"/>
      <c r="H50" s="287"/>
      <c r="I50" s="287"/>
      <c r="J50" s="287"/>
      <c r="K50" s="287"/>
    </row>
    <row r="51" spans="1:11" ht="16" thickBot="1" x14ac:dyDescent="0.25">
      <c r="A51" s="272" t="s">
        <v>32</v>
      </c>
      <c r="B51" s="272"/>
      <c r="E51" s="66">
        <f>SUM(E29:E34,E37:E40,E43:E47)</f>
        <v>8</v>
      </c>
      <c r="F51" s="67" t="s">
        <v>48</v>
      </c>
      <c r="H51" s="287"/>
      <c r="I51" s="287"/>
      <c r="J51" s="287"/>
      <c r="K51" s="287"/>
    </row>
    <row r="52" spans="1:11" ht="16" thickTop="1" x14ac:dyDescent="0.2">
      <c r="A52" s="280" t="s">
        <v>1367</v>
      </c>
      <c r="B52" s="280"/>
      <c r="C52" s="270"/>
      <c r="D52" s="281"/>
      <c r="E52" s="197" t="s">
        <v>1373</v>
      </c>
      <c r="H52" s="287"/>
      <c r="I52" s="287"/>
      <c r="J52" s="287"/>
      <c r="K52" s="287"/>
    </row>
    <row r="53" spans="1:11" x14ac:dyDescent="0.2">
      <c r="A53" s="282" t="s">
        <v>118</v>
      </c>
      <c r="B53" s="272"/>
      <c r="E53" s="194">
        <f>0.5^E52</f>
        <v>1</v>
      </c>
      <c r="H53" s="287"/>
      <c r="I53" s="287"/>
      <c r="J53" s="287"/>
      <c r="K53" s="287"/>
    </row>
    <row r="54" spans="1:11" ht="16" thickBot="1" x14ac:dyDescent="0.25">
      <c r="A54" s="266"/>
      <c r="B54" s="266"/>
      <c r="C54" s="267"/>
      <c r="D54" s="267"/>
      <c r="E54" s="87"/>
      <c r="F54" s="267"/>
      <c r="G54" s="267"/>
      <c r="H54" s="287"/>
      <c r="I54" s="287"/>
      <c r="J54" s="287"/>
      <c r="K54" s="287"/>
    </row>
    <row r="55" spans="1:11" x14ac:dyDescent="0.2">
      <c r="A55" s="275" t="s">
        <v>33</v>
      </c>
      <c r="B55" s="275"/>
      <c r="C55" s="276"/>
      <c r="D55" s="276"/>
      <c r="E55" s="69" t="s">
        <v>34</v>
      </c>
      <c r="F55" s="276" t="s">
        <v>15</v>
      </c>
      <c r="G55" s="276"/>
      <c r="H55" s="287"/>
      <c r="I55" s="287"/>
      <c r="J55" s="287"/>
      <c r="K55" s="287"/>
    </row>
    <row r="56" spans="1:11" x14ac:dyDescent="0.2">
      <c r="A56" s="283" t="s">
        <v>1368</v>
      </c>
      <c r="B56" s="24" t="s">
        <v>1370</v>
      </c>
      <c r="E56" s="200">
        <v>1</v>
      </c>
      <c r="F56" s="24" t="s">
        <v>1372</v>
      </c>
      <c r="H56" s="287"/>
      <c r="I56" s="287"/>
      <c r="J56" s="287"/>
      <c r="K56" s="287"/>
    </row>
    <row r="57" spans="1:11" x14ac:dyDescent="0.2">
      <c r="A57" s="283" t="s">
        <v>1369</v>
      </c>
      <c r="B57" s="281" t="s">
        <v>1371</v>
      </c>
      <c r="C57" s="24"/>
      <c r="E57" s="200">
        <v>1</v>
      </c>
      <c r="F57" s="24" t="s">
        <v>1372</v>
      </c>
      <c r="H57" s="287"/>
      <c r="I57" s="287"/>
      <c r="J57" s="287"/>
      <c r="K57" s="287"/>
    </row>
    <row r="58" spans="1:11" x14ac:dyDescent="0.2">
      <c r="A58" s="279"/>
      <c r="B58" s="279"/>
      <c r="C58" s="24"/>
      <c r="E58" s="23"/>
      <c r="H58" s="287"/>
      <c r="I58" s="287"/>
      <c r="J58" s="287"/>
      <c r="K58" s="287"/>
    </row>
    <row r="59" spans="1:11" ht="16" thickBot="1" x14ac:dyDescent="0.25">
      <c r="A59" s="279"/>
      <c r="B59" s="279"/>
      <c r="C59" s="22"/>
      <c r="H59" s="287"/>
      <c r="I59" s="287"/>
      <c r="J59" s="287"/>
      <c r="K59" s="287"/>
    </row>
    <row r="60" spans="1:11" x14ac:dyDescent="0.2">
      <c r="A60" s="284"/>
      <c r="B60" s="284"/>
      <c r="C60" s="20"/>
      <c r="D60" s="285"/>
      <c r="E60" s="285"/>
      <c r="F60" s="285"/>
      <c r="G60" s="285"/>
      <c r="H60" s="287"/>
      <c r="I60" s="287"/>
      <c r="J60" s="287"/>
      <c r="K60" s="287"/>
    </row>
    <row r="61" spans="1:11" ht="16" thickBot="1" x14ac:dyDescent="0.25">
      <c r="A61" s="272" t="s">
        <v>35</v>
      </c>
      <c r="B61" s="272"/>
      <c r="E61" s="211">
        <f>E51*E53*E56*E57</f>
        <v>8</v>
      </c>
      <c r="F61" s="212" t="s">
        <v>48</v>
      </c>
      <c r="H61" s="287"/>
      <c r="I61" s="287"/>
      <c r="J61" s="287"/>
      <c r="K61" s="287"/>
    </row>
    <row r="62" spans="1:11" ht="16" thickTop="1" x14ac:dyDescent="0.2">
      <c r="C62" s="282"/>
      <c r="H62" s="287"/>
      <c r="I62" s="287"/>
      <c r="J62" s="287"/>
      <c r="K62" s="287"/>
    </row>
    <row r="63" spans="1:11" ht="16" thickBot="1" x14ac:dyDescent="0.25">
      <c r="A63" s="267"/>
      <c r="B63" s="267"/>
      <c r="C63" s="267"/>
      <c r="D63" s="267"/>
      <c r="E63" s="267"/>
      <c r="F63" s="267"/>
      <c r="G63" s="267"/>
      <c r="H63" s="287"/>
      <c r="I63" s="287"/>
      <c r="J63" s="287"/>
      <c r="K63" s="287"/>
    </row>
    <row r="64" spans="1:11" x14ac:dyDescent="0.2">
      <c r="H64" s="287"/>
      <c r="I64" s="287"/>
      <c r="J64" s="287"/>
      <c r="K64" s="287"/>
    </row>
    <row r="65" spans="1:11" x14ac:dyDescent="0.2">
      <c r="A65" s="272" t="s">
        <v>1394</v>
      </c>
      <c r="H65" s="287"/>
      <c r="I65" s="287"/>
      <c r="J65" s="287"/>
      <c r="K65" s="287"/>
    </row>
    <row r="66" spans="1:11" x14ac:dyDescent="0.2">
      <c r="A66" s="221">
        <v>44098</v>
      </c>
      <c r="B66" s="268" t="s">
        <v>1395</v>
      </c>
      <c r="H66" s="287"/>
      <c r="I66" s="287"/>
      <c r="J66" s="287"/>
      <c r="K66" s="287"/>
    </row>
    <row r="1048498" spans="16:16" x14ac:dyDescent="0.2">
      <c r="P1048498" s="57"/>
    </row>
  </sheetData>
  <conditionalFormatting sqref="E61">
    <cfRule type="cellIs" dxfId="51" priority="1" operator="lessThan">
      <formula>7.5</formula>
    </cfRule>
    <cfRule type="cellIs" dxfId="50" priority="2" operator="greaterThan">
      <formula>7.5</formula>
    </cfRule>
  </conditionalFormatting>
  <dataValidations count="4">
    <dataValidation type="list" allowBlank="1" showInputMessage="1" showErrorMessage="1" sqref="E10" xr:uid="{00000000-0002-0000-2B00-000000000000}">
      <formula1>#REF!</formula1>
    </dataValidation>
    <dataValidation type="list" showInputMessage="1" showErrorMessage="1" sqref="E12" xr:uid="{00000000-0002-0000-2B00-000001000000}">
      <formula1>#REF!</formula1>
    </dataValidation>
    <dataValidation type="list" allowBlank="1" showInputMessage="1" showErrorMessage="1" sqref="E11" xr:uid="{00000000-0002-0000-2B00-000002000000}">
      <formula1>#REF!</formula1>
    </dataValidation>
    <dataValidation type="list" allowBlank="1" showInputMessage="1" showErrorMessage="1" sqref="D12" xr:uid="{00000000-0002-0000-2B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B00-000004000000}">
          <x14:formula1>
            <xm:f>Lists!$C$1:$C$9</xm:f>
          </x14:formula1>
          <xm:sqref>D10</xm:sqref>
        </x14:dataValidation>
        <x14:dataValidation type="list" allowBlank="1" showInputMessage="1" showErrorMessage="1" xr:uid="{00000000-0002-0000-2B00-000005000000}">
          <x14:formula1>
            <xm:f>Lists!$F$1:$F$8</xm:f>
          </x14:formula1>
          <xm:sqref>D11</xm:sqref>
        </x14:dataValidation>
        <x14:dataValidation type="list" allowBlank="1" showInputMessage="1" showErrorMessage="1" xr:uid="{00000000-0002-0000-2B00-000006000000}">
          <x14:formula1>
            <xm:f>Lists!$E$1:$E$5</xm:f>
          </x14:formula1>
          <xm:sqref>V15</xm:sqref>
        </x14:dataValidation>
        <x14:dataValidation type="list" allowBlank="1" showInputMessage="1" showErrorMessage="1" xr:uid="{00000000-0002-0000-2B00-000007000000}">
          <x14:formula1>
            <xm:f>Lists!$D$1:$D$8</xm:f>
          </x14:formula1>
          <xm:sqref>E15</xm:sqref>
        </x14:dataValidation>
        <x14:dataValidation type="list" allowBlank="1" showInputMessage="1" showErrorMessage="1" xr:uid="{00000000-0002-0000-2B00-000008000000}">
          <x14:formula1>
            <xm:f>Lists!$G$1:$G$8</xm:f>
          </x14:formula1>
          <xm:sqref>D20</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92D050"/>
  </sheetPr>
  <dimension ref="A1:X1048498"/>
  <sheetViews>
    <sheetView zoomScale="60" zoomScaleNormal="60" zoomScalePageLayoutView="80" workbookViewId="0">
      <selection activeCell="AA55" sqref="AA55"/>
    </sheetView>
  </sheetViews>
  <sheetFormatPr baseColWidth="10" defaultColWidth="8.83203125" defaultRowHeight="15" x14ac:dyDescent="0.2"/>
  <cols>
    <col min="1" max="1" width="13.5" style="268" customWidth="1"/>
    <col min="2" max="2" width="29.33203125" style="268" customWidth="1"/>
    <col min="3" max="3" width="30.33203125" style="268" customWidth="1"/>
    <col min="4" max="4" width="25.83203125" style="268" customWidth="1"/>
    <col min="5" max="5" width="23.83203125" style="268" customWidth="1"/>
    <col min="6" max="6" width="25" style="268" customWidth="1"/>
    <col min="7" max="7" width="26.5" style="268" customWidth="1"/>
    <col min="8" max="8" width="29" style="268" customWidth="1"/>
    <col min="9" max="9" width="22.5" style="268" customWidth="1"/>
    <col min="10" max="10" width="24.83203125" style="268" customWidth="1"/>
    <col min="11" max="12" width="20" style="268" bestFit="1" customWidth="1"/>
    <col min="13" max="13" width="25" style="268" customWidth="1"/>
    <col min="14" max="14" width="20.5" style="268" customWidth="1"/>
    <col min="15" max="15" width="18.83203125" style="268" customWidth="1"/>
    <col min="16" max="16" width="24.5" style="268" customWidth="1"/>
    <col min="17" max="17" width="22.33203125" style="268" customWidth="1"/>
    <col min="18" max="18" width="27.83203125" style="268" bestFit="1" customWidth="1"/>
    <col min="19" max="19" width="15.83203125" style="268" bestFit="1" customWidth="1"/>
    <col min="20" max="20" width="18.83203125" style="268" customWidth="1"/>
    <col min="21" max="21" width="79.1640625" style="268" customWidth="1"/>
    <col min="22" max="22" width="19.83203125" style="268" customWidth="1"/>
    <col min="23" max="23" width="22.6640625" style="268" customWidth="1"/>
    <col min="24" max="24" width="55" style="268" customWidth="1"/>
    <col min="25" max="16384" width="8.83203125" style="268"/>
  </cols>
  <sheetData>
    <row r="1" spans="1:24" s="267" customFormat="1" ht="16" thickBot="1" x14ac:dyDescent="0.25">
      <c r="A1" s="266" t="s">
        <v>0</v>
      </c>
      <c r="B1" s="266"/>
    </row>
    <row r="2" spans="1:24" x14ac:dyDescent="0.2">
      <c r="C2" s="268" t="s">
        <v>1</v>
      </c>
      <c r="D2" s="269" t="s">
        <v>506</v>
      </c>
      <c r="G2" s="268" t="s">
        <v>72</v>
      </c>
      <c r="H2" s="269" t="s">
        <v>1733</v>
      </c>
    </row>
    <row r="3" spans="1:24" x14ac:dyDescent="0.2">
      <c r="C3" s="268" t="s">
        <v>2</v>
      </c>
      <c r="D3" s="209">
        <v>2016</v>
      </c>
    </row>
    <row r="4" spans="1:24" x14ac:dyDescent="0.2">
      <c r="C4" s="270" t="s">
        <v>44</v>
      </c>
      <c r="D4" s="269" t="s">
        <v>1525</v>
      </c>
    </row>
    <row r="5" spans="1:24" x14ac:dyDescent="0.2">
      <c r="C5" s="268" t="s">
        <v>3</v>
      </c>
      <c r="D5" s="269" t="s">
        <v>2169</v>
      </c>
    </row>
    <row r="6" spans="1:24" x14ac:dyDescent="0.2">
      <c r="D6" s="287"/>
    </row>
    <row r="7" spans="1:24" s="267" customFormat="1" ht="16" thickBot="1" x14ac:dyDescent="0.25">
      <c r="A7" s="266" t="s">
        <v>59</v>
      </c>
      <c r="B7" s="266"/>
      <c r="D7" s="286" t="s">
        <v>621</v>
      </c>
    </row>
    <row r="9" spans="1:24" s="267" customFormat="1" ht="16" thickBot="1" x14ac:dyDescent="0.25">
      <c r="A9" s="266" t="s">
        <v>4</v>
      </c>
      <c r="B9" s="266"/>
    </row>
    <row r="10" spans="1:24" x14ac:dyDescent="0.2">
      <c r="C10" s="268" t="s">
        <v>74</v>
      </c>
      <c r="D10" s="271" t="s">
        <v>1587</v>
      </c>
      <c r="E10" s="46"/>
    </row>
    <row r="11" spans="1:24" x14ac:dyDescent="0.2">
      <c r="C11" s="268" t="s">
        <v>46</v>
      </c>
      <c r="D11" s="271" t="s">
        <v>1593</v>
      </c>
      <c r="E11" s="47"/>
    </row>
    <row r="12" spans="1:24" x14ac:dyDescent="0.2">
      <c r="C12" s="268" t="s">
        <v>67</v>
      </c>
      <c r="D12" s="271" t="s">
        <v>53</v>
      </c>
      <c r="E12" s="47"/>
    </row>
    <row r="13" spans="1:24" x14ac:dyDescent="0.2">
      <c r="A13" s="272"/>
      <c r="B13" s="272"/>
    </row>
    <row r="14" spans="1:24" s="4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616" customFormat="1" x14ac:dyDescent="0.2">
      <c r="A15" s="225">
        <v>2</v>
      </c>
      <c r="B15" s="225" t="s">
        <v>1733</v>
      </c>
      <c r="C15" s="206" t="s">
        <v>574</v>
      </c>
      <c r="D15" s="225" t="s">
        <v>575</v>
      </c>
      <c r="E15" s="225" t="s">
        <v>368</v>
      </c>
      <c r="F15" s="225" t="s">
        <v>576</v>
      </c>
      <c r="G15" s="225" t="s">
        <v>578</v>
      </c>
      <c r="H15" s="225" t="s">
        <v>1439</v>
      </c>
      <c r="I15" s="225" t="s">
        <v>71</v>
      </c>
      <c r="J15" s="225" t="s">
        <v>71</v>
      </c>
      <c r="K15" s="225">
        <v>37</v>
      </c>
      <c r="L15" s="225" t="s">
        <v>71</v>
      </c>
      <c r="M15" s="225" t="s">
        <v>71</v>
      </c>
      <c r="N15" s="225" t="s">
        <v>71</v>
      </c>
      <c r="O15" s="225" t="s">
        <v>71</v>
      </c>
      <c r="P15" s="225" t="s">
        <v>71</v>
      </c>
      <c r="Q15" s="15" t="s">
        <v>135</v>
      </c>
      <c r="R15" s="15">
        <v>66</v>
      </c>
      <c r="S15" s="15" t="s">
        <v>125</v>
      </c>
      <c r="T15" s="15">
        <v>66</v>
      </c>
      <c r="U15" s="225" t="s">
        <v>374</v>
      </c>
      <c r="V15" s="225" t="s">
        <v>52</v>
      </c>
      <c r="W15" s="225" t="s">
        <v>53</v>
      </c>
      <c r="X15" s="225"/>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99" customFormat="1" x14ac:dyDescent="0.2">
      <c r="A20" s="52">
        <v>2</v>
      </c>
      <c r="B20" s="90" t="s">
        <v>1733</v>
      </c>
      <c r="C20" s="207" t="s">
        <v>574</v>
      </c>
      <c r="D20" s="90" t="s">
        <v>1598</v>
      </c>
      <c r="E20" s="52" t="s">
        <v>575</v>
      </c>
      <c r="F20" s="52">
        <v>2</v>
      </c>
      <c r="G20" s="52" t="s">
        <v>374</v>
      </c>
      <c r="H20" s="247">
        <v>66</v>
      </c>
      <c r="I20" s="247" t="s">
        <v>125</v>
      </c>
      <c r="J20" s="247">
        <v>66</v>
      </c>
      <c r="K20" s="90">
        <v>10</v>
      </c>
      <c r="L20" s="90" t="s">
        <v>1466</v>
      </c>
      <c r="M20" s="90">
        <v>15</v>
      </c>
      <c r="N20" s="90" t="s">
        <v>1466</v>
      </c>
      <c r="O20" s="90" t="s">
        <v>91</v>
      </c>
      <c r="P20" s="90">
        <v>20.8</v>
      </c>
      <c r="Q20" s="90" t="s">
        <v>1466</v>
      </c>
      <c r="R20" s="90" t="s">
        <v>93</v>
      </c>
      <c r="S20" s="90" t="s">
        <v>71</v>
      </c>
      <c r="T20" s="90" t="s">
        <v>71</v>
      </c>
      <c r="U20" s="90" t="s">
        <v>580</v>
      </c>
      <c r="V20" s="243" t="s">
        <v>1618</v>
      </c>
      <c r="X20" s="529"/>
    </row>
    <row r="22" spans="1:24" s="267" customFormat="1" ht="16" thickBot="1" x14ac:dyDescent="0.25">
      <c r="A22" s="266" t="s">
        <v>2142</v>
      </c>
      <c r="B22" s="266"/>
      <c r="C22" s="266" t="s">
        <v>69</v>
      </c>
      <c r="D22" s="274"/>
      <c r="E22" s="274" t="s">
        <v>105</v>
      </c>
    </row>
    <row r="24" spans="1:24" s="19" customFormat="1" x14ac:dyDescent="0.2">
      <c r="A24" s="263" t="s">
        <v>5</v>
      </c>
      <c r="B24" s="54" t="s">
        <v>9</v>
      </c>
      <c r="C24" s="55" t="s">
        <v>56</v>
      </c>
      <c r="D24" s="56" t="s">
        <v>488</v>
      </c>
      <c r="E24" s="56" t="s">
        <v>489</v>
      </c>
      <c r="F24" s="56" t="s">
        <v>490</v>
      </c>
      <c r="G24" s="56" t="s">
        <v>491</v>
      </c>
      <c r="H24" s="56" t="s">
        <v>492</v>
      </c>
      <c r="I24" s="56" t="s">
        <v>493</v>
      </c>
      <c r="J24" s="55" t="s">
        <v>2139</v>
      </c>
      <c r="K24" s="55" t="s">
        <v>122</v>
      </c>
      <c r="L24" s="55" t="s">
        <v>2140</v>
      </c>
      <c r="M24" s="55" t="s">
        <v>122</v>
      </c>
      <c r="N24" s="530" t="s">
        <v>42</v>
      </c>
      <c r="O24" s="55" t="s">
        <v>2141</v>
      </c>
      <c r="P24" s="55" t="s">
        <v>122</v>
      </c>
      <c r="Q24" s="530" t="s">
        <v>10</v>
      </c>
      <c r="R24" s="55" t="s">
        <v>2566</v>
      </c>
      <c r="S24" s="55" t="s">
        <v>11</v>
      </c>
      <c r="T24" s="55" t="s">
        <v>16</v>
      </c>
    </row>
    <row r="25" spans="1:24" s="49" customFormat="1" x14ac:dyDescent="0.2">
      <c r="A25" s="83"/>
      <c r="B25" s="83"/>
      <c r="C25" s="85"/>
      <c r="D25" s="57"/>
      <c r="E25" s="84"/>
      <c r="F25" s="84"/>
      <c r="G25" s="84"/>
      <c r="H25" s="84"/>
      <c r="I25" s="84"/>
      <c r="J25" s="84"/>
      <c r="K25" s="57"/>
      <c r="L25" s="57"/>
      <c r="M25" s="57"/>
      <c r="N25" s="57"/>
      <c r="O25" s="57"/>
      <c r="P25" s="57"/>
      <c r="Q25" s="57"/>
      <c r="R25" s="57"/>
      <c r="S25" s="57"/>
      <c r="T25" s="83"/>
      <c r="U25" s="529"/>
      <c r="V25" s="98"/>
    </row>
    <row r="27" spans="1:24" s="267" customFormat="1" ht="16" thickBot="1" x14ac:dyDescent="0.25">
      <c r="A27" s="266" t="s">
        <v>12</v>
      </c>
      <c r="B27" s="266"/>
    </row>
    <row r="28" spans="1:24" s="276" customFormat="1" x14ac:dyDescent="0.2">
      <c r="A28" s="275" t="s">
        <v>13</v>
      </c>
      <c r="B28" s="275"/>
      <c r="E28" s="58" t="s">
        <v>14</v>
      </c>
      <c r="F28" s="277" t="s">
        <v>54</v>
      </c>
      <c r="H28" s="514" t="s">
        <v>16</v>
      </c>
    </row>
    <row r="29" spans="1:24" s="278" customFormat="1" x14ac:dyDescent="0.2">
      <c r="A29" s="59">
        <v>1</v>
      </c>
      <c r="B29" s="59"/>
      <c r="C29" s="278" t="s">
        <v>37</v>
      </c>
      <c r="E29" s="61">
        <v>0</v>
      </c>
      <c r="F29" s="278" t="s">
        <v>60</v>
      </c>
      <c r="H29" s="486" t="s">
        <v>510</v>
      </c>
    </row>
    <row r="30" spans="1:24" x14ac:dyDescent="0.2">
      <c r="A30" s="4">
        <v>2</v>
      </c>
      <c r="B30" s="4"/>
      <c r="C30" s="279" t="s">
        <v>17</v>
      </c>
      <c r="E30" s="6">
        <v>1</v>
      </c>
      <c r="F30" s="268" t="s">
        <v>61</v>
      </c>
      <c r="H30" s="487" t="s">
        <v>2075</v>
      </c>
    </row>
    <row r="31" spans="1:24" s="270" customFormat="1" x14ac:dyDescent="0.2">
      <c r="A31" s="7">
        <v>3</v>
      </c>
      <c r="B31" s="7"/>
      <c r="C31" s="270" t="s">
        <v>18</v>
      </c>
      <c r="E31" s="10">
        <v>0</v>
      </c>
      <c r="F31" s="270" t="s">
        <v>19</v>
      </c>
      <c r="H31" s="487" t="s">
        <v>2066</v>
      </c>
      <c r="I31" s="268"/>
    </row>
    <row r="32" spans="1:24" s="270" customFormat="1" x14ac:dyDescent="0.2">
      <c r="A32" s="7">
        <v>4</v>
      </c>
      <c r="B32" s="7"/>
      <c r="C32" s="270" t="s">
        <v>20</v>
      </c>
      <c r="E32" s="10">
        <v>0</v>
      </c>
      <c r="F32" s="270" t="s">
        <v>21</v>
      </c>
      <c r="H32" s="487" t="s">
        <v>2066</v>
      </c>
      <c r="I32" s="268"/>
    </row>
    <row r="33" spans="1:9" x14ac:dyDescent="0.2">
      <c r="A33" s="4">
        <v>5</v>
      </c>
      <c r="B33" s="4"/>
      <c r="C33" s="279" t="s">
        <v>22</v>
      </c>
      <c r="E33" s="6">
        <v>1</v>
      </c>
      <c r="F33" s="268" t="s">
        <v>23</v>
      </c>
      <c r="H33" s="487" t="s">
        <v>579</v>
      </c>
    </row>
    <row r="34" spans="1:9" x14ac:dyDescent="0.2">
      <c r="A34" s="7">
        <v>6</v>
      </c>
      <c r="B34" s="7"/>
      <c r="C34" s="270" t="s">
        <v>24</v>
      </c>
      <c r="E34" s="10">
        <v>1</v>
      </c>
      <c r="F34" s="268" t="s">
        <v>128</v>
      </c>
      <c r="H34" s="487" t="s">
        <v>2074</v>
      </c>
    </row>
    <row r="35" spans="1:9" x14ac:dyDescent="0.2">
      <c r="E35" s="62"/>
      <c r="H35" s="487"/>
    </row>
    <row r="36" spans="1:9" s="276" customFormat="1" x14ac:dyDescent="0.2">
      <c r="A36" s="275" t="s">
        <v>25</v>
      </c>
      <c r="B36" s="275"/>
      <c r="E36" s="58" t="s">
        <v>14</v>
      </c>
      <c r="F36" s="277" t="s">
        <v>15</v>
      </c>
      <c r="H36" s="515" t="s">
        <v>16</v>
      </c>
    </row>
    <row r="37" spans="1:9" x14ac:dyDescent="0.2">
      <c r="A37" s="268">
        <v>7</v>
      </c>
      <c r="C37" s="268" t="s">
        <v>26</v>
      </c>
      <c r="E37" s="61">
        <v>1</v>
      </c>
      <c r="F37" s="268" t="s">
        <v>27</v>
      </c>
      <c r="H37" s="419" t="s">
        <v>507</v>
      </c>
    </row>
    <row r="38" spans="1:9" x14ac:dyDescent="0.2">
      <c r="A38" s="268">
        <v>8</v>
      </c>
      <c r="C38" s="268" t="s">
        <v>58</v>
      </c>
      <c r="E38" s="61">
        <v>1</v>
      </c>
      <c r="F38" s="268" t="s">
        <v>62</v>
      </c>
      <c r="H38" s="419" t="s">
        <v>919</v>
      </c>
    </row>
    <row r="39" spans="1:9" x14ac:dyDescent="0.2">
      <c r="A39" s="268">
        <v>9</v>
      </c>
      <c r="C39" s="268" t="s">
        <v>40</v>
      </c>
      <c r="E39" s="61">
        <v>0</v>
      </c>
      <c r="F39" s="268" t="s">
        <v>63</v>
      </c>
      <c r="H39" s="419" t="s">
        <v>673</v>
      </c>
    </row>
    <row r="40" spans="1:9" ht="17" x14ac:dyDescent="0.25">
      <c r="A40" s="268">
        <v>10</v>
      </c>
      <c r="C40" s="268" t="s">
        <v>39</v>
      </c>
      <c r="E40" s="61">
        <v>1</v>
      </c>
      <c r="F40" s="268" t="s">
        <v>115</v>
      </c>
      <c r="H40" s="516" t="s">
        <v>2077</v>
      </c>
    </row>
    <row r="41" spans="1:9" x14ac:dyDescent="0.2">
      <c r="E41" s="63"/>
      <c r="H41" s="487"/>
    </row>
    <row r="42" spans="1:9" s="276" customFormat="1" x14ac:dyDescent="0.2">
      <c r="A42" s="275" t="s">
        <v>57</v>
      </c>
      <c r="B42" s="275"/>
      <c r="E42" s="64" t="s">
        <v>14</v>
      </c>
      <c r="F42" s="277" t="s">
        <v>15</v>
      </c>
      <c r="H42" s="515" t="s">
        <v>16</v>
      </c>
    </row>
    <row r="43" spans="1:9" s="279" customFormat="1" x14ac:dyDescent="0.2">
      <c r="A43" s="279">
        <v>11</v>
      </c>
      <c r="C43" s="279" t="s">
        <v>28</v>
      </c>
      <c r="E43" s="6">
        <v>1</v>
      </c>
      <c r="F43" s="268" t="s">
        <v>49</v>
      </c>
      <c r="H43" s="419" t="s">
        <v>577</v>
      </c>
      <c r="I43" s="268"/>
    </row>
    <row r="44" spans="1:9" s="279" customFormat="1" x14ac:dyDescent="0.2">
      <c r="A44" s="11">
        <v>12</v>
      </c>
      <c r="B44" s="11"/>
      <c r="C44" s="279" t="s">
        <v>47</v>
      </c>
      <c r="E44" s="6">
        <v>1</v>
      </c>
      <c r="F44" s="268" t="s">
        <v>109</v>
      </c>
      <c r="H44" s="419" t="s">
        <v>2076</v>
      </c>
      <c r="I44" s="268"/>
    </row>
    <row r="45" spans="1:9" x14ac:dyDescent="0.2">
      <c r="A45" s="47">
        <v>13</v>
      </c>
      <c r="B45" s="47"/>
      <c r="C45" s="268" t="s">
        <v>29</v>
      </c>
      <c r="E45" s="61">
        <v>0</v>
      </c>
      <c r="F45" s="268" t="s">
        <v>30</v>
      </c>
      <c r="H45" s="487" t="s">
        <v>2073</v>
      </c>
    </row>
    <row r="46" spans="1:9" x14ac:dyDescent="0.2">
      <c r="A46" s="47">
        <v>14</v>
      </c>
      <c r="B46" s="47"/>
      <c r="C46" s="268" t="s">
        <v>31</v>
      </c>
      <c r="E46" s="61">
        <v>0</v>
      </c>
      <c r="F46" s="268" t="s">
        <v>1400</v>
      </c>
      <c r="H46" s="487" t="s">
        <v>2072</v>
      </c>
    </row>
    <row r="47" spans="1:9" x14ac:dyDescent="0.2">
      <c r="A47" s="47">
        <v>15</v>
      </c>
      <c r="B47" s="47"/>
      <c r="C47" s="268" t="s">
        <v>38</v>
      </c>
      <c r="E47" s="61">
        <v>0</v>
      </c>
      <c r="F47" s="268" t="s">
        <v>64</v>
      </c>
      <c r="H47" s="419" t="s">
        <v>1949</v>
      </c>
    </row>
    <row r="48" spans="1:9" x14ac:dyDescent="0.2">
      <c r="E48" s="63"/>
    </row>
    <row r="49" spans="1:13" ht="16" thickBot="1" x14ac:dyDescent="0.25">
      <c r="A49" s="267"/>
      <c r="B49" s="267"/>
      <c r="C49" s="267"/>
      <c r="D49" s="267"/>
      <c r="E49" s="65"/>
      <c r="F49" s="267"/>
      <c r="G49" s="267"/>
      <c r="H49" s="618"/>
      <c r="I49" s="618"/>
      <c r="J49" s="618"/>
      <c r="K49" s="618"/>
      <c r="L49" s="618"/>
      <c r="M49" s="618"/>
    </row>
    <row r="50" spans="1:13" x14ac:dyDescent="0.2">
      <c r="E50" s="63"/>
      <c r="H50" s="618"/>
      <c r="I50" s="618"/>
      <c r="J50" s="618"/>
      <c r="K50" s="618"/>
      <c r="L50" s="618"/>
      <c r="M50" s="618"/>
    </row>
    <row r="51" spans="1:13" ht="16" thickBot="1" x14ac:dyDescent="0.25">
      <c r="A51" s="272" t="s">
        <v>32</v>
      </c>
      <c r="B51" s="272"/>
      <c r="E51" s="66">
        <f>SUM(E29:E34,E37:E40,E43:E47)</f>
        <v>8</v>
      </c>
      <c r="F51" s="67" t="s">
        <v>48</v>
      </c>
      <c r="H51" s="618"/>
      <c r="I51" s="618"/>
      <c r="J51" s="618"/>
      <c r="K51" s="618"/>
      <c r="L51" s="618"/>
      <c r="M51" s="618"/>
    </row>
    <row r="52" spans="1:13" ht="16" thickTop="1" x14ac:dyDescent="0.2">
      <c r="A52" s="280" t="s">
        <v>1367</v>
      </c>
      <c r="B52" s="280"/>
      <c r="C52" s="270"/>
      <c r="D52" s="281"/>
      <c r="E52" s="197" t="s">
        <v>1373</v>
      </c>
      <c r="H52" s="618"/>
      <c r="I52" s="618"/>
      <c r="J52" s="618"/>
      <c r="K52" s="618"/>
      <c r="L52" s="618"/>
      <c r="M52" s="618"/>
    </row>
    <row r="53" spans="1:13" x14ac:dyDescent="0.2">
      <c r="A53" s="282" t="s">
        <v>118</v>
      </c>
      <c r="B53" s="272"/>
      <c r="E53" s="194">
        <f>0.5^E52</f>
        <v>1</v>
      </c>
      <c r="H53" s="618"/>
      <c r="I53" s="618"/>
      <c r="J53" s="618"/>
      <c r="K53" s="618"/>
      <c r="L53" s="618"/>
      <c r="M53" s="618"/>
    </row>
    <row r="54" spans="1:13" ht="16" thickBot="1" x14ac:dyDescent="0.25">
      <c r="A54" s="266"/>
      <c r="B54" s="266"/>
      <c r="C54" s="267"/>
      <c r="D54" s="267"/>
      <c r="E54" s="87"/>
      <c r="F54" s="267"/>
      <c r="G54" s="267"/>
      <c r="H54" s="618"/>
      <c r="I54" s="618"/>
      <c r="J54" s="618"/>
      <c r="K54" s="618"/>
      <c r="L54" s="618"/>
      <c r="M54" s="618"/>
    </row>
    <row r="55" spans="1:13" x14ac:dyDescent="0.2">
      <c r="A55" s="275" t="s">
        <v>33</v>
      </c>
      <c r="B55" s="275"/>
      <c r="C55" s="276"/>
      <c r="D55" s="276"/>
      <c r="E55" s="69" t="s">
        <v>34</v>
      </c>
      <c r="F55" s="276" t="s">
        <v>15</v>
      </c>
      <c r="G55" s="276"/>
      <c r="H55" s="618"/>
      <c r="I55" s="618"/>
      <c r="J55" s="618"/>
      <c r="K55" s="618"/>
      <c r="L55" s="618"/>
      <c r="M55" s="618"/>
    </row>
    <row r="56" spans="1:13" x14ac:dyDescent="0.2">
      <c r="A56" s="283" t="s">
        <v>1368</v>
      </c>
      <c r="B56" s="24" t="s">
        <v>1370</v>
      </c>
      <c r="E56" s="200">
        <v>1</v>
      </c>
      <c r="F56" s="24" t="s">
        <v>1372</v>
      </c>
      <c r="H56" s="618"/>
      <c r="I56" s="618"/>
      <c r="J56" s="618"/>
      <c r="K56" s="618"/>
      <c r="L56" s="618"/>
      <c r="M56" s="618"/>
    </row>
    <row r="57" spans="1:13" x14ac:dyDescent="0.2">
      <c r="A57" s="283" t="s">
        <v>1369</v>
      </c>
      <c r="B57" s="281" t="s">
        <v>1371</v>
      </c>
      <c r="C57" s="24"/>
      <c r="E57" s="200">
        <v>1</v>
      </c>
      <c r="F57" s="24" t="s">
        <v>1372</v>
      </c>
      <c r="H57" s="618"/>
      <c r="I57" s="618"/>
      <c r="J57" s="618"/>
      <c r="K57" s="618"/>
      <c r="L57" s="618"/>
      <c r="M57" s="618"/>
    </row>
    <row r="58" spans="1:13" x14ac:dyDescent="0.2">
      <c r="A58" s="279"/>
      <c r="B58" s="279"/>
      <c r="C58" s="24"/>
      <c r="E58" s="23"/>
      <c r="H58" s="618"/>
      <c r="I58" s="618"/>
      <c r="J58" s="618"/>
      <c r="K58" s="618"/>
      <c r="L58" s="618"/>
      <c r="M58" s="618"/>
    </row>
    <row r="59" spans="1:13" ht="16" thickBot="1" x14ac:dyDescent="0.25">
      <c r="A59" s="279"/>
      <c r="B59" s="279"/>
      <c r="C59" s="22"/>
      <c r="H59" s="618"/>
      <c r="I59" s="618"/>
      <c r="J59" s="618"/>
      <c r="K59" s="618"/>
      <c r="L59" s="618"/>
      <c r="M59" s="618"/>
    </row>
    <row r="60" spans="1:13" x14ac:dyDescent="0.2">
      <c r="A60" s="284"/>
      <c r="B60" s="284"/>
      <c r="C60" s="20"/>
      <c r="D60" s="285"/>
      <c r="E60" s="285"/>
      <c r="F60" s="285"/>
      <c r="G60" s="285"/>
      <c r="H60" s="618"/>
      <c r="I60" s="618"/>
      <c r="J60" s="618"/>
      <c r="K60" s="618"/>
      <c r="L60" s="618"/>
      <c r="M60" s="618"/>
    </row>
    <row r="61" spans="1:13" ht="16" thickBot="1" x14ac:dyDescent="0.25">
      <c r="A61" s="272" t="s">
        <v>35</v>
      </c>
      <c r="B61" s="272"/>
      <c r="E61" s="211">
        <f>E51*E53*E56*E57</f>
        <v>8</v>
      </c>
      <c r="F61" s="212" t="s">
        <v>48</v>
      </c>
      <c r="H61" s="618"/>
      <c r="I61" s="618"/>
      <c r="J61" s="618"/>
      <c r="K61" s="618"/>
      <c r="L61" s="618"/>
      <c r="M61" s="618"/>
    </row>
    <row r="62" spans="1:13" ht="16" thickTop="1" x14ac:dyDescent="0.2">
      <c r="C62" s="282"/>
      <c r="H62" s="618"/>
      <c r="I62" s="618"/>
      <c r="J62" s="618"/>
      <c r="K62" s="618"/>
      <c r="L62" s="618"/>
      <c r="M62" s="618"/>
    </row>
    <row r="63" spans="1:13" ht="16" thickBot="1" x14ac:dyDescent="0.25">
      <c r="A63" s="267"/>
      <c r="B63" s="267"/>
      <c r="C63" s="267"/>
      <c r="D63" s="267"/>
      <c r="E63" s="267"/>
      <c r="F63" s="267"/>
      <c r="G63" s="267"/>
      <c r="H63" s="618"/>
      <c r="I63" s="618"/>
      <c r="J63" s="618"/>
      <c r="K63" s="618"/>
      <c r="L63" s="618"/>
      <c r="M63" s="618"/>
    </row>
    <row r="64" spans="1:13" x14ac:dyDescent="0.2">
      <c r="H64" s="618"/>
      <c r="I64" s="618"/>
      <c r="J64" s="618"/>
      <c r="K64" s="618"/>
      <c r="L64" s="618"/>
      <c r="M64" s="618"/>
    </row>
    <row r="65" spans="1:13" x14ac:dyDescent="0.2">
      <c r="A65" s="272" t="s">
        <v>1394</v>
      </c>
      <c r="H65" s="618"/>
      <c r="I65" s="618"/>
      <c r="J65" s="618"/>
      <c r="K65" s="618"/>
      <c r="L65" s="618"/>
      <c r="M65" s="618"/>
    </row>
    <row r="66" spans="1:13" x14ac:dyDescent="0.2">
      <c r="A66" s="221">
        <v>44098</v>
      </c>
      <c r="B66" s="268" t="s">
        <v>1395</v>
      </c>
      <c r="H66" s="618"/>
      <c r="I66" s="618"/>
      <c r="J66" s="618"/>
      <c r="K66" s="618"/>
      <c r="L66" s="618"/>
      <c r="M66" s="618"/>
    </row>
    <row r="67" spans="1:13" x14ac:dyDescent="0.2">
      <c r="H67" s="618"/>
      <c r="I67" s="618"/>
      <c r="J67" s="618"/>
      <c r="K67" s="618"/>
      <c r="L67" s="618"/>
      <c r="M67" s="618"/>
    </row>
    <row r="68" spans="1:13" x14ac:dyDescent="0.2">
      <c r="H68" s="618"/>
      <c r="I68" s="618"/>
      <c r="J68" s="618"/>
      <c r="K68" s="618"/>
      <c r="L68" s="618"/>
      <c r="M68" s="618"/>
    </row>
    <row r="69" spans="1:13" x14ac:dyDescent="0.2">
      <c r="H69" s="618"/>
      <c r="I69" s="618"/>
      <c r="J69" s="618"/>
      <c r="K69" s="618"/>
      <c r="L69" s="618"/>
      <c r="M69" s="618"/>
    </row>
    <row r="70" spans="1:13" x14ac:dyDescent="0.2">
      <c r="H70" s="618"/>
      <c r="I70" s="618"/>
      <c r="J70" s="618"/>
      <c r="K70" s="618"/>
      <c r="L70" s="618"/>
      <c r="M70" s="618"/>
    </row>
    <row r="71" spans="1:13" x14ac:dyDescent="0.2">
      <c r="H71" s="618"/>
      <c r="I71" s="618"/>
      <c r="J71" s="618"/>
      <c r="K71" s="618"/>
      <c r="L71" s="618"/>
      <c r="M71" s="618"/>
    </row>
    <row r="72" spans="1:13" x14ac:dyDescent="0.2">
      <c r="H72" s="618"/>
      <c r="I72" s="618"/>
      <c r="J72" s="618"/>
      <c r="K72" s="618"/>
      <c r="L72" s="618"/>
      <c r="M72" s="618"/>
    </row>
    <row r="1048498" spans="16:16" x14ac:dyDescent="0.2">
      <c r="P1048498" s="57"/>
    </row>
  </sheetData>
  <conditionalFormatting sqref="E61">
    <cfRule type="cellIs" dxfId="49" priority="1" operator="lessThan">
      <formula>7.5</formula>
    </cfRule>
    <cfRule type="cellIs" dxfId="48" priority="2" operator="greaterThan">
      <formula>7.5</formula>
    </cfRule>
  </conditionalFormatting>
  <dataValidations count="3">
    <dataValidation type="list" allowBlank="1" showInputMessage="1" showErrorMessage="1" sqref="D12" xr:uid="{00000000-0002-0000-2C00-000000000000}">
      <formula1>"Yes,No"</formula1>
    </dataValidation>
    <dataValidation type="list" allowBlank="1" showInputMessage="1" showErrorMessage="1" sqref="E10:E11" xr:uid="{00000000-0002-0000-2C00-000001000000}">
      <formula1>#REF!</formula1>
    </dataValidation>
    <dataValidation type="list" showInputMessage="1" showErrorMessage="1" sqref="E12" xr:uid="{00000000-0002-0000-2C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C00-000003000000}">
          <x14:formula1>
            <xm:f>Lists!$D$1:$D$8</xm:f>
          </x14:formula1>
          <xm:sqref>E15</xm:sqref>
        </x14:dataValidation>
        <x14:dataValidation type="list" allowBlank="1" showInputMessage="1" showErrorMessage="1" xr:uid="{00000000-0002-0000-2C00-000004000000}">
          <x14:formula1>
            <xm:f>Lists!$E$1:$E$5</xm:f>
          </x14:formula1>
          <xm:sqref>V15</xm:sqref>
        </x14:dataValidation>
        <x14:dataValidation type="list" allowBlank="1" showInputMessage="1" showErrorMessage="1" xr:uid="{00000000-0002-0000-2C00-000005000000}">
          <x14:formula1>
            <xm:f>Lists!$F$1:$F$8</xm:f>
          </x14:formula1>
          <xm:sqref>D11</xm:sqref>
        </x14:dataValidation>
        <x14:dataValidation type="list" allowBlank="1" showInputMessage="1" showErrorMessage="1" xr:uid="{00000000-0002-0000-2C00-000006000000}">
          <x14:formula1>
            <xm:f>Lists!$C$1:$C$9</xm:f>
          </x14:formula1>
          <xm:sqref>D10</xm:sqref>
        </x14:dataValidation>
        <x14:dataValidation type="list" allowBlank="1" showInputMessage="1" showErrorMessage="1" xr:uid="{00000000-0002-0000-2C00-000007000000}">
          <x14:formula1>
            <xm:f>Lists!$G$1:$G$8</xm:f>
          </x14:formula1>
          <xm:sqref>D20</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92D050"/>
  </sheetPr>
  <dimension ref="A1:X1048498"/>
  <sheetViews>
    <sheetView zoomScale="60" zoomScaleNormal="60" zoomScalePageLayoutView="80" workbookViewId="0">
      <selection activeCell="AA55" sqref="AA55"/>
    </sheetView>
  </sheetViews>
  <sheetFormatPr baseColWidth="10" defaultColWidth="8.83203125" defaultRowHeight="15" x14ac:dyDescent="0.2"/>
  <cols>
    <col min="1" max="1" width="13.5" style="268" customWidth="1"/>
    <col min="2" max="2" width="29.33203125" style="268" customWidth="1"/>
    <col min="3" max="3" width="30.33203125" style="268" customWidth="1"/>
    <col min="4" max="4" width="25.83203125" style="268" customWidth="1"/>
    <col min="5" max="5" width="23.83203125" style="268" customWidth="1"/>
    <col min="6" max="6" width="25" style="268" customWidth="1"/>
    <col min="7" max="7" width="26.5" style="268" customWidth="1"/>
    <col min="8" max="8" width="29" style="268" customWidth="1"/>
    <col min="9" max="9" width="22.5" style="268" customWidth="1"/>
    <col min="10" max="10" width="24.83203125" style="268" customWidth="1"/>
    <col min="11" max="12" width="20" style="268" bestFit="1" customWidth="1"/>
    <col min="13" max="13" width="25" style="268" customWidth="1"/>
    <col min="14" max="14" width="20.5" style="268" customWidth="1"/>
    <col min="15" max="15" width="18.83203125" style="268" customWidth="1"/>
    <col min="16" max="16" width="24.5" style="268" customWidth="1"/>
    <col min="17" max="17" width="22.33203125" style="268" customWidth="1"/>
    <col min="18" max="18" width="27.83203125" style="268" bestFit="1" customWidth="1"/>
    <col min="19" max="19" width="15.83203125" style="268" bestFit="1" customWidth="1"/>
    <col min="20" max="20" width="18.83203125" style="268" customWidth="1"/>
    <col min="21" max="21" width="79.1640625" style="268" customWidth="1"/>
    <col min="22" max="22" width="19.83203125" style="268" customWidth="1"/>
    <col min="23" max="23" width="22.6640625" style="268" customWidth="1"/>
    <col min="24" max="24" width="55" style="268" customWidth="1"/>
    <col min="25" max="16384" width="8.83203125" style="268"/>
  </cols>
  <sheetData>
    <row r="1" spans="1:24" s="267" customFormat="1" ht="16" thickBot="1" x14ac:dyDescent="0.25">
      <c r="A1" s="266" t="s">
        <v>0</v>
      </c>
      <c r="B1" s="266"/>
    </row>
    <row r="2" spans="1:24" x14ac:dyDescent="0.2">
      <c r="C2" s="268" t="s">
        <v>1</v>
      </c>
      <c r="D2" s="269" t="s">
        <v>506</v>
      </c>
      <c r="G2" s="268" t="s">
        <v>72</v>
      </c>
      <c r="H2" s="269" t="s">
        <v>1734</v>
      </c>
    </row>
    <row r="3" spans="1:24" x14ac:dyDescent="0.2">
      <c r="C3" s="268" t="s">
        <v>2</v>
      </c>
      <c r="D3" s="209">
        <v>2016</v>
      </c>
    </row>
    <row r="4" spans="1:24" x14ac:dyDescent="0.2">
      <c r="C4" s="270" t="s">
        <v>44</v>
      </c>
      <c r="D4" s="269" t="s">
        <v>1525</v>
      </c>
    </row>
    <row r="5" spans="1:24" x14ac:dyDescent="0.2">
      <c r="C5" s="268" t="s">
        <v>3</v>
      </c>
      <c r="D5" s="269" t="s">
        <v>2169</v>
      </c>
    </row>
    <row r="6" spans="1:24" x14ac:dyDescent="0.2">
      <c r="D6" s="287"/>
    </row>
    <row r="7" spans="1:24" s="267" customFormat="1" ht="16" thickBot="1" x14ac:dyDescent="0.25">
      <c r="A7" s="266" t="s">
        <v>59</v>
      </c>
      <c r="B7" s="266"/>
      <c r="D7" s="286" t="s">
        <v>621</v>
      </c>
    </row>
    <row r="9" spans="1:24" s="267" customFormat="1" ht="16" thickBot="1" x14ac:dyDescent="0.25">
      <c r="A9" s="266" t="s">
        <v>4</v>
      </c>
      <c r="B9" s="266"/>
    </row>
    <row r="10" spans="1:24" x14ac:dyDescent="0.2">
      <c r="C10" s="268" t="s">
        <v>74</v>
      </c>
      <c r="D10" s="271" t="s">
        <v>1587</v>
      </c>
      <c r="E10" s="46"/>
    </row>
    <row r="11" spans="1:24" x14ac:dyDescent="0.2">
      <c r="C11" s="268" t="s">
        <v>46</v>
      </c>
      <c r="D11" s="271" t="s">
        <v>1593</v>
      </c>
      <c r="E11" s="47"/>
    </row>
    <row r="12" spans="1:24" x14ac:dyDescent="0.2">
      <c r="C12" s="268" t="s">
        <v>67</v>
      </c>
      <c r="D12" s="271" t="s">
        <v>53</v>
      </c>
      <c r="E12" s="47"/>
    </row>
    <row r="13" spans="1:24" x14ac:dyDescent="0.2">
      <c r="A13" s="272"/>
      <c r="B13" s="272"/>
    </row>
    <row r="14" spans="1:24" s="4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616" customFormat="1" x14ac:dyDescent="0.2">
      <c r="A15" s="225">
        <v>3</v>
      </c>
      <c r="B15" s="225" t="s">
        <v>1734</v>
      </c>
      <c r="C15" s="206" t="s">
        <v>574</v>
      </c>
      <c r="D15" s="225" t="s">
        <v>575</v>
      </c>
      <c r="E15" s="225" t="s">
        <v>368</v>
      </c>
      <c r="F15" s="225" t="s">
        <v>576</v>
      </c>
      <c r="G15" s="225" t="s">
        <v>578</v>
      </c>
      <c r="H15" s="225" t="s">
        <v>1439</v>
      </c>
      <c r="I15" s="225" t="s">
        <v>71</v>
      </c>
      <c r="J15" s="225" t="s">
        <v>71</v>
      </c>
      <c r="K15" s="225">
        <v>37</v>
      </c>
      <c r="L15" s="225" t="s">
        <v>71</v>
      </c>
      <c r="M15" s="225" t="s">
        <v>71</v>
      </c>
      <c r="N15" s="225" t="s">
        <v>71</v>
      </c>
      <c r="O15" s="225" t="s">
        <v>71</v>
      </c>
      <c r="P15" s="225" t="s">
        <v>71</v>
      </c>
      <c r="Q15" s="15" t="s">
        <v>135</v>
      </c>
      <c r="R15" s="15">
        <v>66</v>
      </c>
      <c r="S15" s="15" t="s">
        <v>125</v>
      </c>
      <c r="T15" s="15">
        <v>66</v>
      </c>
      <c r="U15" s="225" t="s">
        <v>374</v>
      </c>
      <c r="V15" s="225" t="s">
        <v>52</v>
      </c>
      <c r="W15" s="225" t="s">
        <v>53</v>
      </c>
      <c r="X15" s="225"/>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99" customFormat="1" x14ac:dyDescent="0.2">
      <c r="A20" s="52">
        <v>3</v>
      </c>
      <c r="B20" s="90" t="s">
        <v>1734</v>
      </c>
      <c r="C20" s="207" t="s">
        <v>574</v>
      </c>
      <c r="D20" s="90" t="s">
        <v>1598</v>
      </c>
      <c r="E20" s="52" t="s">
        <v>575</v>
      </c>
      <c r="F20" s="52">
        <v>2</v>
      </c>
      <c r="G20" s="52" t="s">
        <v>374</v>
      </c>
      <c r="H20" s="247">
        <v>66</v>
      </c>
      <c r="I20" s="247" t="s">
        <v>125</v>
      </c>
      <c r="J20" s="247">
        <v>66</v>
      </c>
      <c r="K20" s="90">
        <v>15</v>
      </c>
      <c r="L20" s="90" t="s">
        <v>1466</v>
      </c>
      <c r="M20" s="90">
        <v>20</v>
      </c>
      <c r="N20" s="90" t="s">
        <v>1466</v>
      </c>
      <c r="O20" s="90" t="s">
        <v>91</v>
      </c>
      <c r="P20" s="90">
        <v>20.7</v>
      </c>
      <c r="Q20" s="90" t="s">
        <v>1466</v>
      </c>
      <c r="R20" s="90" t="s">
        <v>93</v>
      </c>
      <c r="S20" s="90" t="s">
        <v>71</v>
      </c>
      <c r="T20" s="90" t="s">
        <v>71</v>
      </c>
      <c r="U20" s="90" t="s">
        <v>580</v>
      </c>
      <c r="V20" s="243" t="s">
        <v>1618</v>
      </c>
      <c r="X20" s="529"/>
    </row>
    <row r="22" spans="1:24" s="267" customFormat="1" ht="16" thickBot="1" x14ac:dyDescent="0.25">
      <c r="A22" s="266" t="s">
        <v>2142</v>
      </c>
      <c r="B22" s="266"/>
      <c r="C22" s="266" t="s">
        <v>69</v>
      </c>
      <c r="D22" s="274"/>
      <c r="E22" s="274" t="s">
        <v>105</v>
      </c>
    </row>
    <row r="24" spans="1:24" s="19" customFormat="1" x14ac:dyDescent="0.2">
      <c r="A24" s="263" t="s">
        <v>5</v>
      </c>
      <c r="B24" s="54" t="s">
        <v>9</v>
      </c>
      <c r="C24" s="55" t="s">
        <v>56</v>
      </c>
      <c r="D24" s="56" t="s">
        <v>488</v>
      </c>
      <c r="E24" s="56" t="s">
        <v>489</v>
      </c>
      <c r="F24" s="56" t="s">
        <v>490</v>
      </c>
      <c r="G24" s="56" t="s">
        <v>491</v>
      </c>
      <c r="H24" s="56" t="s">
        <v>492</v>
      </c>
      <c r="I24" s="56" t="s">
        <v>493</v>
      </c>
      <c r="J24" s="55" t="s">
        <v>2139</v>
      </c>
      <c r="K24" s="55" t="s">
        <v>122</v>
      </c>
      <c r="L24" s="55" t="s">
        <v>2140</v>
      </c>
      <c r="M24" s="55" t="s">
        <v>122</v>
      </c>
      <c r="N24" s="530" t="s">
        <v>42</v>
      </c>
      <c r="O24" s="55" t="s">
        <v>2141</v>
      </c>
      <c r="P24" s="55" t="s">
        <v>122</v>
      </c>
      <c r="Q24" s="530" t="s">
        <v>10</v>
      </c>
      <c r="R24" s="55" t="s">
        <v>2566</v>
      </c>
      <c r="S24" s="55" t="s">
        <v>11</v>
      </c>
      <c r="T24" s="54" t="s">
        <v>16</v>
      </c>
      <c r="U24" s="18"/>
      <c r="V24" s="18"/>
      <c r="W24" s="18"/>
    </row>
    <row r="25" spans="1:24" s="49" customFormat="1" x14ac:dyDescent="0.2">
      <c r="A25" s="83"/>
      <c r="B25" s="83"/>
      <c r="C25" s="85"/>
      <c r="D25" s="57"/>
      <c r="E25" s="84"/>
      <c r="F25" s="84"/>
      <c r="G25" s="84"/>
      <c r="H25" s="84"/>
      <c r="I25" s="84"/>
      <c r="J25" s="84"/>
      <c r="K25" s="57"/>
      <c r="L25" s="57"/>
      <c r="M25" s="57"/>
      <c r="N25" s="57"/>
      <c r="O25" s="57"/>
      <c r="P25" s="57"/>
      <c r="Q25" s="57"/>
      <c r="R25" s="57"/>
      <c r="S25" s="57"/>
      <c r="T25" s="83"/>
      <c r="U25" s="529"/>
      <c r="V25" s="98"/>
      <c r="W25" s="98"/>
    </row>
    <row r="26" spans="1:24" x14ac:dyDescent="0.2">
      <c r="U26" s="287"/>
      <c r="V26" s="287"/>
      <c r="W26" s="287"/>
    </row>
    <row r="27" spans="1:24" s="267" customFormat="1" ht="16" thickBot="1" x14ac:dyDescent="0.25">
      <c r="A27" s="266" t="s">
        <v>12</v>
      </c>
      <c r="B27" s="266"/>
    </row>
    <row r="28" spans="1:24" s="276" customFormat="1" x14ac:dyDescent="0.2">
      <c r="A28" s="275" t="s">
        <v>13</v>
      </c>
      <c r="B28" s="275"/>
      <c r="E28" s="58" t="s">
        <v>14</v>
      </c>
      <c r="F28" s="277" t="s">
        <v>54</v>
      </c>
      <c r="H28" s="514" t="s">
        <v>16</v>
      </c>
    </row>
    <row r="29" spans="1:24" s="278" customFormat="1" x14ac:dyDescent="0.2">
      <c r="A29" s="59">
        <v>1</v>
      </c>
      <c r="B29" s="59"/>
      <c r="C29" s="278" t="s">
        <v>37</v>
      </c>
      <c r="E29" s="61">
        <v>0</v>
      </c>
      <c r="F29" s="278" t="s">
        <v>60</v>
      </c>
      <c r="H29" s="486" t="s">
        <v>510</v>
      </c>
    </row>
    <row r="30" spans="1:24" x14ac:dyDescent="0.2">
      <c r="A30" s="4">
        <v>2</v>
      </c>
      <c r="B30" s="4"/>
      <c r="C30" s="279" t="s">
        <v>17</v>
      </c>
      <c r="E30" s="6">
        <v>1</v>
      </c>
      <c r="F30" s="268" t="s">
        <v>61</v>
      </c>
      <c r="H30" s="487" t="s">
        <v>2075</v>
      </c>
    </row>
    <row r="31" spans="1:24" s="270" customFormat="1" x14ac:dyDescent="0.2">
      <c r="A31" s="7">
        <v>3</v>
      </c>
      <c r="B31" s="7"/>
      <c r="C31" s="270" t="s">
        <v>18</v>
      </c>
      <c r="E31" s="10">
        <v>0</v>
      </c>
      <c r="F31" s="270" t="s">
        <v>19</v>
      </c>
      <c r="H31" s="487" t="s">
        <v>2066</v>
      </c>
      <c r="I31" s="268"/>
    </row>
    <row r="32" spans="1:24" s="270" customFormat="1" x14ac:dyDescent="0.2">
      <c r="A32" s="7">
        <v>4</v>
      </c>
      <c r="B32" s="7"/>
      <c r="C32" s="270" t="s">
        <v>20</v>
      </c>
      <c r="E32" s="10">
        <v>0</v>
      </c>
      <c r="F32" s="270" t="s">
        <v>21</v>
      </c>
      <c r="H32" s="487" t="s">
        <v>2066</v>
      </c>
      <c r="I32" s="268"/>
    </row>
    <row r="33" spans="1:9" x14ac:dyDescent="0.2">
      <c r="A33" s="4">
        <v>5</v>
      </c>
      <c r="B33" s="4"/>
      <c r="C33" s="279" t="s">
        <v>22</v>
      </c>
      <c r="E33" s="6">
        <v>1</v>
      </c>
      <c r="F33" s="268" t="s">
        <v>23</v>
      </c>
      <c r="H33" s="487" t="s">
        <v>579</v>
      </c>
    </row>
    <row r="34" spans="1:9" x14ac:dyDescent="0.2">
      <c r="A34" s="7">
        <v>6</v>
      </c>
      <c r="B34" s="7"/>
      <c r="C34" s="270" t="s">
        <v>24</v>
      </c>
      <c r="E34" s="10">
        <v>1</v>
      </c>
      <c r="F34" s="268" t="s">
        <v>128</v>
      </c>
      <c r="H34" s="487" t="s">
        <v>2074</v>
      </c>
    </row>
    <row r="35" spans="1:9" x14ac:dyDescent="0.2">
      <c r="E35" s="62"/>
      <c r="H35" s="487"/>
    </row>
    <row r="36" spans="1:9" s="276" customFormat="1" x14ac:dyDescent="0.2">
      <c r="A36" s="275" t="s">
        <v>25</v>
      </c>
      <c r="B36" s="275"/>
      <c r="E36" s="58" t="s">
        <v>14</v>
      </c>
      <c r="F36" s="277" t="s">
        <v>15</v>
      </c>
      <c r="H36" s="515" t="s">
        <v>16</v>
      </c>
    </row>
    <row r="37" spans="1:9" x14ac:dyDescent="0.2">
      <c r="A37" s="268">
        <v>7</v>
      </c>
      <c r="C37" s="268" t="s">
        <v>26</v>
      </c>
      <c r="E37" s="61">
        <v>1</v>
      </c>
      <c r="F37" s="268" t="s">
        <v>27</v>
      </c>
      <c r="H37" s="419" t="s">
        <v>507</v>
      </c>
    </row>
    <row r="38" spans="1:9" x14ac:dyDescent="0.2">
      <c r="A38" s="268">
        <v>8</v>
      </c>
      <c r="C38" s="268" t="s">
        <v>58</v>
      </c>
      <c r="E38" s="61">
        <v>1</v>
      </c>
      <c r="F38" s="268" t="s">
        <v>62</v>
      </c>
      <c r="H38" s="419" t="s">
        <v>919</v>
      </c>
    </row>
    <row r="39" spans="1:9" x14ac:dyDescent="0.2">
      <c r="A39" s="268">
        <v>9</v>
      </c>
      <c r="C39" s="268" t="s">
        <v>40</v>
      </c>
      <c r="E39" s="61">
        <v>0</v>
      </c>
      <c r="F39" s="268" t="s">
        <v>63</v>
      </c>
      <c r="H39" s="419" t="s">
        <v>673</v>
      </c>
    </row>
    <row r="40" spans="1:9" ht="17" x14ac:dyDescent="0.25">
      <c r="A40" s="268">
        <v>10</v>
      </c>
      <c r="C40" s="268" t="s">
        <v>39</v>
      </c>
      <c r="E40" s="61">
        <v>1</v>
      </c>
      <c r="F40" s="268" t="s">
        <v>115</v>
      </c>
      <c r="H40" s="516" t="s">
        <v>2077</v>
      </c>
    </row>
    <row r="41" spans="1:9" x14ac:dyDescent="0.2">
      <c r="E41" s="63"/>
      <c r="H41" s="487"/>
    </row>
    <row r="42" spans="1:9" s="276" customFormat="1" x14ac:dyDescent="0.2">
      <c r="A42" s="275" t="s">
        <v>57</v>
      </c>
      <c r="B42" s="275"/>
      <c r="E42" s="64" t="s">
        <v>14</v>
      </c>
      <c r="F42" s="277" t="s">
        <v>15</v>
      </c>
      <c r="H42" s="515" t="s">
        <v>16</v>
      </c>
    </row>
    <row r="43" spans="1:9" s="279" customFormat="1" x14ac:dyDescent="0.2">
      <c r="A43" s="279">
        <v>11</v>
      </c>
      <c r="C43" s="279" t="s">
        <v>28</v>
      </c>
      <c r="E43" s="6">
        <v>1</v>
      </c>
      <c r="F43" s="268" t="s">
        <v>49</v>
      </c>
      <c r="H43" s="419" t="s">
        <v>577</v>
      </c>
      <c r="I43" s="268"/>
    </row>
    <row r="44" spans="1:9" s="279" customFormat="1" x14ac:dyDescent="0.2">
      <c r="A44" s="11">
        <v>12</v>
      </c>
      <c r="B44" s="11"/>
      <c r="C44" s="279" t="s">
        <v>47</v>
      </c>
      <c r="E44" s="6">
        <v>1</v>
      </c>
      <c r="F44" s="268" t="s">
        <v>109</v>
      </c>
      <c r="H44" s="419" t="s">
        <v>2076</v>
      </c>
      <c r="I44" s="268"/>
    </row>
    <row r="45" spans="1:9" x14ac:dyDescent="0.2">
      <c r="A45" s="47">
        <v>13</v>
      </c>
      <c r="B45" s="47"/>
      <c r="C45" s="268" t="s">
        <v>29</v>
      </c>
      <c r="E45" s="61">
        <v>0</v>
      </c>
      <c r="F45" s="268" t="s">
        <v>30</v>
      </c>
      <c r="H45" s="487" t="s">
        <v>2073</v>
      </c>
    </row>
    <row r="46" spans="1:9" x14ac:dyDescent="0.2">
      <c r="A46" s="47">
        <v>14</v>
      </c>
      <c r="B46" s="47"/>
      <c r="C46" s="268" t="s">
        <v>31</v>
      </c>
      <c r="E46" s="61">
        <v>0</v>
      </c>
      <c r="F46" s="268" t="s">
        <v>1400</v>
      </c>
      <c r="H46" s="487" t="s">
        <v>2072</v>
      </c>
    </row>
    <row r="47" spans="1:9" x14ac:dyDescent="0.2">
      <c r="A47" s="47">
        <v>15</v>
      </c>
      <c r="B47" s="47"/>
      <c r="C47" s="268" t="s">
        <v>38</v>
      </c>
      <c r="E47" s="61">
        <v>0</v>
      </c>
      <c r="F47" s="268" t="s">
        <v>64</v>
      </c>
      <c r="H47" s="419" t="s">
        <v>1949</v>
      </c>
    </row>
    <row r="48" spans="1:9" x14ac:dyDescent="0.2">
      <c r="E48" s="63"/>
    </row>
    <row r="49" spans="1:12" ht="16" thickBot="1" x14ac:dyDescent="0.25">
      <c r="A49" s="267"/>
      <c r="B49" s="267"/>
      <c r="C49" s="267"/>
      <c r="D49" s="267"/>
      <c r="E49" s="65"/>
      <c r="F49" s="267"/>
      <c r="G49" s="267"/>
      <c r="H49" s="286"/>
      <c r="I49" s="286"/>
      <c r="J49" s="286"/>
      <c r="K49" s="617"/>
      <c r="L49" s="617"/>
    </row>
    <row r="50" spans="1:12" x14ac:dyDescent="0.2">
      <c r="E50" s="63"/>
      <c r="H50" s="617"/>
      <c r="I50" s="617"/>
      <c r="J50" s="617"/>
      <c r="K50" s="617"/>
      <c r="L50" s="617"/>
    </row>
    <row r="51" spans="1:12" ht="16" thickBot="1" x14ac:dyDescent="0.25">
      <c r="A51" s="272" t="s">
        <v>32</v>
      </c>
      <c r="B51" s="272"/>
      <c r="E51" s="66">
        <f>SUM(E29:E34,E37:E40,E43:E47)</f>
        <v>8</v>
      </c>
      <c r="F51" s="67" t="s">
        <v>48</v>
      </c>
      <c r="H51" s="617"/>
      <c r="I51" s="617"/>
      <c r="J51" s="617"/>
      <c r="K51" s="617"/>
      <c r="L51" s="617"/>
    </row>
    <row r="52" spans="1:12" ht="16" thickTop="1" x14ac:dyDescent="0.2">
      <c r="A52" s="280" t="s">
        <v>1367</v>
      </c>
      <c r="B52" s="280"/>
      <c r="C52" s="270"/>
      <c r="D52" s="281"/>
      <c r="E52" s="197" t="s">
        <v>1373</v>
      </c>
      <c r="H52" s="617"/>
      <c r="I52" s="617"/>
      <c r="J52" s="617"/>
      <c r="K52" s="617"/>
      <c r="L52" s="617"/>
    </row>
    <row r="53" spans="1:12" x14ac:dyDescent="0.2">
      <c r="A53" s="282" t="s">
        <v>118</v>
      </c>
      <c r="B53" s="272"/>
      <c r="E53" s="194">
        <f>0.5^E52</f>
        <v>1</v>
      </c>
      <c r="H53" s="617"/>
      <c r="I53" s="617"/>
      <c r="J53" s="617"/>
      <c r="K53" s="617"/>
      <c r="L53" s="617"/>
    </row>
    <row r="54" spans="1:12" ht="16" thickBot="1" x14ac:dyDescent="0.25">
      <c r="A54" s="266"/>
      <c r="B54" s="266"/>
      <c r="C54" s="267"/>
      <c r="D54" s="267"/>
      <c r="E54" s="87"/>
      <c r="F54" s="267"/>
      <c r="G54" s="267"/>
      <c r="H54" s="286"/>
      <c r="I54" s="617"/>
      <c r="J54" s="617"/>
      <c r="K54" s="617"/>
      <c r="L54" s="617"/>
    </row>
    <row r="55" spans="1:12" x14ac:dyDescent="0.2">
      <c r="A55" s="275" t="s">
        <v>33</v>
      </c>
      <c r="B55" s="275"/>
      <c r="C55" s="276"/>
      <c r="D55" s="276"/>
      <c r="E55" s="69" t="s">
        <v>34</v>
      </c>
      <c r="F55" s="276" t="s">
        <v>15</v>
      </c>
      <c r="G55" s="276"/>
      <c r="H55" s="617"/>
      <c r="I55" s="617"/>
      <c r="J55" s="617"/>
      <c r="K55" s="617"/>
      <c r="L55" s="617"/>
    </row>
    <row r="56" spans="1:12" x14ac:dyDescent="0.2">
      <c r="A56" s="283" t="s">
        <v>1368</v>
      </c>
      <c r="B56" s="24" t="s">
        <v>1370</v>
      </c>
      <c r="E56" s="200">
        <v>1</v>
      </c>
      <c r="F56" s="24" t="s">
        <v>1372</v>
      </c>
      <c r="H56" s="617"/>
      <c r="I56" s="617"/>
      <c r="J56" s="617"/>
      <c r="K56" s="617"/>
      <c r="L56" s="617"/>
    </row>
    <row r="57" spans="1:12" x14ac:dyDescent="0.2">
      <c r="A57" s="283" t="s">
        <v>1369</v>
      </c>
      <c r="B57" s="281" t="s">
        <v>1371</v>
      </c>
      <c r="C57" s="24"/>
      <c r="E57" s="200">
        <v>1</v>
      </c>
      <c r="F57" s="24" t="s">
        <v>1372</v>
      </c>
      <c r="H57" s="617"/>
      <c r="I57" s="617"/>
      <c r="J57" s="617"/>
      <c r="K57" s="617"/>
      <c r="L57" s="617"/>
    </row>
    <row r="58" spans="1:12" x14ac:dyDescent="0.2">
      <c r="A58" s="279"/>
      <c r="B58" s="279"/>
      <c r="C58" s="24"/>
      <c r="E58" s="23"/>
      <c r="H58" s="617"/>
      <c r="I58" s="617"/>
      <c r="J58" s="617"/>
      <c r="K58" s="617"/>
      <c r="L58" s="617"/>
    </row>
    <row r="59" spans="1:12" ht="16" thickBot="1" x14ac:dyDescent="0.25">
      <c r="A59" s="279"/>
      <c r="B59" s="279"/>
      <c r="C59" s="22"/>
      <c r="H59" s="617"/>
      <c r="I59" s="617"/>
      <c r="J59" s="617"/>
      <c r="K59" s="617"/>
      <c r="L59" s="617"/>
    </row>
    <row r="60" spans="1:12" x14ac:dyDescent="0.2">
      <c r="A60" s="284"/>
      <c r="B60" s="284"/>
      <c r="C60" s="20"/>
      <c r="D60" s="285"/>
      <c r="E60" s="285"/>
      <c r="F60" s="285"/>
      <c r="G60" s="285"/>
      <c r="H60" s="617"/>
      <c r="I60" s="617"/>
      <c r="J60" s="617"/>
      <c r="K60" s="617"/>
      <c r="L60" s="617"/>
    </row>
    <row r="61" spans="1:12" ht="16" thickBot="1" x14ac:dyDescent="0.25">
      <c r="A61" s="272" t="s">
        <v>35</v>
      </c>
      <c r="B61" s="272"/>
      <c r="E61" s="211">
        <f>E51*E53*E56*E57</f>
        <v>8</v>
      </c>
      <c r="F61" s="212" t="s">
        <v>48</v>
      </c>
      <c r="H61" s="617"/>
      <c r="I61" s="617"/>
      <c r="J61" s="617"/>
      <c r="K61" s="617"/>
      <c r="L61" s="617"/>
    </row>
    <row r="62" spans="1:12" ht="16" thickTop="1" x14ac:dyDescent="0.2">
      <c r="C62" s="282"/>
      <c r="H62" s="617"/>
      <c r="I62" s="617"/>
      <c r="J62" s="617"/>
      <c r="K62" s="617"/>
      <c r="L62" s="617"/>
    </row>
    <row r="63" spans="1:12" ht="16" thickBot="1" x14ac:dyDescent="0.25">
      <c r="A63" s="267"/>
      <c r="B63" s="267"/>
      <c r="C63" s="267"/>
      <c r="D63" s="267"/>
      <c r="E63" s="267"/>
      <c r="F63" s="267"/>
      <c r="G63" s="267"/>
      <c r="H63" s="286"/>
      <c r="I63" s="617"/>
      <c r="J63" s="617"/>
      <c r="K63" s="617"/>
      <c r="L63" s="617"/>
    </row>
    <row r="64" spans="1:12" x14ac:dyDescent="0.2">
      <c r="H64" s="617"/>
      <c r="I64" s="617"/>
      <c r="J64" s="617"/>
      <c r="K64" s="617"/>
      <c r="L64" s="617"/>
    </row>
    <row r="65" spans="1:12" x14ac:dyDescent="0.2">
      <c r="A65" s="272" t="s">
        <v>1394</v>
      </c>
      <c r="H65" s="617"/>
      <c r="I65" s="617"/>
      <c r="J65" s="617"/>
      <c r="K65" s="617"/>
      <c r="L65" s="617"/>
    </row>
    <row r="66" spans="1:12" x14ac:dyDescent="0.2">
      <c r="A66" s="221">
        <v>44098</v>
      </c>
      <c r="B66" s="268" t="s">
        <v>1395</v>
      </c>
      <c r="H66" s="617"/>
      <c r="I66" s="617"/>
      <c r="J66" s="617"/>
      <c r="K66" s="617"/>
      <c r="L66" s="617"/>
    </row>
    <row r="67" spans="1:12" x14ac:dyDescent="0.2">
      <c r="H67" s="617"/>
      <c r="I67" s="617"/>
      <c r="J67" s="617"/>
      <c r="K67" s="617"/>
      <c r="L67" s="617"/>
    </row>
    <row r="68" spans="1:12" x14ac:dyDescent="0.2">
      <c r="H68" s="617"/>
      <c r="I68" s="617"/>
      <c r="J68" s="617"/>
      <c r="K68" s="617"/>
      <c r="L68" s="617"/>
    </row>
    <row r="69" spans="1:12" x14ac:dyDescent="0.2">
      <c r="H69" s="617"/>
      <c r="I69" s="617"/>
      <c r="J69" s="617"/>
      <c r="K69" s="617"/>
      <c r="L69" s="617"/>
    </row>
    <row r="70" spans="1:12" x14ac:dyDescent="0.2">
      <c r="H70" s="617"/>
      <c r="I70" s="617"/>
      <c r="J70" s="617"/>
      <c r="K70" s="617"/>
      <c r="L70" s="617"/>
    </row>
    <row r="1048498" spans="16:16" x14ac:dyDescent="0.2">
      <c r="P1048498" s="57"/>
    </row>
  </sheetData>
  <conditionalFormatting sqref="E61">
    <cfRule type="cellIs" dxfId="47" priority="1" operator="lessThan">
      <formula>7.5</formula>
    </cfRule>
    <cfRule type="cellIs" dxfId="46" priority="2" operator="greaterThan">
      <formula>7.5</formula>
    </cfRule>
  </conditionalFormatting>
  <dataValidations count="4">
    <dataValidation type="list" allowBlank="1" showInputMessage="1" showErrorMessage="1" sqref="E10" xr:uid="{00000000-0002-0000-2D00-000000000000}">
      <formula1>#REF!</formula1>
    </dataValidation>
    <dataValidation type="list" showInputMessage="1" showErrorMessage="1" sqref="E12" xr:uid="{00000000-0002-0000-2D00-000001000000}">
      <formula1>#REF!</formula1>
    </dataValidation>
    <dataValidation type="list" allowBlank="1" showInputMessage="1" showErrorMessage="1" sqref="E11" xr:uid="{00000000-0002-0000-2D00-000002000000}">
      <formula1>#REF!</formula1>
    </dataValidation>
    <dataValidation type="list" allowBlank="1" showInputMessage="1" showErrorMessage="1" sqref="D12" xr:uid="{00000000-0002-0000-2D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D00-000004000000}">
          <x14:formula1>
            <xm:f>Lists!$C$1:$C$9</xm:f>
          </x14:formula1>
          <xm:sqref>D10</xm:sqref>
        </x14:dataValidation>
        <x14:dataValidation type="list" allowBlank="1" showInputMessage="1" showErrorMessage="1" xr:uid="{00000000-0002-0000-2D00-000005000000}">
          <x14:formula1>
            <xm:f>Lists!$F$1:$F$8</xm:f>
          </x14:formula1>
          <xm:sqref>D11</xm:sqref>
        </x14:dataValidation>
        <x14:dataValidation type="list" allowBlank="1" showInputMessage="1" showErrorMessage="1" xr:uid="{00000000-0002-0000-2D00-000006000000}">
          <x14:formula1>
            <xm:f>Lists!$E$1:$E$5</xm:f>
          </x14:formula1>
          <xm:sqref>V15</xm:sqref>
        </x14:dataValidation>
        <x14:dataValidation type="list" allowBlank="1" showInputMessage="1" showErrorMessage="1" xr:uid="{00000000-0002-0000-2D00-000007000000}">
          <x14:formula1>
            <xm:f>Lists!$D$1:$D$8</xm:f>
          </x14:formula1>
          <xm:sqref>E15</xm:sqref>
        </x14:dataValidation>
        <x14:dataValidation type="list" allowBlank="1" showInputMessage="1" showErrorMessage="1" xr:uid="{00000000-0002-0000-2D00-000008000000}">
          <x14:formula1>
            <xm:f>Lists!$G$1:$G$8</xm:f>
          </x14:formula1>
          <xm:sqref>D20</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X1048498"/>
  <sheetViews>
    <sheetView zoomScale="60" zoomScaleNormal="60" zoomScalePageLayoutView="80" workbookViewId="0">
      <selection activeCell="AA55" sqref="AA55"/>
    </sheetView>
  </sheetViews>
  <sheetFormatPr baseColWidth="10" defaultColWidth="8.83203125" defaultRowHeight="15" x14ac:dyDescent="0.2"/>
  <cols>
    <col min="1" max="1" width="13.5" style="268" customWidth="1"/>
    <col min="2" max="2" width="29.33203125" style="268" customWidth="1"/>
    <col min="3" max="3" width="30.33203125" style="268" customWidth="1"/>
    <col min="4" max="4" width="25.83203125" style="268" customWidth="1"/>
    <col min="5" max="5" width="23.83203125" style="268" customWidth="1"/>
    <col min="6" max="6" width="25" style="268" customWidth="1"/>
    <col min="7" max="7" width="26.5" style="268" customWidth="1"/>
    <col min="8" max="8" width="29" style="268" customWidth="1"/>
    <col min="9" max="9" width="22.5" style="268" customWidth="1"/>
    <col min="10" max="10" width="24.83203125" style="268" customWidth="1"/>
    <col min="11" max="12" width="20" style="268" bestFit="1" customWidth="1"/>
    <col min="13" max="13" width="25" style="268" customWidth="1"/>
    <col min="14" max="14" width="20.5" style="268" customWidth="1"/>
    <col min="15" max="15" width="18.83203125" style="268" customWidth="1"/>
    <col min="16" max="16" width="24.5" style="268" customWidth="1"/>
    <col min="17" max="17" width="22.33203125" style="268" customWidth="1"/>
    <col min="18" max="18" width="27.83203125" style="268" bestFit="1" customWidth="1"/>
    <col min="19" max="19" width="15.83203125" style="268" bestFit="1" customWidth="1"/>
    <col min="20" max="20" width="18.83203125" style="268" customWidth="1"/>
    <col min="21" max="21" width="79.1640625" style="268" customWidth="1"/>
    <col min="22" max="22" width="19.83203125" style="268" customWidth="1"/>
    <col min="23" max="23" width="22.6640625" style="268" customWidth="1"/>
    <col min="24" max="24" width="55" style="268" customWidth="1"/>
    <col min="25" max="16384" width="8.83203125" style="268"/>
  </cols>
  <sheetData>
    <row r="1" spans="1:24" s="267" customFormat="1" ht="16" thickBot="1" x14ac:dyDescent="0.25">
      <c r="A1" s="266" t="s">
        <v>0</v>
      </c>
      <c r="B1" s="266"/>
    </row>
    <row r="2" spans="1:24" x14ac:dyDescent="0.2">
      <c r="C2" s="268" t="s">
        <v>1</v>
      </c>
      <c r="D2" s="269" t="s">
        <v>506</v>
      </c>
      <c r="G2" s="268" t="s">
        <v>72</v>
      </c>
      <c r="H2" s="269" t="s">
        <v>1735</v>
      </c>
    </row>
    <row r="3" spans="1:24" x14ac:dyDescent="0.2">
      <c r="C3" s="268" t="s">
        <v>2</v>
      </c>
      <c r="D3" s="209">
        <v>2016</v>
      </c>
    </row>
    <row r="4" spans="1:24" x14ac:dyDescent="0.2">
      <c r="C4" s="270" t="s">
        <v>44</v>
      </c>
      <c r="D4" s="269" t="s">
        <v>1525</v>
      </c>
    </row>
    <row r="5" spans="1:24" x14ac:dyDescent="0.2">
      <c r="C5" s="268" t="s">
        <v>3</v>
      </c>
      <c r="D5" s="269" t="s">
        <v>2169</v>
      </c>
    </row>
    <row r="6" spans="1:24" x14ac:dyDescent="0.2">
      <c r="D6" s="287"/>
    </row>
    <row r="7" spans="1:24" s="267" customFormat="1" ht="16" thickBot="1" x14ac:dyDescent="0.25">
      <c r="A7" s="266" t="s">
        <v>59</v>
      </c>
      <c r="B7" s="266"/>
      <c r="D7" s="286" t="s">
        <v>621</v>
      </c>
    </row>
    <row r="9" spans="1:24" s="267" customFormat="1" ht="16" thickBot="1" x14ac:dyDescent="0.25">
      <c r="A9" s="266" t="s">
        <v>4</v>
      </c>
      <c r="B9" s="266"/>
    </row>
    <row r="10" spans="1:24" x14ac:dyDescent="0.2">
      <c r="C10" s="268" t="s">
        <v>74</v>
      </c>
      <c r="D10" s="271" t="s">
        <v>1587</v>
      </c>
      <c r="E10" s="46"/>
    </row>
    <row r="11" spans="1:24" x14ac:dyDescent="0.2">
      <c r="C11" s="268" t="s">
        <v>46</v>
      </c>
      <c r="D11" s="271" t="s">
        <v>1593</v>
      </c>
      <c r="E11" s="47"/>
    </row>
    <row r="12" spans="1:24" x14ac:dyDescent="0.2">
      <c r="C12" s="268" t="s">
        <v>67</v>
      </c>
      <c r="D12" s="271" t="s">
        <v>53</v>
      </c>
      <c r="E12" s="47"/>
    </row>
    <row r="13" spans="1:24" x14ac:dyDescent="0.2">
      <c r="A13" s="272"/>
      <c r="B13" s="272"/>
    </row>
    <row r="14" spans="1:24" s="474"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616" customFormat="1" x14ac:dyDescent="0.2">
      <c r="A15" s="225">
        <v>4</v>
      </c>
      <c r="B15" s="225" t="s">
        <v>1735</v>
      </c>
      <c r="C15" s="206" t="s">
        <v>574</v>
      </c>
      <c r="D15" s="225" t="s">
        <v>575</v>
      </c>
      <c r="E15" s="225" t="s">
        <v>368</v>
      </c>
      <c r="F15" s="225" t="s">
        <v>576</v>
      </c>
      <c r="G15" s="225" t="s">
        <v>578</v>
      </c>
      <c r="H15" s="225" t="s">
        <v>1439</v>
      </c>
      <c r="I15" s="225" t="s">
        <v>71</v>
      </c>
      <c r="J15" s="225" t="s">
        <v>71</v>
      </c>
      <c r="K15" s="225">
        <v>37</v>
      </c>
      <c r="L15" s="225" t="s">
        <v>71</v>
      </c>
      <c r="M15" s="225" t="s">
        <v>71</v>
      </c>
      <c r="N15" s="225" t="s">
        <v>71</v>
      </c>
      <c r="O15" s="225" t="s">
        <v>71</v>
      </c>
      <c r="P15" s="225" t="s">
        <v>71</v>
      </c>
      <c r="Q15" s="15" t="s">
        <v>135</v>
      </c>
      <c r="R15" s="15">
        <v>66</v>
      </c>
      <c r="S15" s="15" t="s">
        <v>125</v>
      </c>
      <c r="T15" s="15">
        <v>66</v>
      </c>
      <c r="U15" s="225" t="s">
        <v>374</v>
      </c>
      <c r="V15" s="225" t="s">
        <v>52</v>
      </c>
      <c r="W15" s="225" t="s">
        <v>53</v>
      </c>
      <c r="X15" s="225"/>
    </row>
    <row r="16" spans="1:24" s="49" customFormat="1" x14ac:dyDescent="0.2"/>
    <row r="17" spans="1:22" s="50" customFormat="1" ht="16" thickBot="1" x14ac:dyDescent="0.25">
      <c r="A17" s="17" t="s">
        <v>2142</v>
      </c>
      <c r="B17" s="17"/>
      <c r="C17" s="17" t="s">
        <v>68</v>
      </c>
    </row>
    <row r="18" spans="1:22" s="49" customFormat="1" x14ac:dyDescent="0.2"/>
    <row r="19" spans="1:22"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2" s="529" customFormat="1" x14ac:dyDescent="0.2">
      <c r="A20" s="90">
        <v>4</v>
      </c>
      <c r="B20" s="90" t="s">
        <v>1735</v>
      </c>
      <c r="C20" s="207" t="s">
        <v>574</v>
      </c>
      <c r="D20" s="90" t="s">
        <v>1598</v>
      </c>
      <c r="E20" s="52" t="s">
        <v>575</v>
      </c>
      <c r="F20" s="90">
        <v>2</v>
      </c>
      <c r="G20" s="52" t="s">
        <v>374</v>
      </c>
      <c r="H20" s="247">
        <v>66</v>
      </c>
      <c r="I20" s="247" t="s">
        <v>125</v>
      </c>
      <c r="J20" s="247">
        <v>66</v>
      </c>
      <c r="K20" s="90">
        <v>20</v>
      </c>
      <c r="L20" s="90" t="s">
        <v>1466</v>
      </c>
      <c r="M20" s="90" t="s">
        <v>52</v>
      </c>
      <c r="N20" s="90" t="s">
        <v>52</v>
      </c>
      <c r="O20" s="90" t="s">
        <v>91</v>
      </c>
      <c r="P20" s="90">
        <v>54.6</v>
      </c>
      <c r="Q20" s="90" t="s">
        <v>1466</v>
      </c>
      <c r="R20" s="90" t="s">
        <v>93</v>
      </c>
      <c r="S20" s="90" t="s">
        <v>71</v>
      </c>
      <c r="T20" s="90" t="s">
        <v>71</v>
      </c>
      <c r="U20" s="90" t="s">
        <v>580</v>
      </c>
      <c r="V20" s="243" t="s">
        <v>1618</v>
      </c>
    </row>
    <row r="22" spans="1:22" s="267" customFormat="1" ht="16" thickBot="1" x14ac:dyDescent="0.25">
      <c r="A22" s="266" t="s">
        <v>2142</v>
      </c>
      <c r="B22" s="266"/>
      <c r="C22" s="266" t="s">
        <v>69</v>
      </c>
      <c r="D22" s="274"/>
      <c r="E22" s="274" t="s">
        <v>105</v>
      </c>
    </row>
    <row r="24" spans="1:22" s="19" customFormat="1" x14ac:dyDescent="0.2">
      <c r="A24" s="263" t="s">
        <v>5</v>
      </c>
      <c r="B24" s="54" t="s">
        <v>9</v>
      </c>
      <c r="C24" s="55" t="s">
        <v>56</v>
      </c>
      <c r="D24" s="56" t="s">
        <v>488</v>
      </c>
      <c r="E24" s="56" t="s">
        <v>489</v>
      </c>
      <c r="F24" s="56" t="s">
        <v>490</v>
      </c>
      <c r="G24" s="56" t="s">
        <v>491</v>
      </c>
      <c r="H24" s="56" t="s">
        <v>492</v>
      </c>
      <c r="I24" s="56" t="s">
        <v>493</v>
      </c>
      <c r="J24" s="55" t="s">
        <v>2139</v>
      </c>
      <c r="K24" s="55" t="s">
        <v>122</v>
      </c>
      <c r="L24" s="55" t="s">
        <v>2140</v>
      </c>
      <c r="M24" s="55" t="s">
        <v>122</v>
      </c>
      <c r="N24" s="530" t="s">
        <v>42</v>
      </c>
      <c r="O24" s="55" t="s">
        <v>2141</v>
      </c>
      <c r="P24" s="55" t="s">
        <v>122</v>
      </c>
      <c r="Q24" s="530" t="s">
        <v>10</v>
      </c>
      <c r="R24" s="55" t="s">
        <v>2566</v>
      </c>
      <c r="S24" s="55" t="s">
        <v>11</v>
      </c>
      <c r="T24" s="54" t="s">
        <v>16</v>
      </c>
      <c r="U24" s="529"/>
      <c r="V24" s="18"/>
    </row>
    <row r="25" spans="1:22" s="49" customFormat="1" x14ac:dyDescent="0.2">
      <c r="A25" s="83"/>
      <c r="B25" s="83"/>
      <c r="C25" s="85"/>
      <c r="D25" s="57"/>
      <c r="E25" s="84"/>
      <c r="F25" s="84"/>
      <c r="G25" s="84"/>
      <c r="H25" s="84"/>
      <c r="I25" s="84"/>
      <c r="J25" s="84"/>
      <c r="K25" s="57"/>
      <c r="L25" s="57"/>
      <c r="M25" s="57"/>
      <c r="N25" s="57"/>
      <c r="O25" s="57"/>
      <c r="P25" s="57"/>
      <c r="Q25" s="57"/>
      <c r="R25" s="57"/>
      <c r="S25" s="57"/>
      <c r="T25" s="83"/>
      <c r="U25" s="98"/>
      <c r="V25" s="98"/>
    </row>
    <row r="27" spans="1:22" s="267" customFormat="1" ht="16" thickBot="1" x14ac:dyDescent="0.25">
      <c r="A27" s="266" t="s">
        <v>12</v>
      </c>
      <c r="B27" s="266"/>
    </row>
    <row r="28" spans="1:22" s="276" customFormat="1" x14ac:dyDescent="0.2">
      <c r="A28" s="275" t="s">
        <v>13</v>
      </c>
      <c r="B28" s="275"/>
      <c r="E28" s="58" t="s">
        <v>14</v>
      </c>
      <c r="F28" s="277" t="s">
        <v>54</v>
      </c>
      <c r="H28" s="514" t="s">
        <v>16</v>
      </c>
    </row>
    <row r="29" spans="1:22" s="278" customFormat="1" x14ac:dyDescent="0.2">
      <c r="A29" s="59">
        <v>1</v>
      </c>
      <c r="B29" s="59"/>
      <c r="C29" s="278" t="s">
        <v>37</v>
      </c>
      <c r="E29" s="61">
        <v>0</v>
      </c>
      <c r="F29" s="278" t="s">
        <v>60</v>
      </c>
      <c r="H29" s="486" t="s">
        <v>510</v>
      </c>
    </row>
    <row r="30" spans="1:22" x14ac:dyDescent="0.2">
      <c r="A30" s="4">
        <v>2</v>
      </c>
      <c r="B30" s="4"/>
      <c r="C30" s="279" t="s">
        <v>17</v>
      </c>
      <c r="E30" s="6">
        <v>1</v>
      </c>
      <c r="F30" s="268" t="s">
        <v>61</v>
      </c>
      <c r="H30" s="487" t="s">
        <v>2075</v>
      </c>
    </row>
    <row r="31" spans="1:22" s="270" customFormat="1" x14ac:dyDescent="0.2">
      <c r="A31" s="7">
        <v>3</v>
      </c>
      <c r="B31" s="7"/>
      <c r="C31" s="270" t="s">
        <v>18</v>
      </c>
      <c r="E31" s="10">
        <v>0</v>
      </c>
      <c r="F31" s="270" t="s">
        <v>19</v>
      </c>
      <c r="H31" s="487" t="s">
        <v>2066</v>
      </c>
      <c r="I31" s="268"/>
    </row>
    <row r="32" spans="1:22" s="270" customFormat="1" x14ac:dyDescent="0.2">
      <c r="A32" s="7">
        <v>4</v>
      </c>
      <c r="B32" s="7"/>
      <c r="C32" s="270" t="s">
        <v>20</v>
      </c>
      <c r="E32" s="10">
        <v>0</v>
      </c>
      <c r="F32" s="270" t="s">
        <v>21</v>
      </c>
      <c r="H32" s="487" t="s">
        <v>2066</v>
      </c>
      <c r="I32" s="268"/>
    </row>
    <row r="33" spans="1:9" x14ac:dyDescent="0.2">
      <c r="A33" s="4">
        <v>5</v>
      </c>
      <c r="B33" s="4"/>
      <c r="C33" s="279" t="s">
        <v>22</v>
      </c>
      <c r="E33" s="6">
        <v>1</v>
      </c>
      <c r="F33" s="268" t="s">
        <v>23</v>
      </c>
      <c r="H33" s="487" t="s">
        <v>579</v>
      </c>
    </row>
    <row r="34" spans="1:9" x14ac:dyDescent="0.2">
      <c r="A34" s="7">
        <v>6</v>
      </c>
      <c r="B34" s="7"/>
      <c r="C34" s="270" t="s">
        <v>24</v>
      </c>
      <c r="E34" s="10">
        <v>1</v>
      </c>
      <c r="F34" s="268" t="s">
        <v>128</v>
      </c>
      <c r="H34" s="487" t="s">
        <v>2074</v>
      </c>
    </row>
    <row r="35" spans="1:9" x14ac:dyDescent="0.2">
      <c r="E35" s="62"/>
      <c r="H35" s="487"/>
    </row>
    <row r="36" spans="1:9" s="276" customFormat="1" x14ac:dyDescent="0.2">
      <c r="A36" s="275" t="s">
        <v>25</v>
      </c>
      <c r="B36" s="275"/>
      <c r="E36" s="58" t="s">
        <v>14</v>
      </c>
      <c r="F36" s="277" t="s">
        <v>15</v>
      </c>
      <c r="H36" s="515" t="s">
        <v>16</v>
      </c>
    </row>
    <row r="37" spans="1:9" x14ac:dyDescent="0.2">
      <c r="A37" s="268">
        <v>7</v>
      </c>
      <c r="C37" s="268" t="s">
        <v>26</v>
      </c>
      <c r="E37" s="61">
        <v>1</v>
      </c>
      <c r="F37" s="268" t="s">
        <v>27</v>
      </c>
      <c r="H37" s="419" t="s">
        <v>507</v>
      </c>
    </row>
    <row r="38" spans="1:9" x14ac:dyDescent="0.2">
      <c r="A38" s="268">
        <v>8</v>
      </c>
      <c r="C38" s="268" t="s">
        <v>58</v>
      </c>
      <c r="E38" s="61">
        <v>1</v>
      </c>
      <c r="F38" s="268" t="s">
        <v>62</v>
      </c>
      <c r="H38" s="419" t="s">
        <v>919</v>
      </c>
    </row>
    <row r="39" spans="1:9" x14ac:dyDescent="0.2">
      <c r="A39" s="268">
        <v>9</v>
      </c>
      <c r="C39" s="268" t="s">
        <v>40</v>
      </c>
      <c r="E39" s="61">
        <v>0</v>
      </c>
      <c r="F39" s="268" t="s">
        <v>63</v>
      </c>
      <c r="H39" s="419" t="s">
        <v>673</v>
      </c>
    </row>
    <row r="40" spans="1:9" ht="17" x14ac:dyDescent="0.25">
      <c r="A40" s="268">
        <v>10</v>
      </c>
      <c r="C40" s="268" t="s">
        <v>39</v>
      </c>
      <c r="E40" s="61">
        <v>1</v>
      </c>
      <c r="F40" s="268" t="s">
        <v>115</v>
      </c>
      <c r="H40" s="516" t="s">
        <v>2077</v>
      </c>
    </row>
    <row r="41" spans="1:9" x14ac:dyDescent="0.2">
      <c r="E41" s="63"/>
      <c r="H41" s="487"/>
    </row>
    <row r="42" spans="1:9" s="276" customFormat="1" x14ac:dyDescent="0.2">
      <c r="A42" s="275" t="s">
        <v>57</v>
      </c>
      <c r="B42" s="275"/>
      <c r="E42" s="64" t="s">
        <v>14</v>
      </c>
      <c r="F42" s="277" t="s">
        <v>15</v>
      </c>
      <c r="H42" s="515" t="s">
        <v>16</v>
      </c>
    </row>
    <row r="43" spans="1:9" s="279" customFormat="1" x14ac:dyDescent="0.2">
      <c r="A43" s="279">
        <v>11</v>
      </c>
      <c r="C43" s="279" t="s">
        <v>28</v>
      </c>
      <c r="E43" s="6">
        <v>1</v>
      </c>
      <c r="F43" s="268" t="s">
        <v>49</v>
      </c>
      <c r="H43" s="419" t="s">
        <v>577</v>
      </c>
      <c r="I43" s="268"/>
    </row>
    <row r="44" spans="1:9" s="279" customFormat="1" x14ac:dyDescent="0.2">
      <c r="A44" s="11">
        <v>12</v>
      </c>
      <c r="B44" s="11"/>
      <c r="C44" s="279" t="s">
        <v>47</v>
      </c>
      <c r="E44" s="6">
        <v>1</v>
      </c>
      <c r="F44" s="268" t="s">
        <v>109</v>
      </c>
      <c r="H44" s="419" t="s">
        <v>2076</v>
      </c>
      <c r="I44" s="268"/>
    </row>
    <row r="45" spans="1:9" x14ac:dyDescent="0.2">
      <c r="A45" s="47">
        <v>13</v>
      </c>
      <c r="B45" s="47"/>
      <c r="C45" s="268" t="s">
        <v>29</v>
      </c>
      <c r="E45" s="61">
        <v>0</v>
      </c>
      <c r="F45" s="268" t="s">
        <v>30</v>
      </c>
      <c r="H45" s="487" t="s">
        <v>2073</v>
      </c>
    </row>
    <row r="46" spans="1:9" x14ac:dyDescent="0.2">
      <c r="A46" s="47">
        <v>14</v>
      </c>
      <c r="B46" s="47"/>
      <c r="C46" s="268" t="s">
        <v>31</v>
      </c>
      <c r="E46" s="61">
        <v>0</v>
      </c>
      <c r="F46" s="268" t="s">
        <v>1400</v>
      </c>
      <c r="H46" s="487" t="s">
        <v>2072</v>
      </c>
    </row>
    <row r="47" spans="1:9" x14ac:dyDescent="0.2">
      <c r="A47" s="47">
        <v>15</v>
      </c>
      <c r="B47" s="47"/>
      <c r="C47" s="268" t="s">
        <v>38</v>
      </c>
      <c r="E47" s="61">
        <v>0</v>
      </c>
      <c r="F47" s="268" t="s">
        <v>64</v>
      </c>
      <c r="H47" s="419" t="s">
        <v>1949</v>
      </c>
    </row>
    <row r="48" spans="1:9" x14ac:dyDescent="0.2">
      <c r="E48" s="63"/>
    </row>
    <row r="49" spans="1:13" ht="16" thickBot="1" x14ac:dyDescent="0.25">
      <c r="A49" s="267"/>
      <c r="B49" s="267"/>
      <c r="C49" s="267"/>
      <c r="D49" s="267"/>
      <c r="E49" s="65"/>
      <c r="F49" s="267"/>
      <c r="G49" s="267"/>
      <c r="H49" s="287"/>
      <c r="I49" s="287"/>
      <c r="J49" s="287"/>
      <c r="K49" s="287"/>
      <c r="L49" s="287"/>
      <c r="M49" s="287"/>
    </row>
    <row r="50" spans="1:13" x14ac:dyDescent="0.2">
      <c r="E50" s="63"/>
      <c r="H50" s="287"/>
      <c r="I50" s="287"/>
      <c r="J50" s="287"/>
      <c r="K50" s="287"/>
      <c r="L50" s="287"/>
      <c r="M50" s="287"/>
    </row>
    <row r="51" spans="1:13" ht="16" thickBot="1" x14ac:dyDescent="0.25">
      <c r="A51" s="272" t="s">
        <v>32</v>
      </c>
      <c r="B51" s="272"/>
      <c r="E51" s="66">
        <f>SUM(E29:E34,E37:E40,E43:E47)</f>
        <v>8</v>
      </c>
      <c r="F51" s="67" t="s">
        <v>48</v>
      </c>
      <c r="H51" s="287"/>
      <c r="I51" s="287"/>
      <c r="J51" s="287"/>
      <c r="K51" s="287"/>
      <c r="L51" s="287"/>
      <c r="M51" s="287"/>
    </row>
    <row r="52" spans="1:13" ht="16" thickTop="1" x14ac:dyDescent="0.2">
      <c r="A52" s="280" t="s">
        <v>1367</v>
      </c>
      <c r="B52" s="280"/>
      <c r="C52" s="270"/>
      <c r="D52" s="281"/>
      <c r="E52" s="197" t="s">
        <v>1373</v>
      </c>
      <c r="H52" s="287"/>
      <c r="I52" s="287"/>
      <c r="J52" s="287"/>
      <c r="K52" s="287"/>
      <c r="L52" s="287"/>
      <c r="M52" s="287"/>
    </row>
    <row r="53" spans="1:13" x14ac:dyDescent="0.2">
      <c r="A53" s="282" t="s">
        <v>118</v>
      </c>
      <c r="B53" s="272"/>
      <c r="E53" s="194">
        <f>0.5^E52</f>
        <v>1</v>
      </c>
      <c r="H53" s="287"/>
      <c r="I53" s="287"/>
      <c r="J53" s="287"/>
      <c r="K53" s="287"/>
      <c r="L53" s="287"/>
      <c r="M53" s="287"/>
    </row>
    <row r="54" spans="1:13" ht="16" thickBot="1" x14ac:dyDescent="0.25">
      <c r="A54" s="266"/>
      <c r="B54" s="266"/>
      <c r="C54" s="267"/>
      <c r="D54" s="267"/>
      <c r="E54" s="87"/>
      <c r="F54" s="267"/>
      <c r="G54" s="267"/>
      <c r="H54" s="287"/>
      <c r="I54" s="287"/>
      <c r="J54" s="287"/>
      <c r="K54" s="287"/>
      <c r="L54" s="287"/>
      <c r="M54" s="287"/>
    </row>
    <row r="55" spans="1:13" x14ac:dyDescent="0.2">
      <c r="A55" s="275" t="s">
        <v>33</v>
      </c>
      <c r="B55" s="275"/>
      <c r="C55" s="276"/>
      <c r="D55" s="276"/>
      <c r="E55" s="69" t="s">
        <v>34</v>
      </c>
      <c r="F55" s="276" t="s">
        <v>15</v>
      </c>
      <c r="G55" s="276"/>
      <c r="H55" s="287"/>
      <c r="I55" s="287"/>
      <c r="J55" s="287"/>
      <c r="K55" s="287"/>
      <c r="L55" s="287"/>
      <c r="M55" s="287"/>
    </row>
    <row r="56" spans="1:13" x14ac:dyDescent="0.2">
      <c r="A56" s="283" t="s">
        <v>1368</v>
      </c>
      <c r="B56" s="24" t="s">
        <v>1370</v>
      </c>
      <c r="E56" s="200">
        <v>1</v>
      </c>
      <c r="F56" s="24" t="s">
        <v>1372</v>
      </c>
      <c r="H56" s="287"/>
      <c r="I56" s="287"/>
      <c r="J56" s="287"/>
      <c r="K56" s="287"/>
      <c r="L56" s="287"/>
      <c r="M56" s="287"/>
    </row>
    <row r="57" spans="1:13" x14ac:dyDescent="0.2">
      <c r="A57" s="283" t="s">
        <v>1369</v>
      </c>
      <c r="B57" s="281" t="s">
        <v>1371</v>
      </c>
      <c r="C57" s="24"/>
      <c r="E57" s="200">
        <v>1</v>
      </c>
      <c r="F57" s="24" t="s">
        <v>1372</v>
      </c>
      <c r="H57" s="287"/>
      <c r="I57" s="287"/>
      <c r="J57" s="287"/>
      <c r="K57" s="287"/>
      <c r="L57" s="287"/>
      <c r="M57" s="287"/>
    </row>
    <row r="58" spans="1:13" x14ac:dyDescent="0.2">
      <c r="A58" s="279"/>
      <c r="B58" s="279"/>
      <c r="C58" s="24"/>
      <c r="E58" s="23"/>
      <c r="H58" s="287"/>
      <c r="I58" s="287"/>
      <c r="J58" s="287"/>
      <c r="K58" s="287"/>
      <c r="L58" s="287"/>
      <c r="M58" s="287"/>
    </row>
    <row r="59" spans="1:13" ht="16" thickBot="1" x14ac:dyDescent="0.25">
      <c r="A59" s="279"/>
      <c r="B59" s="279"/>
      <c r="C59" s="22"/>
      <c r="H59" s="287"/>
      <c r="I59" s="287"/>
      <c r="J59" s="287"/>
      <c r="K59" s="287"/>
      <c r="L59" s="287"/>
      <c r="M59" s="287"/>
    </row>
    <row r="60" spans="1:13" x14ac:dyDescent="0.2">
      <c r="A60" s="284"/>
      <c r="B60" s="284"/>
      <c r="C60" s="20"/>
      <c r="D60" s="285"/>
      <c r="E60" s="285"/>
      <c r="F60" s="285"/>
      <c r="G60" s="285"/>
      <c r="H60" s="287"/>
      <c r="I60" s="287"/>
      <c r="J60" s="287"/>
      <c r="K60" s="287"/>
      <c r="L60" s="287"/>
      <c r="M60" s="287"/>
    </row>
    <row r="61" spans="1:13" ht="16" thickBot="1" x14ac:dyDescent="0.25">
      <c r="A61" s="272" t="s">
        <v>35</v>
      </c>
      <c r="B61" s="272"/>
      <c r="E61" s="211">
        <f>E51*E53*E56*E57</f>
        <v>8</v>
      </c>
      <c r="F61" s="212" t="s">
        <v>48</v>
      </c>
      <c r="H61" s="287"/>
      <c r="I61" s="287"/>
      <c r="J61" s="287"/>
      <c r="K61" s="287"/>
      <c r="L61" s="287"/>
      <c r="M61" s="287"/>
    </row>
    <row r="62" spans="1:13" ht="16" thickTop="1" x14ac:dyDescent="0.2">
      <c r="C62" s="282"/>
      <c r="H62" s="287"/>
      <c r="I62" s="287"/>
      <c r="J62" s="287"/>
      <c r="K62" s="287"/>
      <c r="L62" s="287"/>
      <c r="M62" s="287"/>
    </row>
    <row r="63" spans="1:13" ht="16" thickBot="1" x14ac:dyDescent="0.25">
      <c r="A63" s="267"/>
      <c r="B63" s="267"/>
      <c r="C63" s="267"/>
      <c r="D63" s="267"/>
      <c r="E63" s="267"/>
      <c r="F63" s="267"/>
      <c r="G63" s="267"/>
      <c r="H63" s="287"/>
      <c r="I63" s="287"/>
      <c r="J63" s="287"/>
      <c r="K63" s="287"/>
      <c r="L63" s="287"/>
      <c r="M63" s="287"/>
    </row>
    <row r="64" spans="1:13" x14ac:dyDescent="0.2">
      <c r="H64" s="287"/>
      <c r="I64" s="287"/>
      <c r="J64" s="287"/>
      <c r="K64" s="287"/>
      <c r="L64" s="287"/>
      <c r="M64" s="287"/>
    </row>
    <row r="65" spans="1:13" x14ac:dyDescent="0.2">
      <c r="A65" s="272" t="s">
        <v>1394</v>
      </c>
      <c r="H65" s="287"/>
      <c r="I65" s="287"/>
      <c r="J65" s="287"/>
      <c r="K65" s="287"/>
      <c r="L65" s="287"/>
      <c r="M65" s="287"/>
    </row>
    <row r="66" spans="1:13" x14ac:dyDescent="0.2">
      <c r="A66" s="221">
        <v>44098</v>
      </c>
      <c r="B66" s="268" t="s">
        <v>1395</v>
      </c>
      <c r="H66" s="287"/>
      <c r="I66" s="287"/>
      <c r="J66" s="287"/>
      <c r="K66" s="287"/>
      <c r="L66" s="287"/>
      <c r="M66" s="287"/>
    </row>
    <row r="67" spans="1:13" x14ac:dyDescent="0.2">
      <c r="H67" s="287"/>
      <c r="I67" s="287"/>
      <c r="J67" s="287"/>
      <c r="K67" s="287"/>
      <c r="L67" s="287"/>
      <c r="M67" s="287"/>
    </row>
    <row r="68" spans="1:13" x14ac:dyDescent="0.2">
      <c r="H68" s="287"/>
      <c r="I68" s="287"/>
      <c r="J68" s="287"/>
      <c r="K68" s="287"/>
      <c r="L68" s="287"/>
      <c r="M68" s="287"/>
    </row>
    <row r="69" spans="1:13" x14ac:dyDescent="0.2">
      <c r="H69" s="287"/>
      <c r="I69" s="287"/>
      <c r="J69" s="287"/>
      <c r="K69" s="287"/>
      <c r="L69" s="287"/>
      <c r="M69" s="287"/>
    </row>
    <row r="70" spans="1:13" x14ac:dyDescent="0.2">
      <c r="H70" s="287"/>
      <c r="I70" s="287"/>
      <c r="J70" s="287"/>
      <c r="K70" s="287"/>
      <c r="L70" s="287"/>
      <c r="M70" s="287"/>
    </row>
    <row r="71" spans="1:13" x14ac:dyDescent="0.2">
      <c r="H71" s="287"/>
      <c r="I71" s="287"/>
      <c r="J71" s="287"/>
      <c r="K71" s="287"/>
      <c r="L71" s="287"/>
      <c r="M71" s="287"/>
    </row>
    <row r="72" spans="1:13" x14ac:dyDescent="0.2">
      <c r="H72" s="287"/>
      <c r="I72" s="287"/>
      <c r="J72" s="287"/>
      <c r="K72" s="287"/>
      <c r="L72" s="287"/>
      <c r="M72" s="287"/>
    </row>
    <row r="73" spans="1:13" x14ac:dyDescent="0.2">
      <c r="H73" s="287"/>
      <c r="I73" s="287"/>
      <c r="J73" s="287"/>
      <c r="K73" s="287"/>
      <c r="L73" s="287"/>
      <c r="M73" s="287"/>
    </row>
    <row r="74" spans="1:13" x14ac:dyDescent="0.2">
      <c r="H74" s="287"/>
      <c r="I74" s="287"/>
      <c r="J74" s="287"/>
      <c r="K74" s="287"/>
      <c r="L74" s="287"/>
      <c r="M74" s="287"/>
    </row>
    <row r="75" spans="1:13" x14ac:dyDescent="0.2">
      <c r="H75" s="287"/>
      <c r="I75" s="287"/>
      <c r="J75" s="287"/>
      <c r="K75" s="287"/>
      <c r="L75" s="287"/>
      <c r="M75" s="287"/>
    </row>
    <row r="1048498" spans="16:16" x14ac:dyDescent="0.2">
      <c r="P1048498" s="57"/>
    </row>
  </sheetData>
  <conditionalFormatting sqref="E61">
    <cfRule type="cellIs" dxfId="45" priority="1" operator="lessThan">
      <formula>7.5</formula>
    </cfRule>
    <cfRule type="cellIs" dxfId="44" priority="2" operator="greaterThan">
      <formula>7.5</formula>
    </cfRule>
  </conditionalFormatting>
  <dataValidations count="3">
    <dataValidation type="list" allowBlank="1" showInputMessage="1" showErrorMessage="1" sqref="D12" xr:uid="{00000000-0002-0000-2E00-000000000000}">
      <formula1>"Yes,No"</formula1>
    </dataValidation>
    <dataValidation type="list" allowBlank="1" showInputMessage="1" showErrorMessage="1" sqref="E10:E11" xr:uid="{00000000-0002-0000-2E00-000001000000}">
      <formula1>#REF!</formula1>
    </dataValidation>
    <dataValidation type="list" showInputMessage="1" showErrorMessage="1" sqref="E12" xr:uid="{00000000-0002-0000-2E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E00-000003000000}">
          <x14:formula1>
            <xm:f>Lists!$D$1:$D$8</xm:f>
          </x14:formula1>
          <xm:sqref>E15</xm:sqref>
        </x14:dataValidation>
        <x14:dataValidation type="list" allowBlank="1" showInputMessage="1" showErrorMessage="1" xr:uid="{00000000-0002-0000-2E00-000004000000}">
          <x14:formula1>
            <xm:f>Lists!$E$1:$E$5</xm:f>
          </x14:formula1>
          <xm:sqref>V15</xm:sqref>
        </x14:dataValidation>
        <x14:dataValidation type="list" allowBlank="1" showInputMessage="1" showErrorMessage="1" xr:uid="{00000000-0002-0000-2E00-000005000000}">
          <x14:formula1>
            <xm:f>Lists!$F$1:$F$8</xm:f>
          </x14:formula1>
          <xm:sqref>D11</xm:sqref>
        </x14:dataValidation>
        <x14:dataValidation type="list" allowBlank="1" showInputMessage="1" showErrorMessage="1" xr:uid="{00000000-0002-0000-2E00-000006000000}">
          <x14:formula1>
            <xm:f>Lists!$C$1:$C$9</xm:f>
          </x14:formula1>
          <xm:sqref>D10</xm:sqref>
        </x14:dataValidation>
        <x14:dataValidation type="list" allowBlank="1" showInputMessage="1" showErrorMessage="1" xr:uid="{00000000-0002-0000-2E00-000007000000}">
          <x14:formula1>
            <xm:f>Lists!$G$1:$G$8</xm:f>
          </x14:formula1>
          <xm:sqref>D20</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92D050"/>
  </sheetPr>
  <dimension ref="A1:AB245"/>
  <sheetViews>
    <sheetView topLeftCell="D1"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46.8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567"/>
  </cols>
  <sheetData>
    <row r="1" spans="1:24" ht="16" thickBot="1" x14ac:dyDescent="0.25">
      <c r="A1" s="1" t="s">
        <v>0</v>
      </c>
      <c r="B1" s="1"/>
      <c r="C1" s="43" t="s">
        <v>1524</v>
      </c>
      <c r="D1" s="43"/>
      <c r="E1" s="43"/>
      <c r="F1" s="43"/>
      <c r="G1" s="43"/>
      <c r="H1" s="43"/>
      <c r="I1" s="43"/>
      <c r="J1" s="43"/>
      <c r="K1" s="43"/>
      <c r="L1" s="43"/>
      <c r="M1" s="43"/>
      <c r="N1" s="43"/>
      <c r="O1" s="43"/>
      <c r="P1" s="43"/>
      <c r="Q1" s="43"/>
      <c r="R1" s="43"/>
      <c r="S1" s="43"/>
      <c r="T1" s="43"/>
      <c r="U1" s="43"/>
      <c r="V1" s="43"/>
      <c r="W1" s="43"/>
      <c r="X1" s="43"/>
    </row>
    <row r="2" spans="1:24" x14ac:dyDescent="0.2">
      <c r="C2" s="19" t="s">
        <v>1</v>
      </c>
      <c r="D2" s="44" t="s">
        <v>981</v>
      </c>
      <c r="G2" s="19" t="s">
        <v>72</v>
      </c>
      <c r="H2" s="44" t="s">
        <v>1433</v>
      </c>
    </row>
    <row r="3" spans="1:24" x14ac:dyDescent="0.2">
      <c r="C3" s="19" t="s">
        <v>2</v>
      </c>
      <c r="D3" s="209">
        <v>2016</v>
      </c>
    </row>
    <row r="4" spans="1:24" x14ac:dyDescent="0.2">
      <c r="C4" s="8" t="s">
        <v>44</v>
      </c>
      <c r="D4" s="44" t="s">
        <v>982</v>
      </c>
    </row>
    <row r="5" spans="1:24" x14ac:dyDescent="0.2">
      <c r="C5" s="19" t="s">
        <v>3</v>
      </c>
      <c r="D5" s="44" t="s">
        <v>1644</v>
      </c>
    </row>
    <row r="6" spans="1:24" x14ac:dyDescent="0.2">
      <c r="D6" s="18"/>
    </row>
    <row r="7" spans="1:24" ht="16" thickBot="1" x14ac:dyDescent="0.25">
      <c r="A7" s="1" t="s">
        <v>59</v>
      </c>
      <c r="B7" s="1"/>
      <c r="C7" s="43"/>
      <c r="D7" s="248" t="s">
        <v>2068</v>
      </c>
      <c r="E7" s="43"/>
      <c r="F7" s="43"/>
      <c r="G7" s="43"/>
      <c r="H7" s="43"/>
      <c r="I7" s="43"/>
      <c r="J7" s="43"/>
      <c r="K7" s="43"/>
      <c r="L7" s="43"/>
      <c r="M7" s="43"/>
      <c r="N7" s="43"/>
      <c r="O7" s="43"/>
      <c r="P7" s="43"/>
      <c r="Q7" s="43"/>
      <c r="R7" s="43"/>
      <c r="S7" s="43"/>
      <c r="T7" s="43"/>
      <c r="U7" s="43"/>
      <c r="V7" s="43"/>
      <c r="W7" s="43"/>
      <c r="X7" s="43"/>
    </row>
    <row r="9" spans="1:24"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row>
    <row r="10" spans="1:24" x14ac:dyDescent="0.2">
      <c r="C10" s="19" t="s">
        <v>74</v>
      </c>
      <c r="D10" s="45" t="s">
        <v>988</v>
      </c>
      <c r="E10" s="46"/>
    </row>
    <row r="11" spans="1:24" x14ac:dyDescent="0.2">
      <c r="C11" s="19" t="s">
        <v>46</v>
      </c>
      <c r="D11" s="45" t="s">
        <v>43</v>
      </c>
      <c r="E11" s="47"/>
    </row>
    <row r="12" spans="1:24" x14ac:dyDescent="0.2">
      <c r="C12" s="19" t="s">
        <v>67</v>
      </c>
      <c r="D12" s="45" t="s">
        <v>53</v>
      </c>
      <c r="E12" s="47"/>
    </row>
    <row r="13" spans="1:24" x14ac:dyDescent="0.2">
      <c r="A13" s="2"/>
      <c r="B13" s="2"/>
    </row>
    <row r="14" spans="1:24"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1431</v>
      </c>
      <c r="O14" s="214" t="s">
        <v>1432</v>
      </c>
      <c r="P14" s="214" t="s">
        <v>8</v>
      </c>
      <c r="Q14" s="205" t="s">
        <v>121</v>
      </c>
      <c r="R14" s="205" t="s">
        <v>123</v>
      </c>
      <c r="S14" s="205" t="s">
        <v>124</v>
      </c>
      <c r="T14" s="205" t="s">
        <v>127</v>
      </c>
      <c r="U14" s="214" t="s">
        <v>55</v>
      </c>
      <c r="V14" s="214" t="s">
        <v>50</v>
      </c>
      <c r="W14" s="214" t="s">
        <v>120</v>
      </c>
      <c r="X14" s="83" t="s">
        <v>16</v>
      </c>
    </row>
    <row r="15" spans="1:24" x14ac:dyDescent="0.2">
      <c r="A15" s="225">
        <v>1</v>
      </c>
      <c r="B15" s="225" t="s">
        <v>1736</v>
      </c>
      <c r="C15" s="206" t="s">
        <v>1008</v>
      </c>
      <c r="D15" s="225" t="s">
        <v>90</v>
      </c>
      <c r="E15" s="225" t="s">
        <v>268</v>
      </c>
      <c r="F15" s="225" t="s">
        <v>991</v>
      </c>
      <c r="G15" s="225" t="s">
        <v>930</v>
      </c>
      <c r="H15" s="225" t="s">
        <v>52</v>
      </c>
      <c r="I15" s="225" t="s">
        <v>1071</v>
      </c>
      <c r="J15" s="225" t="s">
        <v>85</v>
      </c>
      <c r="K15" s="225">
        <v>5</v>
      </c>
      <c r="L15" s="225">
        <f>K15-1</f>
        <v>4</v>
      </c>
      <c r="M15" s="225">
        <f>K15+1</f>
        <v>6</v>
      </c>
      <c r="N15" s="225">
        <v>100</v>
      </c>
      <c r="O15" s="225">
        <v>500</v>
      </c>
      <c r="P15" s="305" t="s">
        <v>88</v>
      </c>
      <c r="Q15" s="15">
        <v>0</v>
      </c>
      <c r="R15" s="15">
        <v>96</v>
      </c>
      <c r="S15" s="15" t="s">
        <v>125</v>
      </c>
      <c r="T15" s="15">
        <v>96</v>
      </c>
      <c r="U15" s="225" t="s">
        <v>269</v>
      </c>
      <c r="V15" s="225" t="s">
        <v>71</v>
      </c>
      <c r="W15" s="225" t="s">
        <v>594</v>
      </c>
      <c r="X15" s="306" t="s">
        <v>1072</v>
      </c>
    </row>
    <row r="16" spans="1:24" x14ac:dyDescent="0.2">
      <c r="A16" s="225">
        <v>2</v>
      </c>
      <c r="B16" s="225" t="s">
        <v>1736</v>
      </c>
      <c r="C16" s="206" t="s">
        <v>1009</v>
      </c>
      <c r="D16" s="225" t="s">
        <v>90</v>
      </c>
      <c r="E16" s="225" t="s">
        <v>268</v>
      </c>
      <c r="F16" s="225" t="s">
        <v>991</v>
      </c>
      <c r="G16" s="225" t="s">
        <v>930</v>
      </c>
      <c r="H16" s="225" t="s">
        <v>52</v>
      </c>
      <c r="I16" s="225" t="s">
        <v>1071</v>
      </c>
      <c r="J16" s="225" t="s">
        <v>85</v>
      </c>
      <c r="K16" s="225">
        <v>5</v>
      </c>
      <c r="L16" s="225">
        <f t="shared" ref="L16:L79" si="0">K16-1</f>
        <v>4</v>
      </c>
      <c r="M16" s="225">
        <f t="shared" ref="M16:M79" si="1">K16+1</f>
        <v>6</v>
      </c>
      <c r="N16" s="225">
        <v>100</v>
      </c>
      <c r="O16" s="225">
        <v>500</v>
      </c>
      <c r="P16" s="305" t="s">
        <v>88</v>
      </c>
      <c r="Q16" s="15">
        <v>0</v>
      </c>
      <c r="R16" s="15">
        <v>96</v>
      </c>
      <c r="S16" s="15" t="s">
        <v>125</v>
      </c>
      <c r="T16" s="15">
        <v>96</v>
      </c>
      <c r="U16" s="225" t="s">
        <v>269</v>
      </c>
      <c r="V16" s="225" t="s">
        <v>71</v>
      </c>
      <c r="W16" s="225" t="s">
        <v>594</v>
      </c>
      <c r="X16" s="306" t="s">
        <v>1072</v>
      </c>
    </row>
    <row r="17" spans="1:24" x14ac:dyDescent="0.2">
      <c r="A17" s="225">
        <v>3</v>
      </c>
      <c r="B17" s="225" t="s">
        <v>1736</v>
      </c>
      <c r="C17" s="206" t="s">
        <v>1010</v>
      </c>
      <c r="D17" s="225" t="s">
        <v>90</v>
      </c>
      <c r="E17" s="225" t="s">
        <v>268</v>
      </c>
      <c r="F17" s="225" t="s">
        <v>991</v>
      </c>
      <c r="G17" s="225" t="s">
        <v>930</v>
      </c>
      <c r="H17" s="225" t="s">
        <v>52</v>
      </c>
      <c r="I17" s="225" t="s">
        <v>1071</v>
      </c>
      <c r="J17" s="225" t="s">
        <v>85</v>
      </c>
      <c r="K17" s="225">
        <v>5</v>
      </c>
      <c r="L17" s="225">
        <f t="shared" si="0"/>
        <v>4</v>
      </c>
      <c r="M17" s="225">
        <f t="shared" si="1"/>
        <v>6</v>
      </c>
      <c r="N17" s="225">
        <v>100</v>
      </c>
      <c r="O17" s="225">
        <v>500</v>
      </c>
      <c r="P17" s="305" t="s">
        <v>88</v>
      </c>
      <c r="Q17" s="15">
        <v>0</v>
      </c>
      <c r="R17" s="15">
        <v>96</v>
      </c>
      <c r="S17" s="15" t="s">
        <v>125</v>
      </c>
      <c r="T17" s="15">
        <v>96</v>
      </c>
      <c r="U17" s="225" t="s">
        <v>269</v>
      </c>
      <c r="V17" s="225" t="s">
        <v>71</v>
      </c>
      <c r="W17" s="225" t="s">
        <v>594</v>
      </c>
      <c r="X17" s="306" t="s">
        <v>1072</v>
      </c>
    </row>
    <row r="18" spans="1:24" x14ac:dyDescent="0.2">
      <c r="A18" s="225">
        <v>4</v>
      </c>
      <c r="B18" s="225" t="s">
        <v>1736</v>
      </c>
      <c r="C18" s="206" t="s">
        <v>1011</v>
      </c>
      <c r="D18" s="225" t="s">
        <v>90</v>
      </c>
      <c r="E18" s="225" t="s">
        <v>268</v>
      </c>
      <c r="F18" s="225" t="s">
        <v>991</v>
      </c>
      <c r="G18" s="225" t="s">
        <v>930</v>
      </c>
      <c r="H18" s="225" t="s">
        <v>52</v>
      </c>
      <c r="I18" s="225" t="s">
        <v>1071</v>
      </c>
      <c r="J18" s="225" t="s">
        <v>85</v>
      </c>
      <c r="K18" s="225">
        <v>5</v>
      </c>
      <c r="L18" s="225">
        <f t="shared" si="0"/>
        <v>4</v>
      </c>
      <c r="M18" s="225">
        <f t="shared" si="1"/>
        <v>6</v>
      </c>
      <c r="N18" s="225">
        <v>100</v>
      </c>
      <c r="O18" s="225">
        <v>500</v>
      </c>
      <c r="P18" s="305" t="s">
        <v>88</v>
      </c>
      <c r="Q18" s="15">
        <v>0</v>
      </c>
      <c r="R18" s="15">
        <v>96</v>
      </c>
      <c r="S18" s="15" t="s">
        <v>125</v>
      </c>
      <c r="T18" s="15">
        <v>96</v>
      </c>
      <c r="U18" s="225" t="s">
        <v>269</v>
      </c>
      <c r="V18" s="225" t="s">
        <v>71</v>
      </c>
      <c r="W18" s="225" t="s">
        <v>594</v>
      </c>
      <c r="X18" s="306" t="s">
        <v>1072</v>
      </c>
    </row>
    <row r="19" spans="1:24" x14ac:dyDescent="0.2">
      <c r="A19" s="225">
        <v>5</v>
      </c>
      <c r="B19" s="225" t="s">
        <v>1736</v>
      </c>
      <c r="C19" s="206" t="s">
        <v>1012</v>
      </c>
      <c r="D19" s="225" t="s">
        <v>90</v>
      </c>
      <c r="E19" s="225" t="s">
        <v>268</v>
      </c>
      <c r="F19" s="225" t="s">
        <v>991</v>
      </c>
      <c r="G19" s="225" t="s">
        <v>930</v>
      </c>
      <c r="H19" s="225" t="s">
        <v>52</v>
      </c>
      <c r="I19" s="225" t="s">
        <v>1071</v>
      </c>
      <c r="J19" s="225" t="s">
        <v>85</v>
      </c>
      <c r="K19" s="225">
        <v>5</v>
      </c>
      <c r="L19" s="225">
        <f t="shared" si="0"/>
        <v>4</v>
      </c>
      <c r="M19" s="225">
        <f t="shared" si="1"/>
        <v>6</v>
      </c>
      <c r="N19" s="225">
        <v>100</v>
      </c>
      <c r="O19" s="225">
        <v>500</v>
      </c>
      <c r="P19" s="305" t="s">
        <v>88</v>
      </c>
      <c r="Q19" s="15">
        <v>0</v>
      </c>
      <c r="R19" s="15">
        <v>96</v>
      </c>
      <c r="S19" s="15" t="s">
        <v>125</v>
      </c>
      <c r="T19" s="15">
        <v>96</v>
      </c>
      <c r="U19" s="225" t="s">
        <v>269</v>
      </c>
      <c r="V19" s="225" t="s">
        <v>71</v>
      </c>
      <c r="W19" s="225" t="s">
        <v>594</v>
      </c>
      <c r="X19" s="306" t="s">
        <v>1072</v>
      </c>
    </row>
    <row r="20" spans="1:24" x14ac:dyDescent="0.2">
      <c r="A20" s="249">
        <v>6</v>
      </c>
      <c r="B20" s="249" t="s">
        <v>1737</v>
      </c>
      <c r="C20" s="250" t="s">
        <v>1008</v>
      </c>
      <c r="D20" s="249" t="s">
        <v>90</v>
      </c>
      <c r="E20" s="249" t="s">
        <v>268</v>
      </c>
      <c r="F20" s="249" t="s">
        <v>991</v>
      </c>
      <c r="G20" s="249" t="s">
        <v>930</v>
      </c>
      <c r="H20" s="249" t="s">
        <v>52</v>
      </c>
      <c r="I20" s="249" t="s">
        <v>1071</v>
      </c>
      <c r="J20" s="249" t="s">
        <v>85</v>
      </c>
      <c r="K20" s="249">
        <v>5</v>
      </c>
      <c r="L20" s="249">
        <f t="shared" si="0"/>
        <v>4</v>
      </c>
      <c r="M20" s="249">
        <f t="shared" si="1"/>
        <v>6</v>
      </c>
      <c r="N20" s="249">
        <v>100</v>
      </c>
      <c r="O20" s="249">
        <v>500</v>
      </c>
      <c r="P20" s="251" t="s">
        <v>88</v>
      </c>
      <c r="Q20" s="251">
        <v>0</v>
      </c>
      <c r="R20" s="251">
        <v>96</v>
      </c>
      <c r="S20" s="251" t="s">
        <v>125</v>
      </c>
      <c r="T20" s="251">
        <v>96</v>
      </c>
      <c r="U20" s="249" t="s">
        <v>269</v>
      </c>
      <c r="V20" s="249" t="s">
        <v>71</v>
      </c>
      <c r="W20" s="249" t="s">
        <v>594</v>
      </c>
      <c r="X20" s="307" t="s">
        <v>1072</v>
      </c>
    </row>
    <row r="21" spans="1:24" x14ac:dyDescent="0.2">
      <c r="A21" s="249">
        <v>7</v>
      </c>
      <c r="B21" s="249" t="s">
        <v>1737</v>
      </c>
      <c r="C21" s="250" t="s">
        <v>1009</v>
      </c>
      <c r="D21" s="249" t="s">
        <v>90</v>
      </c>
      <c r="E21" s="249" t="s">
        <v>268</v>
      </c>
      <c r="F21" s="249" t="s">
        <v>991</v>
      </c>
      <c r="G21" s="249" t="s">
        <v>930</v>
      </c>
      <c r="H21" s="249" t="s">
        <v>52</v>
      </c>
      <c r="I21" s="249" t="s">
        <v>1071</v>
      </c>
      <c r="J21" s="249" t="s">
        <v>85</v>
      </c>
      <c r="K21" s="249">
        <v>5</v>
      </c>
      <c r="L21" s="249">
        <f t="shared" si="0"/>
        <v>4</v>
      </c>
      <c r="M21" s="249">
        <f t="shared" si="1"/>
        <v>6</v>
      </c>
      <c r="N21" s="249">
        <v>100</v>
      </c>
      <c r="O21" s="249">
        <v>500</v>
      </c>
      <c r="P21" s="251" t="s">
        <v>88</v>
      </c>
      <c r="Q21" s="251">
        <v>0</v>
      </c>
      <c r="R21" s="251">
        <v>96</v>
      </c>
      <c r="S21" s="251" t="s">
        <v>125</v>
      </c>
      <c r="T21" s="251">
        <v>96</v>
      </c>
      <c r="U21" s="249" t="s">
        <v>269</v>
      </c>
      <c r="V21" s="249" t="s">
        <v>71</v>
      </c>
      <c r="W21" s="249" t="s">
        <v>594</v>
      </c>
      <c r="X21" s="307" t="s">
        <v>1072</v>
      </c>
    </row>
    <row r="22" spans="1:24" x14ac:dyDescent="0.2">
      <c r="A22" s="249">
        <v>8</v>
      </c>
      <c r="B22" s="249" t="s">
        <v>1737</v>
      </c>
      <c r="C22" s="250" t="s">
        <v>1010</v>
      </c>
      <c r="D22" s="249" t="s">
        <v>90</v>
      </c>
      <c r="E22" s="249" t="s">
        <v>268</v>
      </c>
      <c r="F22" s="249" t="s">
        <v>991</v>
      </c>
      <c r="G22" s="249" t="s">
        <v>930</v>
      </c>
      <c r="H22" s="249" t="s">
        <v>52</v>
      </c>
      <c r="I22" s="249" t="s">
        <v>1071</v>
      </c>
      <c r="J22" s="249" t="s">
        <v>85</v>
      </c>
      <c r="K22" s="249">
        <v>5</v>
      </c>
      <c r="L22" s="249">
        <f t="shared" si="0"/>
        <v>4</v>
      </c>
      <c r="M22" s="249">
        <f t="shared" si="1"/>
        <v>6</v>
      </c>
      <c r="N22" s="249">
        <v>100</v>
      </c>
      <c r="O22" s="249">
        <v>500</v>
      </c>
      <c r="P22" s="251" t="s">
        <v>88</v>
      </c>
      <c r="Q22" s="251">
        <v>0</v>
      </c>
      <c r="R22" s="251">
        <v>96</v>
      </c>
      <c r="S22" s="251" t="s">
        <v>125</v>
      </c>
      <c r="T22" s="251">
        <v>96</v>
      </c>
      <c r="U22" s="249" t="s">
        <v>269</v>
      </c>
      <c r="V22" s="249" t="s">
        <v>71</v>
      </c>
      <c r="W22" s="249" t="s">
        <v>594</v>
      </c>
      <c r="X22" s="307" t="s">
        <v>1072</v>
      </c>
    </row>
    <row r="23" spans="1:24" x14ac:dyDescent="0.2">
      <c r="A23" s="249">
        <v>9</v>
      </c>
      <c r="B23" s="249" t="s">
        <v>1737</v>
      </c>
      <c r="C23" s="250" t="s">
        <v>1011</v>
      </c>
      <c r="D23" s="249" t="s">
        <v>90</v>
      </c>
      <c r="E23" s="249" t="s">
        <v>268</v>
      </c>
      <c r="F23" s="249" t="s">
        <v>991</v>
      </c>
      <c r="G23" s="249" t="s">
        <v>930</v>
      </c>
      <c r="H23" s="249" t="s">
        <v>52</v>
      </c>
      <c r="I23" s="249" t="s">
        <v>1071</v>
      </c>
      <c r="J23" s="249" t="s">
        <v>85</v>
      </c>
      <c r="K23" s="249">
        <v>5</v>
      </c>
      <c r="L23" s="249">
        <f t="shared" si="0"/>
        <v>4</v>
      </c>
      <c r="M23" s="249">
        <f t="shared" si="1"/>
        <v>6</v>
      </c>
      <c r="N23" s="249">
        <v>100</v>
      </c>
      <c r="O23" s="249">
        <v>500</v>
      </c>
      <c r="P23" s="251" t="s">
        <v>88</v>
      </c>
      <c r="Q23" s="251">
        <v>0</v>
      </c>
      <c r="R23" s="251">
        <v>96</v>
      </c>
      <c r="S23" s="251" t="s">
        <v>125</v>
      </c>
      <c r="T23" s="251">
        <v>96</v>
      </c>
      <c r="U23" s="249" t="s">
        <v>269</v>
      </c>
      <c r="V23" s="249" t="s">
        <v>71</v>
      </c>
      <c r="W23" s="249" t="s">
        <v>594</v>
      </c>
      <c r="X23" s="307" t="s">
        <v>1072</v>
      </c>
    </row>
    <row r="24" spans="1:24" x14ac:dyDescent="0.2">
      <c r="A24" s="249">
        <v>10</v>
      </c>
      <c r="B24" s="249" t="s">
        <v>1737</v>
      </c>
      <c r="C24" s="250" t="s">
        <v>1012</v>
      </c>
      <c r="D24" s="249" t="s">
        <v>90</v>
      </c>
      <c r="E24" s="249" t="s">
        <v>268</v>
      </c>
      <c r="F24" s="249" t="s">
        <v>991</v>
      </c>
      <c r="G24" s="249" t="s">
        <v>930</v>
      </c>
      <c r="H24" s="249" t="s">
        <v>52</v>
      </c>
      <c r="I24" s="249" t="s">
        <v>1071</v>
      </c>
      <c r="J24" s="249" t="s">
        <v>85</v>
      </c>
      <c r="K24" s="249">
        <v>5</v>
      </c>
      <c r="L24" s="249">
        <f t="shared" si="0"/>
        <v>4</v>
      </c>
      <c r="M24" s="249">
        <f t="shared" si="1"/>
        <v>6</v>
      </c>
      <c r="N24" s="249">
        <v>100</v>
      </c>
      <c r="O24" s="249">
        <v>500</v>
      </c>
      <c r="P24" s="251" t="s">
        <v>88</v>
      </c>
      <c r="Q24" s="251">
        <v>0</v>
      </c>
      <c r="R24" s="251">
        <v>96</v>
      </c>
      <c r="S24" s="251" t="s">
        <v>125</v>
      </c>
      <c r="T24" s="251">
        <v>96</v>
      </c>
      <c r="U24" s="249" t="s">
        <v>269</v>
      </c>
      <c r="V24" s="249" t="s">
        <v>71</v>
      </c>
      <c r="W24" s="249" t="s">
        <v>594</v>
      </c>
      <c r="X24" s="307" t="s">
        <v>1072</v>
      </c>
    </row>
    <row r="25" spans="1:24" x14ac:dyDescent="0.2">
      <c r="A25" s="226">
        <v>11</v>
      </c>
      <c r="B25" s="226" t="s">
        <v>1738</v>
      </c>
      <c r="C25" s="254" t="s">
        <v>1008</v>
      </c>
      <c r="D25" s="226" t="s">
        <v>90</v>
      </c>
      <c r="E25" s="226" t="s">
        <v>268</v>
      </c>
      <c r="F25" s="226" t="s">
        <v>991</v>
      </c>
      <c r="G25" s="226" t="s">
        <v>930</v>
      </c>
      <c r="H25" s="226" t="s">
        <v>52</v>
      </c>
      <c r="I25" s="226" t="s">
        <v>1071</v>
      </c>
      <c r="J25" s="226" t="s">
        <v>85</v>
      </c>
      <c r="K25" s="226">
        <v>5</v>
      </c>
      <c r="L25" s="226">
        <f t="shared" si="0"/>
        <v>4</v>
      </c>
      <c r="M25" s="226">
        <f t="shared" si="1"/>
        <v>6</v>
      </c>
      <c r="N25" s="226">
        <v>100</v>
      </c>
      <c r="O25" s="226">
        <v>500</v>
      </c>
      <c r="P25" s="246" t="s">
        <v>88</v>
      </c>
      <c r="Q25" s="246">
        <v>0</v>
      </c>
      <c r="R25" s="246">
        <v>96</v>
      </c>
      <c r="S25" s="246" t="s">
        <v>125</v>
      </c>
      <c r="T25" s="246">
        <v>96</v>
      </c>
      <c r="U25" s="226" t="s">
        <v>269</v>
      </c>
      <c r="V25" s="226" t="s">
        <v>71</v>
      </c>
      <c r="W25" s="226" t="s">
        <v>594</v>
      </c>
      <c r="X25" s="308" t="s">
        <v>1072</v>
      </c>
    </row>
    <row r="26" spans="1:24" x14ac:dyDescent="0.2">
      <c r="A26" s="226">
        <v>12</v>
      </c>
      <c r="B26" s="226" t="s">
        <v>1738</v>
      </c>
      <c r="C26" s="254" t="s">
        <v>1009</v>
      </c>
      <c r="D26" s="226" t="s">
        <v>90</v>
      </c>
      <c r="E26" s="226" t="s">
        <v>268</v>
      </c>
      <c r="F26" s="226" t="s">
        <v>991</v>
      </c>
      <c r="G26" s="226" t="s">
        <v>930</v>
      </c>
      <c r="H26" s="226" t="s">
        <v>52</v>
      </c>
      <c r="I26" s="226" t="s">
        <v>1071</v>
      </c>
      <c r="J26" s="226" t="s">
        <v>85</v>
      </c>
      <c r="K26" s="226">
        <v>5</v>
      </c>
      <c r="L26" s="226">
        <f t="shared" si="0"/>
        <v>4</v>
      </c>
      <c r="M26" s="226">
        <f t="shared" si="1"/>
        <v>6</v>
      </c>
      <c r="N26" s="226">
        <v>100</v>
      </c>
      <c r="O26" s="226">
        <v>500</v>
      </c>
      <c r="P26" s="246" t="s">
        <v>88</v>
      </c>
      <c r="Q26" s="246">
        <v>0</v>
      </c>
      <c r="R26" s="246">
        <v>96</v>
      </c>
      <c r="S26" s="246" t="s">
        <v>125</v>
      </c>
      <c r="T26" s="246">
        <v>96</v>
      </c>
      <c r="U26" s="226" t="s">
        <v>269</v>
      </c>
      <c r="V26" s="226" t="s">
        <v>71</v>
      </c>
      <c r="W26" s="226" t="s">
        <v>594</v>
      </c>
      <c r="X26" s="308" t="s">
        <v>1072</v>
      </c>
    </row>
    <row r="27" spans="1:24" x14ac:dyDescent="0.2">
      <c r="A27" s="226">
        <v>13</v>
      </c>
      <c r="B27" s="226" t="s">
        <v>1738</v>
      </c>
      <c r="C27" s="254" t="s">
        <v>1010</v>
      </c>
      <c r="D27" s="226" t="s">
        <v>90</v>
      </c>
      <c r="E27" s="226" t="s">
        <v>268</v>
      </c>
      <c r="F27" s="226" t="s">
        <v>991</v>
      </c>
      <c r="G27" s="226" t="s">
        <v>930</v>
      </c>
      <c r="H27" s="226" t="s">
        <v>52</v>
      </c>
      <c r="I27" s="226" t="s">
        <v>1071</v>
      </c>
      <c r="J27" s="226" t="s">
        <v>85</v>
      </c>
      <c r="K27" s="226">
        <v>5</v>
      </c>
      <c r="L27" s="226">
        <f t="shared" si="0"/>
        <v>4</v>
      </c>
      <c r="M27" s="226">
        <f t="shared" si="1"/>
        <v>6</v>
      </c>
      <c r="N27" s="226">
        <v>100</v>
      </c>
      <c r="O27" s="226">
        <v>500</v>
      </c>
      <c r="P27" s="246" t="s">
        <v>88</v>
      </c>
      <c r="Q27" s="246">
        <v>0</v>
      </c>
      <c r="R27" s="246">
        <v>96</v>
      </c>
      <c r="S27" s="246" t="s">
        <v>125</v>
      </c>
      <c r="T27" s="246">
        <v>96</v>
      </c>
      <c r="U27" s="226" t="s">
        <v>269</v>
      </c>
      <c r="V27" s="226" t="s">
        <v>71</v>
      </c>
      <c r="W27" s="226" t="s">
        <v>594</v>
      </c>
      <c r="X27" s="308" t="s">
        <v>1072</v>
      </c>
    </row>
    <row r="28" spans="1:24" x14ac:dyDescent="0.2">
      <c r="A28" s="226">
        <v>14</v>
      </c>
      <c r="B28" s="226" t="s">
        <v>1738</v>
      </c>
      <c r="C28" s="254" t="s">
        <v>1011</v>
      </c>
      <c r="D28" s="226" t="s">
        <v>90</v>
      </c>
      <c r="E28" s="226" t="s">
        <v>268</v>
      </c>
      <c r="F28" s="226" t="s">
        <v>991</v>
      </c>
      <c r="G28" s="226" t="s">
        <v>930</v>
      </c>
      <c r="H28" s="226" t="s">
        <v>52</v>
      </c>
      <c r="I28" s="226" t="s">
        <v>1071</v>
      </c>
      <c r="J28" s="226" t="s">
        <v>85</v>
      </c>
      <c r="K28" s="226">
        <v>5</v>
      </c>
      <c r="L28" s="226">
        <f t="shared" si="0"/>
        <v>4</v>
      </c>
      <c r="M28" s="226">
        <f t="shared" si="1"/>
        <v>6</v>
      </c>
      <c r="N28" s="226">
        <v>100</v>
      </c>
      <c r="O28" s="226">
        <v>500</v>
      </c>
      <c r="P28" s="246" t="s">
        <v>88</v>
      </c>
      <c r="Q28" s="246">
        <v>0</v>
      </c>
      <c r="R28" s="246">
        <v>96</v>
      </c>
      <c r="S28" s="246" t="s">
        <v>125</v>
      </c>
      <c r="T28" s="246">
        <v>96</v>
      </c>
      <c r="U28" s="226" t="s">
        <v>269</v>
      </c>
      <c r="V28" s="226" t="s">
        <v>71</v>
      </c>
      <c r="W28" s="226" t="s">
        <v>594</v>
      </c>
      <c r="X28" s="308" t="s">
        <v>1072</v>
      </c>
    </row>
    <row r="29" spans="1:24" x14ac:dyDescent="0.2">
      <c r="A29" s="226">
        <v>15</v>
      </c>
      <c r="B29" s="226" t="s">
        <v>1738</v>
      </c>
      <c r="C29" s="254" t="s">
        <v>1012</v>
      </c>
      <c r="D29" s="226" t="s">
        <v>90</v>
      </c>
      <c r="E29" s="226" t="s">
        <v>268</v>
      </c>
      <c r="F29" s="226" t="s">
        <v>991</v>
      </c>
      <c r="G29" s="226" t="s">
        <v>930</v>
      </c>
      <c r="H29" s="226" t="s">
        <v>52</v>
      </c>
      <c r="I29" s="226" t="s">
        <v>1071</v>
      </c>
      <c r="J29" s="226" t="s">
        <v>85</v>
      </c>
      <c r="K29" s="226">
        <v>5</v>
      </c>
      <c r="L29" s="226">
        <f t="shared" si="0"/>
        <v>4</v>
      </c>
      <c r="M29" s="226">
        <f t="shared" si="1"/>
        <v>6</v>
      </c>
      <c r="N29" s="226">
        <v>100</v>
      </c>
      <c r="O29" s="226">
        <v>500</v>
      </c>
      <c r="P29" s="246" t="s">
        <v>88</v>
      </c>
      <c r="Q29" s="246">
        <v>0</v>
      </c>
      <c r="R29" s="246">
        <v>96</v>
      </c>
      <c r="S29" s="246" t="s">
        <v>125</v>
      </c>
      <c r="T29" s="246">
        <v>96</v>
      </c>
      <c r="U29" s="226" t="s">
        <v>269</v>
      </c>
      <c r="V29" s="226" t="s">
        <v>71</v>
      </c>
      <c r="W29" s="226" t="s">
        <v>594</v>
      </c>
      <c r="X29" s="308" t="s">
        <v>1072</v>
      </c>
    </row>
    <row r="30" spans="1:24" x14ac:dyDescent="0.2">
      <c r="A30" s="309">
        <v>16</v>
      </c>
      <c r="B30" s="309" t="s">
        <v>1739</v>
      </c>
      <c r="C30" s="310" t="s">
        <v>1008</v>
      </c>
      <c r="D30" s="309" t="s">
        <v>90</v>
      </c>
      <c r="E30" s="309" t="s">
        <v>268</v>
      </c>
      <c r="F30" s="309" t="s">
        <v>991</v>
      </c>
      <c r="G30" s="309" t="s">
        <v>930</v>
      </c>
      <c r="H30" s="309" t="s">
        <v>52</v>
      </c>
      <c r="I30" s="309" t="s">
        <v>1071</v>
      </c>
      <c r="J30" s="309" t="s">
        <v>85</v>
      </c>
      <c r="K30" s="309">
        <v>5</v>
      </c>
      <c r="L30" s="309">
        <f t="shared" si="0"/>
        <v>4</v>
      </c>
      <c r="M30" s="309">
        <f t="shared" si="1"/>
        <v>6</v>
      </c>
      <c r="N30" s="309">
        <v>100</v>
      </c>
      <c r="O30" s="309">
        <v>500</v>
      </c>
      <c r="P30" s="311" t="s">
        <v>88</v>
      </c>
      <c r="Q30" s="311">
        <v>0</v>
      </c>
      <c r="R30" s="311">
        <v>96</v>
      </c>
      <c r="S30" s="311" t="s">
        <v>125</v>
      </c>
      <c r="T30" s="311">
        <v>96</v>
      </c>
      <c r="U30" s="309" t="s">
        <v>269</v>
      </c>
      <c r="V30" s="309" t="s">
        <v>71</v>
      </c>
      <c r="W30" s="309" t="s">
        <v>594</v>
      </c>
      <c r="X30" s="312" t="s">
        <v>1072</v>
      </c>
    </row>
    <row r="31" spans="1:24" x14ac:dyDescent="0.2">
      <c r="A31" s="309">
        <v>17</v>
      </c>
      <c r="B31" s="309" t="s">
        <v>1739</v>
      </c>
      <c r="C31" s="310" t="s">
        <v>1009</v>
      </c>
      <c r="D31" s="309" t="s">
        <v>90</v>
      </c>
      <c r="E31" s="309" t="s">
        <v>268</v>
      </c>
      <c r="F31" s="309" t="s">
        <v>991</v>
      </c>
      <c r="G31" s="309" t="s">
        <v>930</v>
      </c>
      <c r="H31" s="309" t="s">
        <v>52</v>
      </c>
      <c r="I31" s="309" t="s">
        <v>1071</v>
      </c>
      <c r="J31" s="309" t="s">
        <v>85</v>
      </c>
      <c r="K31" s="309">
        <v>5</v>
      </c>
      <c r="L31" s="309">
        <f t="shared" si="0"/>
        <v>4</v>
      </c>
      <c r="M31" s="309">
        <f t="shared" si="1"/>
        <v>6</v>
      </c>
      <c r="N31" s="309">
        <v>100</v>
      </c>
      <c r="O31" s="309">
        <v>500</v>
      </c>
      <c r="P31" s="311" t="s">
        <v>88</v>
      </c>
      <c r="Q31" s="311">
        <v>0</v>
      </c>
      <c r="R31" s="311">
        <v>96</v>
      </c>
      <c r="S31" s="311" t="s">
        <v>125</v>
      </c>
      <c r="T31" s="311">
        <v>96</v>
      </c>
      <c r="U31" s="309" t="s">
        <v>269</v>
      </c>
      <c r="V31" s="309" t="s">
        <v>71</v>
      </c>
      <c r="W31" s="309" t="s">
        <v>594</v>
      </c>
      <c r="X31" s="312" t="s">
        <v>1072</v>
      </c>
    </row>
    <row r="32" spans="1:24" x14ac:dyDescent="0.2">
      <c r="A32" s="309">
        <v>18</v>
      </c>
      <c r="B32" s="309" t="s">
        <v>1739</v>
      </c>
      <c r="C32" s="310" t="s">
        <v>1010</v>
      </c>
      <c r="D32" s="309" t="s">
        <v>90</v>
      </c>
      <c r="E32" s="309" t="s">
        <v>268</v>
      </c>
      <c r="F32" s="309" t="s">
        <v>991</v>
      </c>
      <c r="G32" s="309" t="s">
        <v>930</v>
      </c>
      <c r="H32" s="309" t="s">
        <v>52</v>
      </c>
      <c r="I32" s="309" t="s">
        <v>1071</v>
      </c>
      <c r="J32" s="309" t="s">
        <v>85</v>
      </c>
      <c r="K32" s="309">
        <v>5</v>
      </c>
      <c r="L32" s="309">
        <f t="shared" si="0"/>
        <v>4</v>
      </c>
      <c r="M32" s="309">
        <f t="shared" si="1"/>
        <v>6</v>
      </c>
      <c r="N32" s="309">
        <v>100</v>
      </c>
      <c r="O32" s="309">
        <v>500</v>
      </c>
      <c r="P32" s="311" t="s">
        <v>88</v>
      </c>
      <c r="Q32" s="311">
        <v>0</v>
      </c>
      <c r="R32" s="311">
        <v>96</v>
      </c>
      <c r="S32" s="311" t="s">
        <v>125</v>
      </c>
      <c r="T32" s="311">
        <v>96</v>
      </c>
      <c r="U32" s="309" t="s">
        <v>269</v>
      </c>
      <c r="V32" s="309" t="s">
        <v>71</v>
      </c>
      <c r="W32" s="309" t="s">
        <v>594</v>
      </c>
      <c r="X32" s="312" t="s">
        <v>1072</v>
      </c>
    </row>
    <row r="33" spans="1:24" x14ac:dyDescent="0.2">
      <c r="A33" s="309">
        <v>19</v>
      </c>
      <c r="B33" s="309" t="s">
        <v>1739</v>
      </c>
      <c r="C33" s="310" t="s">
        <v>1011</v>
      </c>
      <c r="D33" s="309" t="s">
        <v>90</v>
      </c>
      <c r="E33" s="309" t="s">
        <v>268</v>
      </c>
      <c r="F33" s="309" t="s">
        <v>991</v>
      </c>
      <c r="G33" s="309" t="s">
        <v>930</v>
      </c>
      <c r="H33" s="309" t="s">
        <v>52</v>
      </c>
      <c r="I33" s="309" t="s">
        <v>1071</v>
      </c>
      <c r="J33" s="309" t="s">
        <v>85</v>
      </c>
      <c r="K33" s="309">
        <v>5</v>
      </c>
      <c r="L33" s="309">
        <f t="shared" si="0"/>
        <v>4</v>
      </c>
      <c r="M33" s="309">
        <f t="shared" si="1"/>
        <v>6</v>
      </c>
      <c r="N33" s="309">
        <v>100</v>
      </c>
      <c r="O33" s="309">
        <v>500</v>
      </c>
      <c r="P33" s="311" t="s">
        <v>88</v>
      </c>
      <c r="Q33" s="311">
        <v>0</v>
      </c>
      <c r="R33" s="311">
        <v>96</v>
      </c>
      <c r="S33" s="311" t="s">
        <v>125</v>
      </c>
      <c r="T33" s="311">
        <v>96</v>
      </c>
      <c r="U33" s="309" t="s">
        <v>269</v>
      </c>
      <c r="V33" s="309" t="s">
        <v>71</v>
      </c>
      <c r="W33" s="309" t="s">
        <v>594</v>
      </c>
      <c r="X33" s="312" t="s">
        <v>1072</v>
      </c>
    </row>
    <row r="34" spans="1:24" x14ac:dyDescent="0.2">
      <c r="A34" s="309">
        <v>20</v>
      </c>
      <c r="B34" s="309" t="s">
        <v>1739</v>
      </c>
      <c r="C34" s="310" t="s">
        <v>1012</v>
      </c>
      <c r="D34" s="309" t="s">
        <v>90</v>
      </c>
      <c r="E34" s="309" t="s">
        <v>268</v>
      </c>
      <c r="F34" s="309" t="s">
        <v>991</v>
      </c>
      <c r="G34" s="309" t="s">
        <v>930</v>
      </c>
      <c r="H34" s="309" t="s">
        <v>52</v>
      </c>
      <c r="I34" s="309" t="s">
        <v>1071</v>
      </c>
      <c r="J34" s="309" t="s">
        <v>85</v>
      </c>
      <c r="K34" s="309">
        <v>5</v>
      </c>
      <c r="L34" s="309">
        <f t="shared" si="0"/>
        <v>4</v>
      </c>
      <c r="M34" s="309">
        <f t="shared" si="1"/>
        <v>6</v>
      </c>
      <c r="N34" s="309">
        <v>100</v>
      </c>
      <c r="O34" s="309">
        <v>500</v>
      </c>
      <c r="P34" s="311" t="s">
        <v>88</v>
      </c>
      <c r="Q34" s="311">
        <v>0</v>
      </c>
      <c r="R34" s="311">
        <v>96</v>
      </c>
      <c r="S34" s="311" t="s">
        <v>125</v>
      </c>
      <c r="T34" s="311">
        <v>96</v>
      </c>
      <c r="U34" s="309" t="s">
        <v>269</v>
      </c>
      <c r="V34" s="309" t="s">
        <v>71</v>
      </c>
      <c r="W34" s="309" t="s">
        <v>594</v>
      </c>
      <c r="X34" s="312" t="s">
        <v>1072</v>
      </c>
    </row>
    <row r="35" spans="1:24" x14ac:dyDescent="0.2">
      <c r="A35" s="313">
        <v>21</v>
      </c>
      <c r="B35" s="313" t="s">
        <v>1740</v>
      </c>
      <c r="C35" s="314" t="s">
        <v>1008</v>
      </c>
      <c r="D35" s="313" t="s">
        <v>90</v>
      </c>
      <c r="E35" s="313" t="s">
        <v>268</v>
      </c>
      <c r="F35" s="313" t="s">
        <v>991</v>
      </c>
      <c r="G35" s="313" t="s">
        <v>930</v>
      </c>
      <c r="H35" s="313" t="s">
        <v>52</v>
      </c>
      <c r="I35" s="313" t="s">
        <v>1071</v>
      </c>
      <c r="J35" s="313" t="s">
        <v>85</v>
      </c>
      <c r="K35" s="313">
        <v>5</v>
      </c>
      <c r="L35" s="313">
        <f t="shared" si="0"/>
        <v>4</v>
      </c>
      <c r="M35" s="313">
        <f t="shared" si="1"/>
        <v>6</v>
      </c>
      <c r="N35" s="313">
        <v>100</v>
      </c>
      <c r="O35" s="313">
        <v>500</v>
      </c>
      <c r="P35" s="315" t="s">
        <v>88</v>
      </c>
      <c r="Q35" s="315">
        <v>0</v>
      </c>
      <c r="R35" s="315">
        <v>96</v>
      </c>
      <c r="S35" s="315" t="s">
        <v>125</v>
      </c>
      <c r="T35" s="315">
        <v>96</v>
      </c>
      <c r="U35" s="313" t="s">
        <v>269</v>
      </c>
      <c r="V35" s="313" t="s">
        <v>71</v>
      </c>
      <c r="W35" s="313" t="s">
        <v>594</v>
      </c>
      <c r="X35" s="316" t="s">
        <v>1072</v>
      </c>
    </row>
    <row r="36" spans="1:24" x14ac:dyDescent="0.2">
      <c r="A36" s="313">
        <v>22</v>
      </c>
      <c r="B36" s="313" t="s">
        <v>1740</v>
      </c>
      <c r="C36" s="314" t="s">
        <v>1009</v>
      </c>
      <c r="D36" s="313" t="s">
        <v>90</v>
      </c>
      <c r="E36" s="313" t="s">
        <v>268</v>
      </c>
      <c r="F36" s="313" t="s">
        <v>991</v>
      </c>
      <c r="G36" s="313" t="s">
        <v>930</v>
      </c>
      <c r="H36" s="313" t="s">
        <v>52</v>
      </c>
      <c r="I36" s="313" t="s">
        <v>1071</v>
      </c>
      <c r="J36" s="313" t="s">
        <v>85</v>
      </c>
      <c r="K36" s="313">
        <v>5</v>
      </c>
      <c r="L36" s="313">
        <f t="shared" si="0"/>
        <v>4</v>
      </c>
      <c r="M36" s="313">
        <f t="shared" si="1"/>
        <v>6</v>
      </c>
      <c r="N36" s="313">
        <v>100</v>
      </c>
      <c r="O36" s="313">
        <v>500</v>
      </c>
      <c r="P36" s="315" t="s">
        <v>88</v>
      </c>
      <c r="Q36" s="315">
        <v>0</v>
      </c>
      <c r="R36" s="315">
        <v>96</v>
      </c>
      <c r="S36" s="315" t="s">
        <v>125</v>
      </c>
      <c r="T36" s="315">
        <v>96</v>
      </c>
      <c r="U36" s="313" t="s">
        <v>269</v>
      </c>
      <c r="V36" s="313" t="s">
        <v>71</v>
      </c>
      <c r="W36" s="313" t="s">
        <v>594</v>
      </c>
      <c r="X36" s="316" t="s">
        <v>1072</v>
      </c>
    </row>
    <row r="37" spans="1:24" x14ac:dyDescent="0.2">
      <c r="A37" s="313">
        <v>23</v>
      </c>
      <c r="B37" s="313" t="s">
        <v>1740</v>
      </c>
      <c r="C37" s="314" t="s">
        <v>1010</v>
      </c>
      <c r="D37" s="313" t="s">
        <v>90</v>
      </c>
      <c r="E37" s="313" t="s">
        <v>268</v>
      </c>
      <c r="F37" s="313" t="s">
        <v>991</v>
      </c>
      <c r="G37" s="313" t="s">
        <v>930</v>
      </c>
      <c r="H37" s="313" t="s">
        <v>52</v>
      </c>
      <c r="I37" s="313" t="s">
        <v>1071</v>
      </c>
      <c r="J37" s="313" t="s">
        <v>85</v>
      </c>
      <c r="K37" s="313">
        <v>5</v>
      </c>
      <c r="L37" s="313">
        <f t="shared" si="0"/>
        <v>4</v>
      </c>
      <c r="M37" s="313">
        <f t="shared" si="1"/>
        <v>6</v>
      </c>
      <c r="N37" s="313">
        <v>100</v>
      </c>
      <c r="O37" s="313">
        <v>500</v>
      </c>
      <c r="P37" s="315" t="s">
        <v>88</v>
      </c>
      <c r="Q37" s="315">
        <v>0</v>
      </c>
      <c r="R37" s="315">
        <v>96</v>
      </c>
      <c r="S37" s="315" t="s">
        <v>125</v>
      </c>
      <c r="T37" s="315">
        <v>96</v>
      </c>
      <c r="U37" s="313" t="s">
        <v>269</v>
      </c>
      <c r="V37" s="313" t="s">
        <v>71</v>
      </c>
      <c r="W37" s="313" t="s">
        <v>594</v>
      </c>
      <c r="X37" s="316" t="s">
        <v>1072</v>
      </c>
    </row>
    <row r="38" spans="1:24" x14ac:dyDescent="0.2">
      <c r="A38" s="313">
        <v>24</v>
      </c>
      <c r="B38" s="313" t="s">
        <v>1740</v>
      </c>
      <c r="C38" s="314" t="s">
        <v>1011</v>
      </c>
      <c r="D38" s="313" t="s">
        <v>90</v>
      </c>
      <c r="E38" s="313" t="s">
        <v>268</v>
      </c>
      <c r="F38" s="313" t="s">
        <v>991</v>
      </c>
      <c r="G38" s="313" t="s">
        <v>930</v>
      </c>
      <c r="H38" s="313" t="s">
        <v>52</v>
      </c>
      <c r="I38" s="313" t="s">
        <v>1071</v>
      </c>
      <c r="J38" s="313" t="s">
        <v>85</v>
      </c>
      <c r="K38" s="313">
        <v>5</v>
      </c>
      <c r="L38" s="313">
        <f t="shared" si="0"/>
        <v>4</v>
      </c>
      <c r="M38" s="313">
        <f t="shared" si="1"/>
        <v>6</v>
      </c>
      <c r="N38" s="313">
        <v>100</v>
      </c>
      <c r="O38" s="313">
        <v>500</v>
      </c>
      <c r="P38" s="315" t="s">
        <v>88</v>
      </c>
      <c r="Q38" s="315">
        <v>0</v>
      </c>
      <c r="R38" s="315">
        <v>96</v>
      </c>
      <c r="S38" s="315" t="s">
        <v>125</v>
      </c>
      <c r="T38" s="315">
        <v>96</v>
      </c>
      <c r="U38" s="313" t="s">
        <v>269</v>
      </c>
      <c r="V38" s="313" t="s">
        <v>71</v>
      </c>
      <c r="W38" s="313" t="s">
        <v>594</v>
      </c>
      <c r="X38" s="316" t="s">
        <v>1072</v>
      </c>
    </row>
    <row r="39" spans="1:24" x14ac:dyDescent="0.2">
      <c r="A39" s="313">
        <v>25</v>
      </c>
      <c r="B39" s="313" t="s">
        <v>1740</v>
      </c>
      <c r="C39" s="314" t="s">
        <v>1012</v>
      </c>
      <c r="D39" s="313" t="s">
        <v>90</v>
      </c>
      <c r="E39" s="313" t="s">
        <v>268</v>
      </c>
      <c r="F39" s="313" t="s">
        <v>991</v>
      </c>
      <c r="G39" s="313" t="s">
        <v>930</v>
      </c>
      <c r="H39" s="313" t="s">
        <v>52</v>
      </c>
      <c r="I39" s="313" t="s">
        <v>1071</v>
      </c>
      <c r="J39" s="313" t="s">
        <v>85</v>
      </c>
      <c r="K39" s="313">
        <v>5</v>
      </c>
      <c r="L39" s="313">
        <f t="shared" si="0"/>
        <v>4</v>
      </c>
      <c r="M39" s="313">
        <f t="shared" si="1"/>
        <v>6</v>
      </c>
      <c r="N39" s="313">
        <v>100</v>
      </c>
      <c r="O39" s="313">
        <v>500</v>
      </c>
      <c r="P39" s="315" t="s">
        <v>88</v>
      </c>
      <c r="Q39" s="315">
        <v>0</v>
      </c>
      <c r="R39" s="315">
        <v>96</v>
      </c>
      <c r="S39" s="315" t="s">
        <v>125</v>
      </c>
      <c r="T39" s="315">
        <v>96</v>
      </c>
      <c r="U39" s="313" t="s">
        <v>269</v>
      </c>
      <c r="V39" s="313" t="s">
        <v>71</v>
      </c>
      <c r="W39" s="313" t="s">
        <v>594</v>
      </c>
      <c r="X39" s="316" t="s">
        <v>1072</v>
      </c>
    </row>
    <row r="40" spans="1:24" x14ac:dyDescent="0.2">
      <c r="A40" s="317">
        <v>26</v>
      </c>
      <c r="B40" s="317" t="s">
        <v>1741</v>
      </c>
      <c r="C40" s="318" t="s">
        <v>1008</v>
      </c>
      <c r="D40" s="317" t="s">
        <v>90</v>
      </c>
      <c r="E40" s="317" t="s">
        <v>268</v>
      </c>
      <c r="F40" s="317" t="s">
        <v>991</v>
      </c>
      <c r="G40" s="317" t="s">
        <v>930</v>
      </c>
      <c r="H40" s="317" t="s">
        <v>52</v>
      </c>
      <c r="I40" s="317" t="s">
        <v>1071</v>
      </c>
      <c r="J40" s="317" t="s">
        <v>85</v>
      </c>
      <c r="K40" s="317">
        <v>5</v>
      </c>
      <c r="L40" s="317">
        <f t="shared" si="0"/>
        <v>4</v>
      </c>
      <c r="M40" s="317">
        <f t="shared" si="1"/>
        <v>6</v>
      </c>
      <c r="N40" s="317">
        <v>100</v>
      </c>
      <c r="O40" s="317">
        <v>500</v>
      </c>
      <c r="P40" s="319" t="s">
        <v>88</v>
      </c>
      <c r="Q40" s="319">
        <v>0</v>
      </c>
      <c r="R40" s="319">
        <v>96</v>
      </c>
      <c r="S40" s="319" t="s">
        <v>125</v>
      </c>
      <c r="T40" s="319">
        <v>96</v>
      </c>
      <c r="U40" s="317" t="s">
        <v>269</v>
      </c>
      <c r="V40" s="317" t="s">
        <v>71</v>
      </c>
      <c r="W40" s="317" t="s">
        <v>594</v>
      </c>
      <c r="X40" s="320" t="s">
        <v>1072</v>
      </c>
    </row>
    <row r="41" spans="1:24" x14ac:dyDescent="0.2">
      <c r="A41" s="317">
        <v>27</v>
      </c>
      <c r="B41" s="317" t="s">
        <v>1741</v>
      </c>
      <c r="C41" s="318" t="s">
        <v>1009</v>
      </c>
      <c r="D41" s="317" t="s">
        <v>90</v>
      </c>
      <c r="E41" s="317" t="s">
        <v>268</v>
      </c>
      <c r="F41" s="317" t="s">
        <v>991</v>
      </c>
      <c r="G41" s="317" t="s">
        <v>930</v>
      </c>
      <c r="H41" s="317" t="s">
        <v>52</v>
      </c>
      <c r="I41" s="317" t="s">
        <v>1071</v>
      </c>
      <c r="J41" s="317" t="s">
        <v>85</v>
      </c>
      <c r="K41" s="317">
        <v>5</v>
      </c>
      <c r="L41" s="317">
        <f t="shared" si="0"/>
        <v>4</v>
      </c>
      <c r="M41" s="317">
        <f t="shared" si="1"/>
        <v>6</v>
      </c>
      <c r="N41" s="317">
        <v>100</v>
      </c>
      <c r="O41" s="317">
        <v>500</v>
      </c>
      <c r="P41" s="319" t="s">
        <v>88</v>
      </c>
      <c r="Q41" s="319">
        <v>0</v>
      </c>
      <c r="R41" s="319">
        <v>96</v>
      </c>
      <c r="S41" s="319" t="s">
        <v>125</v>
      </c>
      <c r="T41" s="319">
        <v>96</v>
      </c>
      <c r="U41" s="317" t="s">
        <v>269</v>
      </c>
      <c r="V41" s="317" t="s">
        <v>71</v>
      </c>
      <c r="W41" s="317" t="s">
        <v>594</v>
      </c>
      <c r="X41" s="320" t="s">
        <v>1072</v>
      </c>
    </row>
    <row r="42" spans="1:24" x14ac:dyDescent="0.2">
      <c r="A42" s="317">
        <v>28</v>
      </c>
      <c r="B42" s="317" t="s">
        <v>1741</v>
      </c>
      <c r="C42" s="318" t="s">
        <v>1010</v>
      </c>
      <c r="D42" s="317" t="s">
        <v>90</v>
      </c>
      <c r="E42" s="317" t="s">
        <v>268</v>
      </c>
      <c r="F42" s="317" t="s">
        <v>991</v>
      </c>
      <c r="G42" s="317" t="s">
        <v>930</v>
      </c>
      <c r="H42" s="317" t="s">
        <v>52</v>
      </c>
      <c r="I42" s="317" t="s">
        <v>1071</v>
      </c>
      <c r="J42" s="317" t="s">
        <v>85</v>
      </c>
      <c r="K42" s="317">
        <v>5</v>
      </c>
      <c r="L42" s="317">
        <f t="shared" si="0"/>
        <v>4</v>
      </c>
      <c r="M42" s="317">
        <f t="shared" si="1"/>
        <v>6</v>
      </c>
      <c r="N42" s="317">
        <v>100</v>
      </c>
      <c r="O42" s="317">
        <v>500</v>
      </c>
      <c r="P42" s="319" t="s">
        <v>88</v>
      </c>
      <c r="Q42" s="319">
        <v>0</v>
      </c>
      <c r="R42" s="319">
        <v>96</v>
      </c>
      <c r="S42" s="319" t="s">
        <v>125</v>
      </c>
      <c r="T42" s="319">
        <v>96</v>
      </c>
      <c r="U42" s="317" t="s">
        <v>269</v>
      </c>
      <c r="V42" s="317" t="s">
        <v>71</v>
      </c>
      <c r="W42" s="317" t="s">
        <v>594</v>
      </c>
      <c r="X42" s="320" t="s">
        <v>1072</v>
      </c>
    </row>
    <row r="43" spans="1:24" x14ac:dyDescent="0.2">
      <c r="A43" s="317">
        <v>29</v>
      </c>
      <c r="B43" s="317" t="s">
        <v>1741</v>
      </c>
      <c r="C43" s="318" t="s">
        <v>1011</v>
      </c>
      <c r="D43" s="317" t="s">
        <v>90</v>
      </c>
      <c r="E43" s="317" t="s">
        <v>268</v>
      </c>
      <c r="F43" s="317" t="s">
        <v>991</v>
      </c>
      <c r="G43" s="317" t="s">
        <v>930</v>
      </c>
      <c r="H43" s="317" t="s">
        <v>52</v>
      </c>
      <c r="I43" s="317" t="s">
        <v>1071</v>
      </c>
      <c r="J43" s="317" t="s">
        <v>85</v>
      </c>
      <c r="K43" s="317">
        <v>5</v>
      </c>
      <c r="L43" s="317">
        <f t="shared" si="0"/>
        <v>4</v>
      </c>
      <c r="M43" s="317">
        <f t="shared" si="1"/>
        <v>6</v>
      </c>
      <c r="N43" s="317">
        <v>100</v>
      </c>
      <c r="O43" s="317">
        <v>500</v>
      </c>
      <c r="P43" s="319" t="s">
        <v>88</v>
      </c>
      <c r="Q43" s="319">
        <v>0</v>
      </c>
      <c r="R43" s="319">
        <v>96</v>
      </c>
      <c r="S43" s="319" t="s">
        <v>125</v>
      </c>
      <c r="T43" s="319">
        <v>96</v>
      </c>
      <c r="U43" s="317" t="s">
        <v>269</v>
      </c>
      <c r="V43" s="317" t="s">
        <v>71</v>
      </c>
      <c r="W43" s="317" t="s">
        <v>594</v>
      </c>
      <c r="X43" s="320" t="s">
        <v>1072</v>
      </c>
    </row>
    <row r="44" spans="1:24" x14ac:dyDescent="0.2">
      <c r="A44" s="317">
        <v>30</v>
      </c>
      <c r="B44" s="317" t="s">
        <v>1741</v>
      </c>
      <c r="C44" s="318" t="s">
        <v>1012</v>
      </c>
      <c r="D44" s="317" t="s">
        <v>90</v>
      </c>
      <c r="E44" s="317" t="s">
        <v>268</v>
      </c>
      <c r="F44" s="317" t="s">
        <v>991</v>
      </c>
      <c r="G44" s="317" t="s">
        <v>930</v>
      </c>
      <c r="H44" s="317" t="s">
        <v>52</v>
      </c>
      <c r="I44" s="317" t="s">
        <v>1071</v>
      </c>
      <c r="J44" s="317" t="s">
        <v>85</v>
      </c>
      <c r="K44" s="317">
        <v>5</v>
      </c>
      <c r="L44" s="317">
        <f t="shared" si="0"/>
        <v>4</v>
      </c>
      <c r="M44" s="317">
        <f t="shared" si="1"/>
        <v>6</v>
      </c>
      <c r="N44" s="317">
        <v>100</v>
      </c>
      <c r="O44" s="317">
        <v>500</v>
      </c>
      <c r="P44" s="319" t="s">
        <v>88</v>
      </c>
      <c r="Q44" s="319">
        <v>0</v>
      </c>
      <c r="R44" s="319">
        <v>96</v>
      </c>
      <c r="S44" s="319" t="s">
        <v>125</v>
      </c>
      <c r="T44" s="319">
        <v>96</v>
      </c>
      <c r="U44" s="317" t="s">
        <v>269</v>
      </c>
      <c r="V44" s="317" t="s">
        <v>71</v>
      </c>
      <c r="W44" s="317" t="s">
        <v>594</v>
      </c>
      <c r="X44" s="320" t="s">
        <v>1072</v>
      </c>
    </row>
    <row r="45" spans="1:24" x14ac:dyDescent="0.2">
      <c r="A45" s="321">
        <v>31</v>
      </c>
      <c r="B45" s="321" t="s">
        <v>1736</v>
      </c>
      <c r="C45" s="322" t="s">
        <v>1008</v>
      </c>
      <c r="D45" s="321" t="s">
        <v>90</v>
      </c>
      <c r="E45" s="321" t="s">
        <v>268</v>
      </c>
      <c r="F45" s="321" t="s">
        <v>991</v>
      </c>
      <c r="G45" s="321" t="s">
        <v>930</v>
      </c>
      <c r="H45" s="321" t="s">
        <v>52</v>
      </c>
      <c r="I45" s="321" t="s">
        <v>1071</v>
      </c>
      <c r="J45" s="321" t="s">
        <v>85</v>
      </c>
      <c r="K45" s="321">
        <v>10</v>
      </c>
      <c r="L45" s="321">
        <f t="shared" si="0"/>
        <v>9</v>
      </c>
      <c r="M45" s="321">
        <f t="shared" si="1"/>
        <v>11</v>
      </c>
      <c r="N45" s="321">
        <v>100</v>
      </c>
      <c r="O45" s="321">
        <v>500</v>
      </c>
      <c r="P45" s="323" t="s">
        <v>88</v>
      </c>
      <c r="Q45" s="323">
        <v>0</v>
      </c>
      <c r="R45" s="323">
        <v>96</v>
      </c>
      <c r="S45" s="323" t="s">
        <v>125</v>
      </c>
      <c r="T45" s="323">
        <v>96</v>
      </c>
      <c r="U45" s="321" t="s">
        <v>269</v>
      </c>
      <c r="V45" s="321" t="s">
        <v>71</v>
      </c>
      <c r="W45" s="321" t="s">
        <v>594</v>
      </c>
      <c r="X45" s="324" t="s">
        <v>1072</v>
      </c>
    </row>
    <row r="46" spans="1:24" x14ac:dyDescent="0.2">
      <c r="A46" s="321">
        <v>32</v>
      </c>
      <c r="B46" s="321" t="s">
        <v>1736</v>
      </c>
      <c r="C46" s="322" t="s">
        <v>1009</v>
      </c>
      <c r="D46" s="321" t="s">
        <v>90</v>
      </c>
      <c r="E46" s="321" t="s">
        <v>268</v>
      </c>
      <c r="F46" s="321" t="s">
        <v>991</v>
      </c>
      <c r="G46" s="321" t="s">
        <v>930</v>
      </c>
      <c r="H46" s="321" t="s">
        <v>52</v>
      </c>
      <c r="I46" s="321" t="s">
        <v>1071</v>
      </c>
      <c r="J46" s="321" t="s">
        <v>85</v>
      </c>
      <c r="K46" s="321">
        <v>10</v>
      </c>
      <c r="L46" s="321">
        <f t="shared" si="0"/>
        <v>9</v>
      </c>
      <c r="M46" s="321">
        <f t="shared" si="1"/>
        <v>11</v>
      </c>
      <c r="N46" s="321">
        <v>100</v>
      </c>
      <c r="O46" s="321">
        <v>500</v>
      </c>
      <c r="P46" s="323" t="s">
        <v>88</v>
      </c>
      <c r="Q46" s="323">
        <v>0</v>
      </c>
      <c r="R46" s="323">
        <v>96</v>
      </c>
      <c r="S46" s="323" t="s">
        <v>125</v>
      </c>
      <c r="T46" s="323">
        <v>96</v>
      </c>
      <c r="U46" s="321" t="s">
        <v>269</v>
      </c>
      <c r="V46" s="321" t="s">
        <v>71</v>
      </c>
      <c r="W46" s="321" t="s">
        <v>594</v>
      </c>
      <c r="X46" s="324" t="s">
        <v>1072</v>
      </c>
    </row>
    <row r="47" spans="1:24" x14ac:dyDescent="0.2">
      <c r="A47" s="321">
        <v>33</v>
      </c>
      <c r="B47" s="321" t="s">
        <v>1736</v>
      </c>
      <c r="C47" s="322" t="s">
        <v>1010</v>
      </c>
      <c r="D47" s="321" t="s">
        <v>90</v>
      </c>
      <c r="E47" s="321" t="s">
        <v>268</v>
      </c>
      <c r="F47" s="321" t="s">
        <v>991</v>
      </c>
      <c r="G47" s="321" t="s">
        <v>930</v>
      </c>
      <c r="H47" s="321" t="s">
        <v>52</v>
      </c>
      <c r="I47" s="321" t="s">
        <v>1071</v>
      </c>
      <c r="J47" s="321" t="s">
        <v>85</v>
      </c>
      <c r="K47" s="321">
        <v>10</v>
      </c>
      <c r="L47" s="321">
        <f t="shared" si="0"/>
        <v>9</v>
      </c>
      <c r="M47" s="321">
        <f t="shared" si="1"/>
        <v>11</v>
      </c>
      <c r="N47" s="321">
        <v>100</v>
      </c>
      <c r="O47" s="321">
        <v>500</v>
      </c>
      <c r="P47" s="323" t="s">
        <v>88</v>
      </c>
      <c r="Q47" s="323">
        <v>0</v>
      </c>
      <c r="R47" s="323">
        <v>96</v>
      </c>
      <c r="S47" s="323" t="s">
        <v>125</v>
      </c>
      <c r="T47" s="323">
        <v>96</v>
      </c>
      <c r="U47" s="321" t="s">
        <v>269</v>
      </c>
      <c r="V47" s="321" t="s">
        <v>71</v>
      </c>
      <c r="W47" s="321" t="s">
        <v>594</v>
      </c>
      <c r="X47" s="324" t="s">
        <v>1072</v>
      </c>
    </row>
    <row r="48" spans="1:24" x14ac:dyDescent="0.2">
      <c r="A48" s="321">
        <v>34</v>
      </c>
      <c r="B48" s="321" t="s">
        <v>1736</v>
      </c>
      <c r="C48" s="322" t="s">
        <v>1011</v>
      </c>
      <c r="D48" s="321" t="s">
        <v>90</v>
      </c>
      <c r="E48" s="321" t="s">
        <v>268</v>
      </c>
      <c r="F48" s="321" t="s">
        <v>991</v>
      </c>
      <c r="G48" s="321" t="s">
        <v>930</v>
      </c>
      <c r="H48" s="321" t="s">
        <v>52</v>
      </c>
      <c r="I48" s="321" t="s">
        <v>1071</v>
      </c>
      <c r="J48" s="321" t="s">
        <v>85</v>
      </c>
      <c r="K48" s="321">
        <v>10</v>
      </c>
      <c r="L48" s="321">
        <f t="shared" si="0"/>
        <v>9</v>
      </c>
      <c r="M48" s="321">
        <f t="shared" si="1"/>
        <v>11</v>
      </c>
      <c r="N48" s="321">
        <v>100</v>
      </c>
      <c r="O48" s="321">
        <v>500</v>
      </c>
      <c r="P48" s="323" t="s">
        <v>88</v>
      </c>
      <c r="Q48" s="323">
        <v>0</v>
      </c>
      <c r="R48" s="323">
        <v>96</v>
      </c>
      <c r="S48" s="323" t="s">
        <v>125</v>
      </c>
      <c r="T48" s="323">
        <v>96</v>
      </c>
      <c r="U48" s="321" t="s">
        <v>269</v>
      </c>
      <c r="V48" s="321" t="s">
        <v>71</v>
      </c>
      <c r="W48" s="321" t="s">
        <v>594</v>
      </c>
      <c r="X48" s="324" t="s">
        <v>1072</v>
      </c>
    </row>
    <row r="49" spans="1:24" x14ac:dyDescent="0.2">
      <c r="A49" s="321">
        <v>35</v>
      </c>
      <c r="B49" s="321" t="s">
        <v>1736</v>
      </c>
      <c r="C49" s="322" t="s">
        <v>1012</v>
      </c>
      <c r="D49" s="321" t="s">
        <v>90</v>
      </c>
      <c r="E49" s="321" t="s">
        <v>268</v>
      </c>
      <c r="F49" s="321" t="s">
        <v>991</v>
      </c>
      <c r="G49" s="321" t="s">
        <v>930</v>
      </c>
      <c r="H49" s="321" t="s">
        <v>52</v>
      </c>
      <c r="I49" s="321" t="s">
        <v>1071</v>
      </c>
      <c r="J49" s="321" t="s">
        <v>85</v>
      </c>
      <c r="K49" s="321">
        <v>10</v>
      </c>
      <c r="L49" s="321">
        <f t="shared" si="0"/>
        <v>9</v>
      </c>
      <c r="M49" s="321">
        <f t="shared" si="1"/>
        <v>11</v>
      </c>
      <c r="N49" s="321">
        <v>100</v>
      </c>
      <c r="O49" s="321">
        <v>500</v>
      </c>
      <c r="P49" s="323" t="s">
        <v>88</v>
      </c>
      <c r="Q49" s="323">
        <v>0</v>
      </c>
      <c r="R49" s="323">
        <v>96</v>
      </c>
      <c r="S49" s="323" t="s">
        <v>125</v>
      </c>
      <c r="T49" s="323">
        <v>96</v>
      </c>
      <c r="U49" s="321" t="s">
        <v>269</v>
      </c>
      <c r="V49" s="321" t="s">
        <v>71</v>
      </c>
      <c r="W49" s="321" t="s">
        <v>594</v>
      </c>
      <c r="X49" s="324" t="s">
        <v>1072</v>
      </c>
    </row>
    <row r="50" spans="1:24" x14ac:dyDescent="0.2">
      <c r="A50" s="325">
        <v>36</v>
      </c>
      <c r="B50" s="325" t="s">
        <v>1737</v>
      </c>
      <c r="C50" s="326" t="s">
        <v>1008</v>
      </c>
      <c r="D50" s="325" t="s">
        <v>90</v>
      </c>
      <c r="E50" s="325" t="s">
        <v>268</v>
      </c>
      <c r="F50" s="325" t="s">
        <v>991</v>
      </c>
      <c r="G50" s="325" t="s">
        <v>930</v>
      </c>
      <c r="H50" s="325" t="s">
        <v>52</v>
      </c>
      <c r="I50" s="325" t="s">
        <v>1071</v>
      </c>
      <c r="J50" s="325" t="s">
        <v>85</v>
      </c>
      <c r="K50" s="325">
        <v>10</v>
      </c>
      <c r="L50" s="325">
        <f t="shared" si="0"/>
        <v>9</v>
      </c>
      <c r="M50" s="325">
        <f t="shared" si="1"/>
        <v>11</v>
      </c>
      <c r="N50" s="325">
        <v>100</v>
      </c>
      <c r="O50" s="325">
        <v>500</v>
      </c>
      <c r="P50" s="327" t="s">
        <v>88</v>
      </c>
      <c r="Q50" s="327">
        <v>0</v>
      </c>
      <c r="R50" s="327">
        <v>96</v>
      </c>
      <c r="S50" s="327" t="s">
        <v>125</v>
      </c>
      <c r="T50" s="327">
        <v>96</v>
      </c>
      <c r="U50" s="325" t="s">
        <v>269</v>
      </c>
      <c r="V50" s="325" t="s">
        <v>71</v>
      </c>
      <c r="W50" s="325" t="s">
        <v>594</v>
      </c>
      <c r="X50" s="328" t="s">
        <v>1072</v>
      </c>
    </row>
    <row r="51" spans="1:24" x14ac:dyDescent="0.2">
      <c r="A51" s="325">
        <v>37</v>
      </c>
      <c r="B51" s="325" t="s">
        <v>1737</v>
      </c>
      <c r="C51" s="326" t="s">
        <v>1009</v>
      </c>
      <c r="D51" s="325" t="s">
        <v>90</v>
      </c>
      <c r="E51" s="325" t="s">
        <v>268</v>
      </c>
      <c r="F51" s="325" t="s">
        <v>991</v>
      </c>
      <c r="G51" s="325" t="s">
        <v>930</v>
      </c>
      <c r="H51" s="325" t="s">
        <v>52</v>
      </c>
      <c r="I51" s="325" t="s">
        <v>1071</v>
      </c>
      <c r="J51" s="325" t="s">
        <v>85</v>
      </c>
      <c r="K51" s="325">
        <v>10</v>
      </c>
      <c r="L51" s="325">
        <f t="shared" si="0"/>
        <v>9</v>
      </c>
      <c r="M51" s="325">
        <f t="shared" si="1"/>
        <v>11</v>
      </c>
      <c r="N51" s="325">
        <v>100</v>
      </c>
      <c r="O51" s="325">
        <v>500</v>
      </c>
      <c r="P51" s="327" t="s">
        <v>88</v>
      </c>
      <c r="Q51" s="327">
        <v>0</v>
      </c>
      <c r="R51" s="327">
        <v>96</v>
      </c>
      <c r="S51" s="327" t="s">
        <v>125</v>
      </c>
      <c r="T51" s="327">
        <v>96</v>
      </c>
      <c r="U51" s="325" t="s">
        <v>269</v>
      </c>
      <c r="V51" s="325" t="s">
        <v>71</v>
      </c>
      <c r="W51" s="325" t="s">
        <v>594</v>
      </c>
      <c r="X51" s="328" t="s">
        <v>1072</v>
      </c>
    </row>
    <row r="52" spans="1:24" x14ac:dyDescent="0.2">
      <c r="A52" s="325">
        <v>38</v>
      </c>
      <c r="B52" s="325" t="s">
        <v>1737</v>
      </c>
      <c r="C52" s="326" t="s">
        <v>1010</v>
      </c>
      <c r="D52" s="325" t="s">
        <v>90</v>
      </c>
      <c r="E52" s="325" t="s">
        <v>268</v>
      </c>
      <c r="F52" s="325" t="s">
        <v>991</v>
      </c>
      <c r="G52" s="325" t="s">
        <v>930</v>
      </c>
      <c r="H52" s="325" t="s">
        <v>52</v>
      </c>
      <c r="I52" s="325" t="s">
        <v>1071</v>
      </c>
      <c r="J52" s="325" t="s">
        <v>85</v>
      </c>
      <c r="K52" s="325">
        <v>10</v>
      </c>
      <c r="L52" s="325">
        <f t="shared" si="0"/>
        <v>9</v>
      </c>
      <c r="M52" s="325">
        <f t="shared" si="1"/>
        <v>11</v>
      </c>
      <c r="N52" s="325">
        <v>100</v>
      </c>
      <c r="O52" s="325">
        <v>500</v>
      </c>
      <c r="P52" s="327" t="s">
        <v>88</v>
      </c>
      <c r="Q52" s="327">
        <v>0</v>
      </c>
      <c r="R52" s="327">
        <v>96</v>
      </c>
      <c r="S52" s="327" t="s">
        <v>125</v>
      </c>
      <c r="T52" s="327">
        <v>96</v>
      </c>
      <c r="U52" s="325" t="s">
        <v>269</v>
      </c>
      <c r="V52" s="325" t="s">
        <v>71</v>
      </c>
      <c r="W52" s="325" t="s">
        <v>594</v>
      </c>
      <c r="X52" s="328" t="s">
        <v>1072</v>
      </c>
    </row>
    <row r="53" spans="1:24" x14ac:dyDescent="0.2">
      <c r="A53" s="325">
        <v>39</v>
      </c>
      <c r="B53" s="325" t="s">
        <v>1737</v>
      </c>
      <c r="C53" s="326" t="s">
        <v>1011</v>
      </c>
      <c r="D53" s="325" t="s">
        <v>90</v>
      </c>
      <c r="E53" s="325" t="s">
        <v>268</v>
      </c>
      <c r="F53" s="325" t="s">
        <v>991</v>
      </c>
      <c r="G53" s="325" t="s">
        <v>930</v>
      </c>
      <c r="H53" s="325" t="s">
        <v>52</v>
      </c>
      <c r="I53" s="325" t="s">
        <v>1071</v>
      </c>
      <c r="J53" s="325" t="s">
        <v>85</v>
      </c>
      <c r="K53" s="325">
        <v>10</v>
      </c>
      <c r="L53" s="325">
        <f t="shared" si="0"/>
        <v>9</v>
      </c>
      <c r="M53" s="325">
        <f t="shared" si="1"/>
        <v>11</v>
      </c>
      <c r="N53" s="325">
        <v>100</v>
      </c>
      <c r="O53" s="325">
        <v>500</v>
      </c>
      <c r="P53" s="327" t="s">
        <v>88</v>
      </c>
      <c r="Q53" s="327">
        <v>0</v>
      </c>
      <c r="R53" s="327">
        <v>96</v>
      </c>
      <c r="S53" s="327" t="s">
        <v>125</v>
      </c>
      <c r="T53" s="327">
        <v>96</v>
      </c>
      <c r="U53" s="325" t="s">
        <v>269</v>
      </c>
      <c r="V53" s="325" t="s">
        <v>71</v>
      </c>
      <c r="W53" s="325" t="s">
        <v>594</v>
      </c>
      <c r="X53" s="328" t="s">
        <v>1072</v>
      </c>
    </row>
    <row r="54" spans="1:24" x14ac:dyDescent="0.2">
      <c r="A54" s="325">
        <v>40</v>
      </c>
      <c r="B54" s="325" t="s">
        <v>1737</v>
      </c>
      <c r="C54" s="326" t="s">
        <v>1012</v>
      </c>
      <c r="D54" s="325" t="s">
        <v>90</v>
      </c>
      <c r="E54" s="325" t="s">
        <v>268</v>
      </c>
      <c r="F54" s="325" t="s">
        <v>991</v>
      </c>
      <c r="G54" s="325" t="s">
        <v>930</v>
      </c>
      <c r="H54" s="325" t="s">
        <v>52</v>
      </c>
      <c r="I54" s="325" t="s">
        <v>1071</v>
      </c>
      <c r="J54" s="325" t="s">
        <v>85</v>
      </c>
      <c r="K54" s="325">
        <v>10</v>
      </c>
      <c r="L54" s="325">
        <f t="shared" si="0"/>
        <v>9</v>
      </c>
      <c r="M54" s="325">
        <f t="shared" si="1"/>
        <v>11</v>
      </c>
      <c r="N54" s="325">
        <v>100</v>
      </c>
      <c r="O54" s="325">
        <v>500</v>
      </c>
      <c r="P54" s="327" t="s">
        <v>88</v>
      </c>
      <c r="Q54" s="327">
        <v>0</v>
      </c>
      <c r="R54" s="327">
        <v>96</v>
      </c>
      <c r="S54" s="327" t="s">
        <v>125</v>
      </c>
      <c r="T54" s="327">
        <v>96</v>
      </c>
      <c r="U54" s="325" t="s">
        <v>269</v>
      </c>
      <c r="V54" s="325" t="s">
        <v>71</v>
      </c>
      <c r="W54" s="325" t="s">
        <v>594</v>
      </c>
      <c r="X54" s="328" t="s">
        <v>1072</v>
      </c>
    </row>
    <row r="55" spans="1:24" x14ac:dyDescent="0.2">
      <c r="A55" s="329">
        <v>41</v>
      </c>
      <c r="B55" s="329" t="s">
        <v>1738</v>
      </c>
      <c r="C55" s="330" t="s">
        <v>1008</v>
      </c>
      <c r="D55" s="329" t="s">
        <v>90</v>
      </c>
      <c r="E55" s="329" t="s">
        <v>268</v>
      </c>
      <c r="F55" s="329" t="s">
        <v>991</v>
      </c>
      <c r="G55" s="329" t="s">
        <v>930</v>
      </c>
      <c r="H55" s="329" t="s">
        <v>52</v>
      </c>
      <c r="I55" s="329" t="s">
        <v>1071</v>
      </c>
      <c r="J55" s="329" t="s">
        <v>85</v>
      </c>
      <c r="K55" s="329">
        <v>10</v>
      </c>
      <c r="L55" s="329">
        <f t="shared" si="0"/>
        <v>9</v>
      </c>
      <c r="M55" s="329">
        <f t="shared" si="1"/>
        <v>11</v>
      </c>
      <c r="N55" s="329">
        <v>100</v>
      </c>
      <c r="O55" s="329">
        <v>500</v>
      </c>
      <c r="P55" s="331" t="s">
        <v>88</v>
      </c>
      <c r="Q55" s="331">
        <v>0</v>
      </c>
      <c r="R55" s="331">
        <v>96</v>
      </c>
      <c r="S55" s="331" t="s">
        <v>125</v>
      </c>
      <c r="T55" s="331">
        <v>96</v>
      </c>
      <c r="U55" s="329" t="s">
        <v>269</v>
      </c>
      <c r="V55" s="329" t="s">
        <v>71</v>
      </c>
      <c r="W55" s="329" t="s">
        <v>594</v>
      </c>
      <c r="X55" s="332" t="s">
        <v>1072</v>
      </c>
    </row>
    <row r="56" spans="1:24" x14ac:dyDescent="0.2">
      <c r="A56" s="329">
        <v>42</v>
      </c>
      <c r="B56" s="329" t="s">
        <v>1738</v>
      </c>
      <c r="C56" s="330" t="s">
        <v>1009</v>
      </c>
      <c r="D56" s="329" t="s">
        <v>90</v>
      </c>
      <c r="E56" s="329" t="s">
        <v>268</v>
      </c>
      <c r="F56" s="329" t="s">
        <v>991</v>
      </c>
      <c r="G56" s="329" t="s">
        <v>930</v>
      </c>
      <c r="H56" s="329" t="s">
        <v>52</v>
      </c>
      <c r="I56" s="329" t="s">
        <v>1071</v>
      </c>
      <c r="J56" s="329" t="s">
        <v>85</v>
      </c>
      <c r="K56" s="329">
        <v>10</v>
      </c>
      <c r="L56" s="329">
        <f t="shared" si="0"/>
        <v>9</v>
      </c>
      <c r="M56" s="329">
        <f t="shared" si="1"/>
        <v>11</v>
      </c>
      <c r="N56" s="329">
        <v>100</v>
      </c>
      <c r="O56" s="329">
        <v>500</v>
      </c>
      <c r="P56" s="331" t="s">
        <v>88</v>
      </c>
      <c r="Q56" s="331">
        <v>0</v>
      </c>
      <c r="R56" s="331">
        <v>96</v>
      </c>
      <c r="S56" s="331" t="s">
        <v>125</v>
      </c>
      <c r="T56" s="331">
        <v>96</v>
      </c>
      <c r="U56" s="329" t="s">
        <v>269</v>
      </c>
      <c r="V56" s="329" t="s">
        <v>71</v>
      </c>
      <c r="W56" s="329" t="s">
        <v>594</v>
      </c>
      <c r="X56" s="332" t="s">
        <v>1072</v>
      </c>
    </row>
    <row r="57" spans="1:24" x14ac:dyDescent="0.2">
      <c r="A57" s="329">
        <v>43</v>
      </c>
      <c r="B57" s="329" t="s">
        <v>1738</v>
      </c>
      <c r="C57" s="330" t="s">
        <v>1010</v>
      </c>
      <c r="D57" s="329" t="s">
        <v>90</v>
      </c>
      <c r="E57" s="329" t="s">
        <v>268</v>
      </c>
      <c r="F57" s="329" t="s">
        <v>991</v>
      </c>
      <c r="G57" s="329" t="s">
        <v>930</v>
      </c>
      <c r="H57" s="329" t="s">
        <v>52</v>
      </c>
      <c r="I57" s="329" t="s">
        <v>1071</v>
      </c>
      <c r="J57" s="329" t="s">
        <v>85</v>
      </c>
      <c r="K57" s="329">
        <v>10</v>
      </c>
      <c r="L57" s="329">
        <f t="shared" si="0"/>
        <v>9</v>
      </c>
      <c r="M57" s="329">
        <f t="shared" si="1"/>
        <v>11</v>
      </c>
      <c r="N57" s="329">
        <v>100</v>
      </c>
      <c r="O57" s="329">
        <v>500</v>
      </c>
      <c r="P57" s="331" t="s">
        <v>88</v>
      </c>
      <c r="Q57" s="331">
        <v>0</v>
      </c>
      <c r="R57" s="331">
        <v>96</v>
      </c>
      <c r="S57" s="331" t="s">
        <v>125</v>
      </c>
      <c r="T57" s="331">
        <v>96</v>
      </c>
      <c r="U57" s="329" t="s">
        <v>269</v>
      </c>
      <c r="V57" s="329" t="s">
        <v>71</v>
      </c>
      <c r="W57" s="329" t="s">
        <v>594</v>
      </c>
      <c r="X57" s="332" t="s">
        <v>1072</v>
      </c>
    </row>
    <row r="58" spans="1:24" x14ac:dyDescent="0.2">
      <c r="A58" s="329">
        <v>44</v>
      </c>
      <c r="B58" s="329" t="s">
        <v>1738</v>
      </c>
      <c r="C58" s="330" t="s">
        <v>1011</v>
      </c>
      <c r="D58" s="329" t="s">
        <v>90</v>
      </c>
      <c r="E58" s="329" t="s">
        <v>268</v>
      </c>
      <c r="F58" s="329" t="s">
        <v>991</v>
      </c>
      <c r="G58" s="329" t="s">
        <v>930</v>
      </c>
      <c r="H58" s="329" t="s">
        <v>52</v>
      </c>
      <c r="I58" s="329" t="s">
        <v>1071</v>
      </c>
      <c r="J58" s="329" t="s">
        <v>85</v>
      </c>
      <c r="K58" s="329">
        <v>10</v>
      </c>
      <c r="L58" s="329">
        <f t="shared" si="0"/>
        <v>9</v>
      </c>
      <c r="M58" s="329">
        <f t="shared" si="1"/>
        <v>11</v>
      </c>
      <c r="N58" s="329">
        <v>100</v>
      </c>
      <c r="O58" s="329">
        <v>500</v>
      </c>
      <c r="P58" s="331" t="s">
        <v>88</v>
      </c>
      <c r="Q58" s="331">
        <v>0</v>
      </c>
      <c r="R58" s="331">
        <v>96</v>
      </c>
      <c r="S58" s="331" t="s">
        <v>125</v>
      </c>
      <c r="T58" s="331">
        <v>96</v>
      </c>
      <c r="U58" s="329" t="s">
        <v>269</v>
      </c>
      <c r="V58" s="329" t="s">
        <v>71</v>
      </c>
      <c r="W58" s="329" t="s">
        <v>594</v>
      </c>
      <c r="X58" s="332" t="s">
        <v>1072</v>
      </c>
    </row>
    <row r="59" spans="1:24" x14ac:dyDescent="0.2">
      <c r="A59" s="329">
        <v>45</v>
      </c>
      <c r="B59" s="329" t="s">
        <v>1738</v>
      </c>
      <c r="C59" s="330" t="s">
        <v>1012</v>
      </c>
      <c r="D59" s="329" t="s">
        <v>90</v>
      </c>
      <c r="E59" s="329" t="s">
        <v>268</v>
      </c>
      <c r="F59" s="329" t="s">
        <v>991</v>
      </c>
      <c r="G59" s="329" t="s">
        <v>930</v>
      </c>
      <c r="H59" s="329" t="s">
        <v>52</v>
      </c>
      <c r="I59" s="329" t="s">
        <v>1071</v>
      </c>
      <c r="J59" s="329" t="s">
        <v>85</v>
      </c>
      <c r="K59" s="329">
        <v>10</v>
      </c>
      <c r="L59" s="329">
        <f t="shared" si="0"/>
        <v>9</v>
      </c>
      <c r="M59" s="329">
        <f t="shared" si="1"/>
        <v>11</v>
      </c>
      <c r="N59" s="329">
        <v>100</v>
      </c>
      <c r="O59" s="329">
        <v>500</v>
      </c>
      <c r="P59" s="331" t="s">
        <v>88</v>
      </c>
      <c r="Q59" s="331">
        <v>0</v>
      </c>
      <c r="R59" s="331">
        <v>96</v>
      </c>
      <c r="S59" s="331" t="s">
        <v>125</v>
      </c>
      <c r="T59" s="331">
        <v>96</v>
      </c>
      <c r="U59" s="329" t="s">
        <v>269</v>
      </c>
      <c r="V59" s="329" t="s">
        <v>71</v>
      </c>
      <c r="W59" s="329" t="s">
        <v>594</v>
      </c>
      <c r="X59" s="332" t="s">
        <v>1072</v>
      </c>
    </row>
    <row r="60" spans="1:24" x14ac:dyDescent="0.2">
      <c r="A60" s="333">
        <v>46</v>
      </c>
      <c r="B60" s="333" t="s">
        <v>1739</v>
      </c>
      <c r="C60" s="334" t="s">
        <v>1008</v>
      </c>
      <c r="D60" s="333" t="s">
        <v>90</v>
      </c>
      <c r="E60" s="333" t="s">
        <v>268</v>
      </c>
      <c r="F60" s="333" t="s">
        <v>991</v>
      </c>
      <c r="G60" s="333" t="s">
        <v>930</v>
      </c>
      <c r="H60" s="333" t="s">
        <v>52</v>
      </c>
      <c r="I60" s="333" t="s">
        <v>1071</v>
      </c>
      <c r="J60" s="333" t="s">
        <v>85</v>
      </c>
      <c r="K60" s="333">
        <v>10</v>
      </c>
      <c r="L60" s="333">
        <f t="shared" si="0"/>
        <v>9</v>
      </c>
      <c r="M60" s="333">
        <f t="shared" si="1"/>
        <v>11</v>
      </c>
      <c r="N60" s="333">
        <v>100</v>
      </c>
      <c r="O60" s="333">
        <v>500</v>
      </c>
      <c r="P60" s="335" t="s">
        <v>88</v>
      </c>
      <c r="Q60" s="335">
        <v>0</v>
      </c>
      <c r="R60" s="335">
        <v>96</v>
      </c>
      <c r="S60" s="335" t="s">
        <v>125</v>
      </c>
      <c r="T60" s="335">
        <v>96</v>
      </c>
      <c r="U60" s="333" t="s">
        <v>269</v>
      </c>
      <c r="V60" s="333" t="s">
        <v>71</v>
      </c>
      <c r="W60" s="333" t="s">
        <v>594</v>
      </c>
      <c r="X60" s="336" t="s">
        <v>1072</v>
      </c>
    </row>
    <row r="61" spans="1:24" x14ac:dyDescent="0.2">
      <c r="A61" s="333">
        <v>47</v>
      </c>
      <c r="B61" s="333" t="s">
        <v>1739</v>
      </c>
      <c r="C61" s="334" t="s">
        <v>1009</v>
      </c>
      <c r="D61" s="333" t="s">
        <v>90</v>
      </c>
      <c r="E61" s="333" t="s">
        <v>268</v>
      </c>
      <c r="F61" s="333" t="s">
        <v>991</v>
      </c>
      <c r="G61" s="333" t="s">
        <v>930</v>
      </c>
      <c r="H61" s="333" t="s">
        <v>52</v>
      </c>
      <c r="I61" s="333" t="s">
        <v>1071</v>
      </c>
      <c r="J61" s="333" t="s">
        <v>85</v>
      </c>
      <c r="K61" s="333">
        <v>10</v>
      </c>
      <c r="L61" s="333">
        <f t="shared" si="0"/>
        <v>9</v>
      </c>
      <c r="M61" s="333">
        <f t="shared" si="1"/>
        <v>11</v>
      </c>
      <c r="N61" s="333">
        <v>100</v>
      </c>
      <c r="O61" s="333">
        <v>500</v>
      </c>
      <c r="P61" s="335" t="s">
        <v>88</v>
      </c>
      <c r="Q61" s="335">
        <v>0</v>
      </c>
      <c r="R61" s="335">
        <v>96</v>
      </c>
      <c r="S61" s="335" t="s">
        <v>125</v>
      </c>
      <c r="T61" s="335">
        <v>96</v>
      </c>
      <c r="U61" s="333" t="s">
        <v>269</v>
      </c>
      <c r="V61" s="333" t="s">
        <v>71</v>
      </c>
      <c r="W61" s="333" t="s">
        <v>594</v>
      </c>
      <c r="X61" s="336" t="s">
        <v>1072</v>
      </c>
    </row>
    <row r="62" spans="1:24" x14ac:dyDescent="0.2">
      <c r="A62" s="333">
        <v>48</v>
      </c>
      <c r="B62" s="333" t="s">
        <v>1739</v>
      </c>
      <c r="C62" s="334" t="s">
        <v>1010</v>
      </c>
      <c r="D62" s="333" t="s">
        <v>90</v>
      </c>
      <c r="E62" s="333" t="s">
        <v>268</v>
      </c>
      <c r="F62" s="333" t="s">
        <v>991</v>
      </c>
      <c r="G62" s="333" t="s">
        <v>930</v>
      </c>
      <c r="H62" s="333" t="s">
        <v>52</v>
      </c>
      <c r="I62" s="333" t="s">
        <v>1071</v>
      </c>
      <c r="J62" s="333" t="s">
        <v>85</v>
      </c>
      <c r="K62" s="333">
        <v>10</v>
      </c>
      <c r="L62" s="333">
        <f t="shared" si="0"/>
        <v>9</v>
      </c>
      <c r="M62" s="333">
        <f t="shared" si="1"/>
        <v>11</v>
      </c>
      <c r="N62" s="333">
        <v>100</v>
      </c>
      <c r="O62" s="333">
        <v>500</v>
      </c>
      <c r="P62" s="335" t="s">
        <v>88</v>
      </c>
      <c r="Q62" s="335">
        <v>0</v>
      </c>
      <c r="R62" s="335">
        <v>96</v>
      </c>
      <c r="S62" s="335" t="s">
        <v>125</v>
      </c>
      <c r="T62" s="335">
        <v>96</v>
      </c>
      <c r="U62" s="333" t="s">
        <v>269</v>
      </c>
      <c r="V62" s="333" t="s">
        <v>71</v>
      </c>
      <c r="W62" s="333" t="s">
        <v>594</v>
      </c>
      <c r="X62" s="336" t="s">
        <v>1072</v>
      </c>
    </row>
    <row r="63" spans="1:24" x14ac:dyDescent="0.2">
      <c r="A63" s="333">
        <v>49</v>
      </c>
      <c r="B63" s="333" t="s">
        <v>1739</v>
      </c>
      <c r="C63" s="334" t="s">
        <v>1011</v>
      </c>
      <c r="D63" s="333" t="s">
        <v>90</v>
      </c>
      <c r="E63" s="333" t="s">
        <v>268</v>
      </c>
      <c r="F63" s="333" t="s">
        <v>991</v>
      </c>
      <c r="G63" s="333" t="s">
        <v>930</v>
      </c>
      <c r="H63" s="333" t="s">
        <v>52</v>
      </c>
      <c r="I63" s="333" t="s">
        <v>1071</v>
      </c>
      <c r="J63" s="333" t="s">
        <v>85</v>
      </c>
      <c r="K63" s="333">
        <v>10</v>
      </c>
      <c r="L63" s="333">
        <f t="shared" si="0"/>
        <v>9</v>
      </c>
      <c r="M63" s="333">
        <f t="shared" si="1"/>
        <v>11</v>
      </c>
      <c r="N63" s="333">
        <v>100</v>
      </c>
      <c r="O63" s="333">
        <v>500</v>
      </c>
      <c r="P63" s="335" t="s">
        <v>88</v>
      </c>
      <c r="Q63" s="335">
        <v>0</v>
      </c>
      <c r="R63" s="335">
        <v>96</v>
      </c>
      <c r="S63" s="335" t="s">
        <v>125</v>
      </c>
      <c r="T63" s="335">
        <v>96</v>
      </c>
      <c r="U63" s="333" t="s">
        <v>269</v>
      </c>
      <c r="V63" s="333" t="s">
        <v>71</v>
      </c>
      <c r="W63" s="333" t="s">
        <v>594</v>
      </c>
      <c r="X63" s="336" t="s">
        <v>1072</v>
      </c>
    </row>
    <row r="64" spans="1:24" x14ac:dyDescent="0.2">
      <c r="A64" s="333">
        <v>50</v>
      </c>
      <c r="B64" s="333" t="s">
        <v>1739</v>
      </c>
      <c r="C64" s="334" t="s">
        <v>1012</v>
      </c>
      <c r="D64" s="333" t="s">
        <v>90</v>
      </c>
      <c r="E64" s="333" t="s">
        <v>268</v>
      </c>
      <c r="F64" s="333" t="s">
        <v>991</v>
      </c>
      <c r="G64" s="333" t="s">
        <v>930</v>
      </c>
      <c r="H64" s="333" t="s">
        <v>52</v>
      </c>
      <c r="I64" s="333" t="s">
        <v>1071</v>
      </c>
      <c r="J64" s="333" t="s">
        <v>85</v>
      </c>
      <c r="K64" s="333">
        <v>10</v>
      </c>
      <c r="L64" s="333">
        <f t="shared" si="0"/>
        <v>9</v>
      </c>
      <c r="M64" s="333">
        <f t="shared" si="1"/>
        <v>11</v>
      </c>
      <c r="N64" s="333">
        <v>100</v>
      </c>
      <c r="O64" s="333">
        <v>500</v>
      </c>
      <c r="P64" s="335" t="s">
        <v>88</v>
      </c>
      <c r="Q64" s="335">
        <v>0</v>
      </c>
      <c r="R64" s="335">
        <v>96</v>
      </c>
      <c r="S64" s="335" t="s">
        <v>125</v>
      </c>
      <c r="T64" s="335">
        <v>96</v>
      </c>
      <c r="U64" s="333" t="s">
        <v>269</v>
      </c>
      <c r="V64" s="333" t="s">
        <v>71</v>
      </c>
      <c r="W64" s="333" t="s">
        <v>594</v>
      </c>
      <c r="X64" s="336" t="s">
        <v>1072</v>
      </c>
    </row>
    <row r="65" spans="1:24" x14ac:dyDescent="0.2">
      <c r="A65" s="337">
        <v>51</v>
      </c>
      <c r="B65" s="337" t="s">
        <v>1740</v>
      </c>
      <c r="C65" s="338" t="s">
        <v>1008</v>
      </c>
      <c r="D65" s="337" t="s">
        <v>90</v>
      </c>
      <c r="E65" s="337" t="s">
        <v>268</v>
      </c>
      <c r="F65" s="337" t="s">
        <v>991</v>
      </c>
      <c r="G65" s="337" t="s">
        <v>930</v>
      </c>
      <c r="H65" s="337" t="s">
        <v>52</v>
      </c>
      <c r="I65" s="337" t="s">
        <v>1071</v>
      </c>
      <c r="J65" s="337" t="s">
        <v>85</v>
      </c>
      <c r="K65" s="337">
        <v>10</v>
      </c>
      <c r="L65" s="337">
        <f t="shared" si="0"/>
        <v>9</v>
      </c>
      <c r="M65" s="337">
        <f t="shared" si="1"/>
        <v>11</v>
      </c>
      <c r="N65" s="337">
        <v>100</v>
      </c>
      <c r="O65" s="337">
        <v>500</v>
      </c>
      <c r="P65" s="339" t="s">
        <v>88</v>
      </c>
      <c r="Q65" s="339">
        <v>0</v>
      </c>
      <c r="R65" s="339">
        <v>96</v>
      </c>
      <c r="S65" s="339" t="s">
        <v>125</v>
      </c>
      <c r="T65" s="339">
        <v>96</v>
      </c>
      <c r="U65" s="337" t="s">
        <v>269</v>
      </c>
      <c r="V65" s="337" t="s">
        <v>71</v>
      </c>
      <c r="W65" s="337" t="s">
        <v>594</v>
      </c>
      <c r="X65" s="340" t="s">
        <v>1072</v>
      </c>
    </row>
    <row r="66" spans="1:24" x14ac:dyDescent="0.2">
      <c r="A66" s="337">
        <v>52</v>
      </c>
      <c r="B66" s="337" t="s">
        <v>1740</v>
      </c>
      <c r="C66" s="338" t="s">
        <v>1009</v>
      </c>
      <c r="D66" s="337" t="s">
        <v>90</v>
      </c>
      <c r="E66" s="337" t="s">
        <v>268</v>
      </c>
      <c r="F66" s="337" t="s">
        <v>991</v>
      </c>
      <c r="G66" s="337" t="s">
        <v>930</v>
      </c>
      <c r="H66" s="337" t="s">
        <v>52</v>
      </c>
      <c r="I66" s="337" t="s">
        <v>1071</v>
      </c>
      <c r="J66" s="337" t="s">
        <v>85</v>
      </c>
      <c r="K66" s="337">
        <v>10</v>
      </c>
      <c r="L66" s="337">
        <f t="shared" si="0"/>
        <v>9</v>
      </c>
      <c r="M66" s="337">
        <f t="shared" si="1"/>
        <v>11</v>
      </c>
      <c r="N66" s="337">
        <v>100</v>
      </c>
      <c r="O66" s="337">
        <v>500</v>
      </c>
      <c r="P66" s="339" t="s">
        <v>88</v>
      </c>
      <c r="Q66" s="339">
        <v>0</v>
      </c>
      <c r="R66" s="339">
        <v>96</v>
      </c>
      <c r="S66" s="339" t="s">
        <v>125</v>
      </c>
      <c r="T66" s="339">
        <v>96</v>
      </c>
      <c r="U66" s="337" t="s">
        <v>269</v>
      </c>
      <c r="V66" s="337" t="s">
        <v>71</v>
      </c>
      <c r="W66" s="337" t="s">
        <v>594</v>
      </c>
      <c r="X66" s="340" t="s">
        <v>1072</v>
      </c>
    </row>
    <row r="67" spans="1:24" x14ac:dyDescent="0.2">
      <c r="A67" s="337">
        <v>53</v>
      </c>
      <c r="B67" s="337" t="s">
        <v>1740</v>
      </c>
      <c r="C67" s="338" t="s">
        <v>1010</v>
      </c>
      <c r="D67" s="337" t="s">
        <v>90</v>
      </c>
      <c r="E67" s="337" t="s">
        <v>268</v>
      </c>
      <c r="F67" s="337" t="s">
        <v>991</v>
      </c>
      <c r="G67" s="337" t="s">
        <v>930</v>
      </c>
      <c r="H67" s="337" t="s">
        <v>52</v>
      </c>
      <c r="I67" s="337" t="s">
        <v>1071</v>
      </c>
      <c r="J67" s="337" t="s">
        <v>85</v>
      </c>
      <c r="K67" s="337">
        <v>10</v>
      </c>
      <c r="L67" s="337">
        <f t="shared" si="0"/>
        <v>9</v>
      </c>
      <c r="M67" s="337">
        <f t="shared" si="1"/>
        <v>11</v>
      </c>
      <c r="N67" s="337">
        <v>100</v>
      </c>
      <c r="O67" s="337">
        <v>500</v>
      </c>
      <c r="P67" s="339" t="s">
        <v>88</v>
      </c>
      <c r="Q67" s="339">
        <v>0</v>
      </c>
      <c r="R67" s="339">
        <v>96</v>
      </c>
      <c r="S67" s="339" t="s">
        <v>125</v>
      </c>
      <c r="T67" s="339">
        <v>96</v>
      </c>
      <c r="U67" s="337" t="s">
        <v>269</v>
      </c>
      <c r="V67" s="337" t="s">
        <v>71</v>
      </c>
      <c r="W67" s="337" t="s">
        <v>594</v>
      </c>
      <c r="X67" s="340" t="s">
        <v>1072</v>
      </c>
    </row>
    <row r="68" spans="1:24" x14ac:dyDescent="0.2">
      <c r="A68" s="337">
        <v>54</v>
      </c>
      <c r="B68" s="337" t="s">
        <v>1740</v>
      </c>
      <c r="C68" s="338" t="s">
        <v>1011</v>
      </c>
      <c r="D68" s="337" t="s">
        <v>90</v>
      </c>
      <c r="E68" s="337" t="s">
        <v>268</v>
      </c>
      <c r="F68" s="337" t="s">
        <v>991</v>
      </c>
      <c r="G68" s="337" t="s">
        <v>930</v>
      </c>
      <c r="H68" s="337" t="s">
        <v>52</v>
      </c>
      <c r="I68" s="337" t="s">
        <v>1071</v>
      </c>
      <c r="J68" s="337" t="s">
        <v>85</v>
      </c>
      <c r="K68" s="337">
        <v>10</v>
      </c>
      <c r="L68" s="337">
        <f t="shared" si="0"/>
        <v>9</v>
      </c>
      <c r="M68" s="337">
        <f t="shared" si="1"/>
        <v>11</v>
      </c>
      <c r="N68" s="337">
        <v>100</v>
      </c>
      <c r="O68" s="337">
        <v>500</v>
      </c>
      <c r="P68" s="339" t="s">
        <v>88</v>
      </c>
      <c r="Q68" s="339">
        <v>0</v>
      </c>
      <c r="R68" s="339">
        <v>96</v>
      </c>
      <c r="S68" s="339" t="s">
        <v>125</v>
      </c>
      <c r="T68" s="339">
        <v>96</v>
      </c>
      <c r="U68" s="337" t="s">
        <v>269</v>
      </c>
      <c r="V68" s="337" t="s">
        <v>71</v>
      </c>
      <c r="W68" s="337" t="s">
        <v>594</v>
      </c>
      <c r="X68" s="340" t="s">
        <v>1072</v>
      </c>
    </row>
    <row r="69" spans="1:24" x14ac:dyDescent="0.2">
      <c r="A69" s="337">
        <v>55</v>
      </c>
      <c r="B69" s="337" t="s">
        <v>1740</v>
      </c>
      <c r="C69" s="338" t="s">
        <v>1012</v>
      </c>
      <c r="D69" s="337" t="s">
        <v>90</v>
      </c>
      <c r="E69" s="337" t="s">
        <v>268</v>
      </c>
      <c r="F69" s="337" t="s">
        <v>991</v>
      </c>
      <c r="G69" s="337" t="s">
        <v>930</v>
      </c>
      <c r="H69" s="337" t="s">
        <v>52</v>
      </c>
      <c r="I69" s="337" t="s">
        <v>1071</v>
      </c>
      <c r="J69" s="337" t="s">
        <v>85</v>
      </c>
      <c r="K69" s="337">
        <v>10</v>
      </c>
      <c r="L69" s="337">
        <f t="shared" si="0"/>
        <v>9</v>
      </c>
      <c r="M69" s="337">
        <f t="shared" si="1"/>
        <v>11</v>
      </c>
      <c r="N69" s="337">
        <v>100</v>
      </c>
      <c r="O69" s="337">
        <v>500</v>
      </c>
      <c r="P69" s="339" t="s">
        <v>88</v>
      </c>
      <c r="Q69" s="339">
        <v>0</v>
      </c>
      <c r="R69" s="339">
        <v>96</v>
      </c>
      <c r="S69" s="339" t="s">
        <v>125</v>
      </c>
      <c r="T69" s="339">
        <v>96</v>
      </c>
      <c r="U69" s="337" t="s">
        <v>269</v>
      </c>
      <c r="V69" s="337" t="s">
        <v>71</v>
      </c>
      <c r="W69" s="337" t="s">
        <v>594</v>
      </c>
      <c r="X69" s="340" t="s">
        <v>1072</v>
      </c>
    </row>
    <row r="70" spans="1:24" x14ac:dyDescent="0.2">
      <c r="A70" s="341">
        <v>56</v>
      </c>
      <c r="B70" s="341" t="s">
        <v>1741</v>
      </c>
      <c r="C70" s="342" t="s">
        <v>1008</v>
      </c>
      <c r="D70" s="341" t="s">
        <v>90</v>
      </c>
      <c r="E70" s="341" t="s">
        <v>268</v>
      </c>
      <c r="F70" s="341" t="s">
        <v>991</v>
      </c>
      <c r="G70" s="341" t="s">
        <v>930</v>
      </c>
      <c r="H70" s="341" t="s">
        <v>52</v>
      </c>
      <c r="I70" s="341" t="s">
        <v>1071</v>
      </c>
      <c r="J70" s="341" t="s">
        <v>85</v>
      </c>
      <c r="K70" s="341">
        <v>10</v>
      </c>
      <c r="L70" s="341">
        <f t="shared" si="0"/>
        <v>9</v>
      </c>
      <c r="M70" s="341">
        <f t="shared" si="1"/>
        <v>11</v>
      </c>
      <c r="N70" s="341">
        <v>100</v>
      </c>
      <c r="O70" s="341">
        <v>500</v>
      </c>
      <c r="P70" s="343" t="s">
        <v>88</v>
      </c>
      <c r="Q70" s="343">
        <v>0</v>
      </c>
      <c r="R70" s="343">
        <v>96</v>
      </c>
      <c r="S70" s="343" t="s">
        <v>125</v>
      </c>
      <c r="T70" s="343">
        <v>96</v>
      </c>
      <c r="U70" s="341" t="s">
        <v>269</v>
      </c>
      <c r="V70" s="341" t="s">
        <v>71</v>
      </c>
      <c r="W70" s="341" t="s">
        <v>594</v>
      </c>
      <c r="X70" s="344" t="s">
        <v>1072</v>
      </c>
    </row>
    <row r="71" spans="1:24" x14ac:dyDescent="0.2">
      <c r="A71" s="341">
        <v>57</v>
      </c>
      <c r="B71" s="341" t="s">
        <v>1741</v>
      </c>
      <c r="C71" s="342" t="s">
        <v>1009</v>
      </c>
      <c r="D71" s="341" t="s">
        <v>90</v>
      </c>
      <c r="E71" s="341" t="s">
        <v>268</v>
      </c>
      <c r="F71" s="341" t="s">
        <v>991</v>
      </c>
      <c r="G71" s="341" t="s">
        <v>930</v>
      </c>
      <c r="H71" s="341" t="s">
        <v>52</v>
      </c>
      <c r="I71" s="341" t="s">
        <v>1071</v>
      </c>
      <c r="J71" s="341" t="s">
        <v>85</v>
      </c>
      <c r="K71" s="341">
        <v>10</v>
      </c>
      <c r="L71" s="341">
        <f t="shared" si="0"/>
        <v>9</v>
      </c>
      <c r="M71" s="341">
        <f t="shared" si="1"/>
        <v>11</v>
      </c>
      <c r="N71" s="341">
        <v>100</v>
      </c>
      <c r="O71" s="341">
        <v>500</v>
      </c>
      <c r="P71" s="343" t="s">
        <v>88</v>
      </c>
      <c r="Q71" s="343">
        <v>0</v>
      </c>
      <c r="R71" s="343">
        <v>96</v>
      </c>
      <c r="S71" s="343" t="s">
        <v>125</v>
      </c>
      <c r="T71" s="343">
        <v>96</v>
      </c>
      <c r="U71" s="341" t="s">
        <v>269</v>
      </c>
      <c r="V71" s="341" t="s">
        <v>71</v>
      </c>
      <c r="W71" s="341" t="s">
        <v>594</v>
      </c>
      <c r="X71" s="344" t="s">
        <v>1072</v>
      </c>
    </row>
    <row r="72" spans="1:24" x14ac:dyDescent="0.2">
      <c r="A72" s="341">
        <v>58</v>
      </c>
      <c r="B72" s="341" t="s">
        <v>1741</v>
      </c>
      <c r="C72" s="342" t="s">
        <v>1010</v>
      </c>
      <c r="D72" s="341" t="s">
        <v>90</v>
      </c>
      <c r="E72" s="341" t="s">
        <v>268</v>
      </c>
      <c r="F72" s="341" t="s">
        <v>991</v>
      </c>
      <c r="G72" s="341" t="s">
        <v>930</v>
      </c>
      <c r="H72" s="341" t="s">
        <v>52</v>
      </c>
      <c r="I72" s="341" t="s">
        <v>1071</v>
      </c>
      <c r="J72" s="341" t="s">
        <v>85</v>
      </c>
      <c r="K72" s="341">
        <v>10</v>
      </c>
      <c r="L72" s="341">
        <f t="shared" si="0"/>
        <v>9</v>
      </c>
      <c r="M72" s="341">
        <f t="shared" si="1"/>
        <v>11</v>
      </c>
      <c r="N72" s="341">
        <v>100</v>
      </c>
      <c r="O72" s="341">
        <v>500</v>
      </c>
      <c r="P72" s="343" t="s">
        <v>88</v>
      </c>
      <c r="Q72" s="343">
        <v>0</v>
      </c>
      <c r="R72" s="343">
        <v>96</v>
      </c>
      <c r="S72" s="343" t="s">
        <v>125</v>
      </c>
      <c r="T72" s="343">
        <v>96</v>
      </c>
      <c r="U72" s="341" t="s">
        <v>269</v>
      </c>
      <c r="V72" s="341" t="s">
        <v>71</v>
      </c>
      <c r="W72" s="341" t="s">
        <v>594</v>
      </c>
      <c r="X72" s="344" t="s">
        <v>1072</v>
      </c>
    </row>
    <row r="73" spans="1:24" x14ac:dyDescent="0.2">
      <c r="A73" s="341">
        <v>59</v>
      </c>
      <c r="B73" s="341" t="s">
        <v>1741</v>
      </c>
      <c r="C73" s="342" t="s">
        <v>1011</v>
      </c>
      <c r="D73" s="341" t="s">
        <v>90</v>
      </c>
      <c r="E73" s="341" t="s">
        <v>268</v>
      </c>
      <c r="F73" s="341" t="s">
        <v>991</v>
      </c>
      <c r="G73" s="341" t="s">
        <v>930</v>
      </c>
      <c r="H73" s="341" t="s">
        <v>52</v>
      </c>
      <c r="I73" s="341" t="s">
        <v>1071</v>
      </c>
      <c r="J73" s="341" t="s">
        <v>85</v>
      </c>
      <c r="K73" s="341">
        <v>10</v>
      </c>
      <c r="L73" s="341">
        <f t="shared" si="0"/>
        <v>9</v>
      </c>
      <c r="M73" s="341">
        <f t="shared" si="1"/>
        <v>11</v>
      </c>
      <c r="N73" s="341">
        <v>100</v>
      </c>
      <c r="O73" s="341">
        <v>500</v>
      </c>
      <c r="P73" s="343" t="s">
        <v>88</v>
      </c>
      <c r="Q73" s="343">
        <v>0</v>
      </c>
      <c r="R73" s="343">
        <v>96</v>
      </c>
      <c r="S73" s="343" t="s">
        <v>125</v>
      </c>
      <c r="T73" s="343">
        <v>96</v>
      </c>
      <c r="U73" s="341" t="s">
        <v>269</v>
      </c>
      <c r="V73" s="341" t="s">
        <v>71</v>
      </c>
      <c r="W73" s="341" t="s">
        <v>594</v>
      </c>
      <c r="X73" s="344" t="s">
        <v>1072</v>
      </c>
    </row>
    <row r="74" spans="1:24" x14ac:dyDescent="0.2">
      <c r="A74" s="341">
        <v>60</v>
      </c>
      <c r="B74" s="341" t="s">
        <v>1741</v>
      </c>
      <c r="C74" s="342" t="s">
        <v>1012</v>
      </c>
      <c r="D74" s="341" t="s">
        <v>90</v>
      </c>
      <c r="E74" s="341" t="s">
        <v>268</v>
      </c>
      <c r="F74" s="341" t="s">
        <v>991</v>
      </c>
      <c r="G74" s="341" t="s">
        <v>930</v>
      </c>
      <c r="H74" s="341" t="s">
        <v>52</v>
      </c>
      <c r="I74" s="341" t="s">
        <v>1071</v>
      </c>
      <c r="J74" s="341" t="s">
        <v>85</v>
      </c>
      <c r="K74" s="341">
        <v>10</v>
      </c>
      <c r="L74" s="341">
        <f t="shared" si="0"/>
        <v>9</v>
      </c>
      <c r="M74" s="341">
        <f t="shared" si="1"/>
        <v>11</v>
      </c>
      <c r="N74" s="341">
        <v>100</v>
      </c>
      <c r="O74" s="341">
        <v>500</v>
      </c>
      <c r="P74" s="343" t="s">
        <v>88</v>
      </c>
      <c r="Q74" s="343">
        <v>0</v>
      </c>
      <c r="R74" s="343">
        <v>96</v>
      </c>
      <c r="S74" s="343" t="s">
        <v>125</v>
      </c>
      <c r="T74" s="343">
        <v>96</v>
      </c>
      <c r="U74" s="341" t="s">
        <v>269</v>
      </c>
      <c r="V74" s="341" t="s">
        <v>71</v>
      </c>
      <c r="W74" s="341" t="s">
        <v>594</v>
      </c>
      <c r="X74" s="344" t="s">
        <v>1072</v>
      </c>
    </row>
    <row r="75" spans="1:24" x14ac:dyDescent="0.2">
      <c r="A75" s="96">
        <v>61</v>
      </c>
      <c r="B75" s="96" t="s">
        <v>1736</v>
      </c>
      <c r="C75" s="293" t="s">
        <v>1008</v>
      </c>
      <c r="D75" s="96" t="s">
        <v>90</v>
      </c>
      <c r="E75" s="96" t="s">
        <v>268</v>
      </c>
      <c r="F75" s="96" t="s">
        <v>991</v>
      </c>
      <c r="G75" s="96" t="s">
        <v>930</v>
      </c>
      <c r="H75" s="96" t="s">
        <v>52</v>
      </c>
      <c r="I75" s="96" t="s">
        <v>1071</v>
      </c>
      <c r="J75" s="96" t="s">
        <v>85</v>
      </c>
      <c r="K75" s="96">
        <v>15</v>
      </c>
      <c r="L75" s="96">
        <f t="shared" si="0"/>
        <v>14</v>
      </c>
      <c r="M75" s="96">
        <f t="shared" si="1"/>
        <v>16</v>
      </c>
      <c r="N75" s="96">
        <v>100</v>
      </c>
      <c r="O75" s="96">
        <v>500</v>
      </c>
      <c r="P75" s="294" t="s">
        <v>88</v>
      </c>
      <c r="Q75" s="294">
        <v>0</v>
      </c>
      <c r="R75" s="294">
        <v>96</v>
      </c>
      <c r="S75" s="294" t="s">
        <v>125</v>
      </c>
      <c r="T75" s="294">
        <v>96</v>
      </c>
      <c r="U75" s="96" t="s">
        <v>269</v>
      </c>
      <c r="V75" s="96" t="s">
        <v>71</v>
      </c>
      <c r="W75" s="96" t="s">
        <v>594</v>
      </c>
      <c r="X75" s="345" t="s">
        <v>1072</v>
      </c>
    </row>
    <row r="76" spans="1:24" x14ac:dyDescent="0.2">
      <c r="A76" s="96">
        <v>62</v>
      </c>
      <c r="B76" s="96" t="s">
        <v>1736</v>
      </c>
      <c r="C76" s="293" t="s">
        <v>1009</v>
      </c>
      <c r="D76" s="96" t="s">
        <v>90</v>
      </c>
      <c r="E76" s="96" t="s">
        <v>268</v>
      </c>
      <c r="F76" s="96" t="s">
        <v>991</v>
      </c>
      <c r="G76" s="96" t="s">
        <v>930</v>
      </c>
      <c r="H76" s="96" t="s">
        <v>52</v>
      </c>
      <c r="I76" s="96" t="s">
        <v>1071</v>
      </c>
      <c r="J76" s="96" t="s">
        <v>85</v>
      </c>
      <c r="K76" s="96">
        <v>15</v>
      </c>
      <c r="L76" s="96">
        <f t="shared" si="0"/>
        <v>14</v>
      </c>
      <c r="M76" s="96">
        <f t="shared" si="1"/>
        <v>16</v>
      </c>
      <c r="N76" s="96">
        <v>100</v>
      </c>
      <c r="O76" s="96">
        <v>500</v>
      </c>
      <c r="P76" s="294" t="s">
        <v>88</v>
      </c>
      <c r="Q76" s="294">
        <v>0</v>
      </c>
      <c r="R76" s="294">
        <v>96</v>
      </c>
      <c r="S76" s="294" t="s">
        <v>125</v>
      </c>
      <c r="T76" s="294">
        <v>96</v>
      </c>
      <c r="U76" s="96" t="s">
        <v>269</v>
      </c>
      <c r="V76" s="96" t="s">
        <v>71</v>
      </c>
      <c r="W76" s="96" t="s">
        <v>594</v>
      </c>
      <c r="X76" s="345" t="s">
        <v>1072</v>
      </c>
    </row>
    <row r="77" spans="1:24" x14ac:dyDescent="0.2">
      <c r="A77" s="96">
        <v>63</v>
      </c>
      <c r="B77" s="96" t="s">
        <v>1736</v>
      </c>
      <c r="C77" s="293" t="s">
        <v>1010</v>
      </c>
      <c r="D77" s="96" t="s">
        <v>90</v>
      </c>
      <c r="E77" s="96" t="s">
        <v>268</v>
      </c>
      <c r="F77" s="96" t="s">
        <v>991</v>
      </c>
      <c r="G77" s="96" t="s">
        <v>930</v>
      </c>
      <c r="H77" s="96" t="s">
        <v>52</v>
      </c>
      <c r="I77" s="96" t="s">
        <v>1071</v>
      </c>
      <c r="J77" s="96" t="s">
        <v>85</v>
      </c>
      <c r="K77" s="96">
        <v>15</v>
      </c>
      <c r="L77" s="96">
        <f t="shared" si="0"/>
        <v>14</v>
      </c>
      <c r="M77" s="96">
        <f t="shared" si="1"/>
        <v>16</v>
      </c>
      <c r="N77" s="96">
        <v>100</v>
      </c>
      <c r="O77" s="96">
        <v>500</v>
      </c>
      <c r="P77" s="294" t="s">
        <v>88</v>
      </c>
      <c r="Q77" s="294">
        <v>0</v>
      </c>
      <c r="R77" s="294">
        <v>96</v>
      </c>
      <c r="S77" s="294" t="s">
        <v>125</v>
      </c>
      <c r="T77" s="294">
        <v>96</v>
      </c>
      <c r="U77" s="96" t="s">
        <v>269</v>
      </c>
      <c r="V77" s="96" t="s">
        <v>71</v>
      </c>
      <c r="W77" s="96" t="s">
        <v>594</v>
      </c>
      <c r="X77" s="345" t="s">
        <v>1072</v>
      </c>
    </row>
    <row r="78" spans="1:24" x14ac:dyDescent="0.2">
      <c r="A78" s="96">
        <v>64</v>
      </c>
      <c r="B78" s="96" t="s">
        <v>1736</v>
      </c>
      <c r="C78" s="293" t="s">
        <v>1011</v>
      </c>
      <c r="D78" s="96" t="s">
        <v>90</v>
      </c>
      <c r="E78" s="96" t="s">
        <v>268</v>
      </c>
      <c r="F78" s="96" t="s">
        <v>991</v>
      </c>
      <c r="G78" s="96" t="s">
        <v>930</v>
      </c>
      <c r="H78" s="96" t="s">
        <v>52</v>
      </c>
      <c r="I78" s="96" t="s">
        <v>1071</v>
      </c>
      <c r="J78" s="96" t="s">
        <v>85</v>
      </c>
      <c r="K78" s="96">
        <v>15</v>
      </c>
      <c r="L78" s="96">
        <f t="shared" si="0"/>
        <v>14</v>
      </c>
      <c r="M78" s="96">
        <f t="shared" si="1"/>
        <v>16</v>
      </c>
      <c r="N78" s="96">
        <v>100</v>
      </c>
      <c r="O78" s="96">
        <v>500</v>
      </c>
      <c r="P78" s="294" t="s">
        <v>88</v>
      </c>
      <c r="Q78" s="294">
        <v>0</v>
      </c>
      <c r="R78" s="294">
        <v>96</v>
      </c>
      <c r="S78" s="294" t="s">
        <v>125</v>
      </c>
      <c r="T78" s="294">
        <v>96</v>
      </c>
      <c r="U78" s="96" t="s">
        <v>269</v>
      </c>
      <c r="V78" s="96" t="s">
        <v>71</v>
      </c>
      <c r="W78" s="96" t="s">
        <v>594</v>
      </c>
      <c r="X78" s="345" t="s">
        <v>1072</v>
      </c>
    </row>
    <row r="79" spans="1:24" x14ac:dyDescent="0.2">
      <c r="A79" s="96">
        <v>65</v>
      </c>
      <c r="B79" s="96" t="s">
        <v>1736</v>
      </c>
      <c r="C79" s="293" t="s">
        <v>1012</v>
      </c>
      <c r="D79" s="96" t="s">
        <v>90</v>
      </c>
      <c r="E79" s="96" t="s">
        <v>268</v>
      </c>
      <c r="F79" s="96" t="s">
        <v>991</v>
      </c>
      <c r="G79" s="96" t="s">
        <v>930</v>
      </c>
      <c r="H79" s="96" t="s">
        <v>52</v>
      </c>
      <c r="I79" s="96" t="s">
        <v>1071</v>
      </c>
      <c r="J79" s="96" t="s">
        <v>85</v>
      </c>
      <c r="K79" s="96">
        <v>15</v>
      </c>
      <c r="L79" s="96">
        <f t="shared" si="0"/>
        <v>14</v>
      </c>
      <c r="M79" s="96">
        <f t="shared" si="1"/>
        <v>16</v>
      </c>
      <c r="N79" s="96">
        <v>100</v>
      </c>
      <c r="O79" s="96">
        <v>500</v>
      </c>
      <c r="P79" s="294" t="s">
        <v>88</v>
      </c>
      <c r="Q79" s="294">
        <v>0</v>
      </c>
      <c r="R79" s="294">
        <v>96</v>
      </c>
      <c r="S79" s="294" t="s">
        <v>125</v>
      </c>
      <c r="T79" s="294">
        <v>96</v>
      </c>
      <c r="U79" s="96" t="s">
        <v>269</v>
      </c>
      <c r="V79" s="96" t="s">
        <v>71</v>
      </c>
      <c r="W79" s="96" t="s">
        <v>594</v>
      </c>
      <c r="X79" s="345" t="s">
        <v>1072</v>
      </c>
    </row>
    <row r="80" spans="1:24" x14ac:dyDescent="0.2">
      <c r="A80" s="346">
        <v>66</v>
      </c>
      <c r="B80" s="346" t="s">
        <v>1737</v>
      </c>
      <c r="C80" s="347" t="s">
        <v>1008</v>
      </c>
      <c r="D80" s="346" t="s">
        <v>90</v>
      </c>
      <c r="E80" s="346" t="s">
        <v>268</v>
      </c>
      <c r="F80" s="346" t="s">
        <v>991</v>
      </c>
      <c r="G80" s="346" t="s">
        <v>930</v>
      </c>
      <c r="H80" s="346" t="s">
        <v>52</v>
      </c>
      <c r="I80" s="346" t="s">
        <v>1071</v>
      </c>
      <c r="J80" s="346" t="s">
        <v>85</v>
      </c>
      <c r="K80" s="346">
        <v>15</v>
      </c>
      <c r="L80" s="346">
        <f t="shared" ref="L80:L104" si="2">K80-1</f>
        <v>14</v>
      </c>
      <c r="M80" s="346">
        <f t="shared" ref="M80:M104" si="3">K80+1</f>
        <v>16</v>
      </c>
      <c r="N80" s="346">
        <v>100</v>
      </c>
      <c r="O80" s="346">
        <v>500</v>
      </c>
      <c r="P80" s="348" t="s">
        <v>88</v>
      </c>
      <c r="Q80" s="348">
        <v>0</v>
      </c>
      <c r="R80" s="348">
        <v>96</v>
      </c>
      <c r="S80" s="348" t="s">
        <v>125</v>
      </c>
      <c r="T80" s="348">
        <v>96</v>
      </c>
      <c r="U80" s="346" t="s">
        <v>269</v>
      </c>
      <c r="V80" s="346" t="s">
        <v>71</v>
      </c>
      <c r="W80" s="346" t="s">
        <v>594</v>
      </c>
      <c r="X80" s="349" t="s">
        <v>1072</v>
      </c>
    </row>
    <row r="81" spans="1:24" x14ac:dyDescent="0.2">
      <c r="A81" s="346">
        <v>67</v>
      </c>
      <c r="B81" s="346" t="s">
        <v>1737</v>
      </c>
      <c r="C81" s="347" t="s">
        <v>1009</v>
      </c>
      <c r="D81" s="346" t="s">
        <v>90</v>
      </c>
      <c r="E81" s="346" t="s">
        <v>268</v>
      </c>
      <c r="F81" s="346" t="s">
        <v>991</v>
      </c>
      <c r="G81" s="346" t="s">
        <v>930</v>
      </c>
      <c r="H81" s="346" t="s">
        <v>52</v>
      </c>
      <c r="I81" s="346" t="s">
        <v>1071</v>
      </c>
      <c r="J81" s="346" t="s">
        <v>85</v>
      </c>
      <c r="K81" s="346">
        <v>15</v>
      </c>
      <c r="L81" s="346">
        <f t="shared" si="2"/>
        <v>14</v>
      </c>
      <c r="M81" s="346">
        <f t="shared" si="3"/>
        <v>16</v>
      </c>
      <c r="N81" s="346">
        <v>100</v>
      </c>
      <c r="O81" s="346">
        <v>500</v>
      </c>
      <c r="P81" s="348" t="s">
        <v>88</v>
      </c>
      <c r="Q81" s="348">
        <v>0</v>
      </c>
      <c r="R81" s="348">
        <v>96</v>
      </c>
      <c r="S81" s="348" t="s">
        <v>125</v>
      </c>
      <c r="T81" s="348">
        <v>96</v>
      </c>
      <c r="U81" s="346" t="s">
        <v>269</v>
      </c>
      <c r="V81" s="346" t="s">
        <v>71</v>
      </c>
      <c r="W81" s="346" t="s">
        <v>594</v>
      </c>
      <c r="X81" s="349" t="s">
        <v>1072</v>
      </c>
    </row>
    <row r="82" spans="1:24" x14ac:dyDescent="0.2">
      <c r="A82" s="346">
        <v>68</v>
      </c>
      <c r="B82" s="346" t="s">
        <v>1737</v>
      </c>
      <c r="C82" s="347" t="s">
        <v>1010</v>
      </c>
      <c r="D82" s="346" t="s">
        <v>90</v>
      </c>
      <c r="E82" s="346" t="s">
        <v>268</v>
      </c>
      <c r="F82" s="346" t="s">
        <v>991</v>
      </c>
      <c r="G82" s="346" t="s">
        <v>930</v>
      </c>
      <c r="H82" s="346" t="s">
        <v>52</v>
      </c>
      <c r="I82" s="346" t="s">
        <v>1071</v>
      </c>
      <c r="J82" s="346" t="s">
        <v>85</v>
      </c>
      <c r="K82" s="346">
        <v>15</v>
      </c>
      <c r="L82" s="346">
        <f t="shared" si="2"/>
        <v>14</v>
      </c>
      <c r="M82" s="346">
        <f t="shared" si="3"/>
        <v>16</v>
      </c>
      <c r="N82" s="346">
        <v>100</v>
      </c>
      <c r="O82" s="346">
        <v>500</v>
      </c>
      <c r="P82" s="348" t="s">
        <v>88</v>
      </c>
      <c r="Q82" s="348">
        <v>0</v>
      </c>
      <c r="R82" s="348">
        <v>96</v>
      </c>
      <c r="S82" s="348" t="s">
        <v>125</v>
      </c>
      <c r="T82" s="348">
        <v>96</v>
      </c>
      <c r="U82" s="346" t="s">
        <v>269</v>
      </c>
      <c r="V82" s="346" t="s">
        <v>71</v>
      </c>
      <c r="W82" s="346" t="s">
        <v>594</v>
      </c>
      <c r="X82" s="349" t="s">
        <v>1072</v>
      </c>
    </row>
    <row r="83" spans="1:24" x14ac:dyDescent="0.2">
      <c r="A83" s="346">
        <v>69</v>
      </c>
      <c r="B83" s="346" t="s">
        <v>1737</v>
      </c>
      <c r="C83" s="347" t="s">
        <v>1011</v>
      </c>
      <c r="D83" s="346" t="s">
        <v>90</v>
      </c>
      <c r="E83" s="346" t="s">
        <v>268</v>
      </c>
      <c r="F83" s="346" t="s">
        <v>991</v>
      </c>
      <c r="G83" s="346" t="s">
        <v>930</v>
      </c>
      <c r="H83" s="346" t="s">
        <v>52</v>
      </c>
      <c r="I83" s="346" t="s">
        <v>1071</v>
      </c>
      <c r="J83" s="346" t="s">
        <v>85</v>
      </c>
      <c r="K83" s="346">
        <v>15</v>
      </c>
      <c r="L83" s="346">
        <f t="shared" si="2"/>
        <v>14</v>
      </c>
      <c r="M83" s="346">
        <f t="shared" si="3"/>
        <v>16</v>
      </c>
      <c r="N83" s="346">
        <v>100</v>
      </c>
      <c r="O83" s="346">
        <v>500</v>
      </c>
      <c r="P83" s="348" t="s">
        <v>88</v>
      </c>
      <c r="Q83" s="348">
        <v>0</v>
      </c>
      <c r="R83" s="348">
        <v>96</v>
      </c>
      <c r="S83" s="348" t="s">
        <v>125</v>
      </c>
      <c r="T83" s="348">
        <v>96</v>
      </c>
      <c r="U83" s="346" t="s">
        <v>269</v>
      </c>
      <c r="V83" s="346" t="s">
        <v>71</v>
      </c>
      <c r="W83" s="346" t="s">
        <v>594</v>
      </c>
      <c r="X83" s="349" t="s">
        <v>1072</v>
      </c>
    </row>
    <row r="84" spans="1:24" x14ac:dyDescent="0.2">
      <c r="A84" s="346">
        <v>70</v>
      </c>
      <c r="B84" s="346" t="s">
        <v>1737</v>
      </c>
      <c r="C84" s="347" t="s">
        <v>1012</v>
      </c>
      <c r="D84" s="346" t="s">
        <v>90</v>
      </c>
      <c r="E84" s="346" t="s">
        <v>268</v>
      </c>
      <c r="F84" s="346" t="s">
        <v>991</v>
      </c>
      <c r="G84" s="346" t="s">
        <v>930</v>
      </c>
      <c r="H84" s="346" t="s">
        <v>52</v>
      </c>
      <c r="I84" s="346" t="s">
        <v>1071</v>
      </c>
      <c r="J84" s="346" t="s">
        <v>85</v>
      </c>
      <c r="K84" s="346">
        <v>15</v>
      </c>
      <c r="L84" s="346">
        <f t="shared" si="2"/>
        <v>14</v>
      </c>
      <c r="M84" s="346">
        <f t="shared" si="3"/>
        <v>16</v>
      </c>
      <c r="N84" s="346">
        <v>100</v>
      </c>
      <c r="O84" s="346">
        <v>500</v>
      </c>
      <c r="P84" s="348" t="s">
        <v>88</v>
      </c>
      <c r="Q84" s="348">
        <v>0</v>
      </c>
      <c r="R84" s="348">
        <v>96</v>
      </c>
      <c r="S84" s="348" t="s">
        <v>125</v>
      </c>
      <c r="T84" s="348">
        <v>96</v>
      </c>
      <c r="U84" s="346" t="s">
        <v>269</v>
      </c>
      <c r="V84" s="346" t="s">
        <v>71</v>
      </c>
      <c r="W84" s="346" t="s">
        <v>594</v>
      </c>
      <c r="X84" s="349" t="s">
        <v>1072</v>
      </c>
    </row>
    <row r="85" spans="1:24" x14ac:dyDescent="0.2">
      <c r="A85" s="350">
        <v>71</v>
      </c>
      <c r="B85" s="350" t="s">
        <v>1738</v>
      </c>
      <c r="C85" s="351" t="s">
        <v>1008</v>
      </c>
      <c r="D85" s="350" t="s">
        <v>90</v>
      </c>
      <c r="E85" s="350" t="s">
        <v>268</v>
      </c>
      <c r="F85" s="350" t="s">
        <v>991</v>
      </c>
      <c r="G85" s="350" t="s">
        <v>930</v>
      </c>
      <c r="H85" s="350" t="s">
        <v>52</v>
      </c>
      <c r="I85" s="350" t="s">
        <v>1071</v>
      </c>
      <c r="J85" s="350" t="s">
        <v>85</v>
      </c>
      <c r="K85" s="350">
        <v>15</v>
      </c>
      <c r="L85" s="350">
        <f t="shared" si="2"/>
        <v>14</v>
      </c>
      <c r="M85" s="350">
        <f t="shared" si="3"/>
        <v>16</v>
      </c>
      <c r="N85" s="350">
        <v>100</v>
      </c>
      <c r="O85" s="350">
        <v>500</v>
      </c>
      <c r="P85" s="352" t="s">
        <v>88</v>
      </c>
      <c r="Q85" s="352">
        <v>0</v>
      </c>
      <c r="R85" s="352">
        <v>96</v>
      </c>
      <c r="S85" s="352" t="s">
        <v>125</v>
      </c>
      <c r="T85" s="352">
        <v>96</v>
      </c>
      <c r="U85" s="350" t="s">
        <v>269</v>
      </c>
      <c r="V85" s="350" t="s">
        <v>71</v>
      </c>
      <c r="W85" s="350" t="s">
        <v>594</v>
      </c>
      <c r="X85" s="353" t="s">
        <v>1072</v>
      </c>
    </row>
    <row r="86" spans="1:24" x14ac:dyDescent="0.2">
      <c r="A86" s="350">
        <v>72</v>
      </c>
      <c r="B86" s="350" t="s">
        <v>1738</v>
      </c>
      <c r="C86" s="351" t="s">
        <v>1009</v>
      </c>
      <c r="D86" s="350" t="s">
        <v>90</v>
      </c>
      <c r="E86" s="350" t="s">
        <v>268</v>
      </c>
      <c r="F86" s="350" t="s">
        <v>991</v>
      </c>
      <c r="G86" s="350" t="s">
        <v>930</v>
      </c>
      <c r="H86" s="350" t="s">
        <v>52</v>
      </c>
      <c r="I86" s="350" t="s">
        <v>1071</v>
      </c>
      <c r="J86" s="350" t="s">
        <v>85</v>
      </c>
      <c r="K86" s="350">
        <v>15</v>
      </c>
      <c r="L86" s="350">
        <f t="shared" si="2"/>
        <v>14</v>
      </c>
      <c r="M86" s="350">
        <f t="shared" si="3"/>
        <v>16</v>
      </c>
      <c r="N86" s="350">
        <v>100</v>
      </c>
      <c r="O86" s="350">
        <v>500</v>
      </c>
      <c r="P86" s="352" t="s">
        <v>88</v>
      </c>
      <c r="Q86" s="352">
        <v>0</v>
      </c>
      <c r="R86" s="352">
        <v>96</v>
      </c>
      <c r="S86" s="352" t="s">
        <v>125</v>
      </c>
      <c r="T86" s="352">
        <v>96</v>
      </c>
      <c r="U86" s="350" t="s">
        <v>269</v>
      </c>
      <c r="V86" s="350" t="s">
        <v>71</v>
      </c>
      <c r="W86" s="350" t="s">
        <v>594</v>
      </c>
      <c r="X86" s="353" t="s">
        <v>1072</v>
      </c>
    </row>
    <row r="87" spans="1:24" x14ac:dyDescent="0.2">
      <c r="A87" s="350">
        <v>73</v>
      </c>
      <c r="B87" s="350" t="s">
        <v>1738</v>
      </c>
      <c r="C87" s="351" t="s">
        <v>1010</v>
      </c>
      <c r="D87" s="350" t="s">
        <v>90</v>
      </c>
      <c r="E87" s="350" t="s">
        <v>268</v>
      </c>
      <c r="F87" s="350" t="s">
        <v>991</v>
      </c>
      <c r="G87" s="350" t="s">
        <v>930</v>
      </c>
      <c r="H87" s="350" t="s">
        <v>52</v>
      </c>
      <c r="I87" s="350" t="s">
        <v>1071</v>
      </c>
      <c r="J87" s="350" t="s">
        <v>85</v>
      </c>
      <c r="K87" s="350">
        <v>15</v>
      </c>
      <c r="L87" s="350">
        <f t="shared" si="2"/>
        <v>14</v>
      </c>
      <c r="M87" s="350">
        <f t="shared" si="3"/>
        <v>16</v>
      </c>
      <c r="N87" s="350">
        <v>100</v>
      </c>
      <c r="O87" s="350">
        <v>500</v>
      </c>
      <c r="P87" s="352" t="s">
        <v>88</v>
      </c>
      <c r="Q87" s="352">
        <v>0</v>
      </c>
      <c r="R87" s="352">
        <v>96</v>
      </c>
      <c r="S87" s="352" t="s">
        <v>125</v>
      </c>
      <c r="T87" s="352">
        <v>96</v>
      </c>
      <c r="U87" s="350" t="s">
        <v>269</v>
      </c>
      <c r="V87" s="350" t="s">
        <v>71</v>
      </c>
      <c r="W87" s="350" t="s">
        <v>594</v>
      </c>
      <c r="X87" s="353" t="s">
        <v>1072</v>
      </c>
    </row>
    <row r="88" spans="1:24" x14ac:dyDescent="0.2">
      <c r="A88" s="350">
        <v>74</v>
      </c>
      <c r="B88" s="350" t="s">
        <v>1738</v>
      </c>
      <c r="C88" s="351" t="s">
        <v>1011</v>
      </c>
      <c r="D88" s="350" t="s">
        <v>90</v>
      </c>
      <c r="E88" s="350" t="s">
        <v>268</v>
      </c>
      <c r="F88" s="350" t="s">
        <v>991</v>
      </c>
      <c r="G88" s="350" t="s">
        <v>930</v>
      </c>
      <c r="H88" s="350" t="s">
        <v>52</v>
      </c>
      <c r="I88" s="350" t="s">
        <v>1071</v>
      </c>
      <c r="J88" s="350" t="s">
        <v>85</v>
      </c>
      <c r="K88" s="350">
        <v>15</v>
      </c>
      <c r="L88" s="350">
        <f t="shared" si="2"/>
        <v>14</v>
      </c>
      <c r="M88" s="350">
        <f t="shared" si="3"/>
        <v>16</v>
      </c>
      <c r="N88" s="350">
        <v>100</v>
      </c>
      <c r="O88" s="350">
        <v>500</v>
      </c>
      <c r="P88" s="352" t="s">
        <v>88</v>
      </c>
      <c r="Q88" s="352">
        <v>0</v>
      </c>
      <c r="R88" s="352">
        <v>96</v>
      </c>
      <c r="S88" s="352" t="s">
        <v>125</v>
      </c>
      <c r="T88" s="352">
        <v>96</v>
      </c>
      <c r="U88" s="350" t="s">
        <v>269</v>
      </c>
      <c r="V88" s="350" t="s">
        <v>71</v>
      </c>
      <c r="W88" s="350" t="s">
        <v>594</v>
      </c>
      <c r="X88" s="353" t="s">
        <v>1072</v>
      </c>
    </row>
    <row r="89" spans="1:24" x14ac:dyDescent="0.2">
      <c r="A89" s="350">
        <v>75</v>
      </c>
      <c r="B89" s="350" t="s">
        <v>1738</v>
      </c>
      <c r="C89" s="351" t="s">
        <v>1012</v>
      </c>
      <c r="D89" s="350" t="s">
        <v>90</v>
      </c>
      <c r="E89" s="350" t="s">
        <v>268</v>
      </c>
      <c r="F89" s="350" t="s">
        <v>991</v>
      </c>
      <c r="G89" s="350" t="s">
        <v>930</v>
      </c>
      <c r="H89" s="350" t="s">
        <v>52</v>
      </c>
      <c r="I89" s="350" t="s">
        <v>1071</v>
      </c>
      <c r="J89" s="350" t="s">
        <v>85</v>
      </c>
      <c r="K89" s="350">
        <v>15</v>
      </c>
      <c r="L89" s="350">
        <f t="shared" si="2"/>
        <v>14</v>
      </c>
      <c r="M89" s="350">
        <f t="shared" si="3"/>
        <v>16</v>
      </c>
      <c r="N89" s="350">
        <v>100</v>
      </c>
      <c r="O89" s="350">
        <v>500</v>
      </c>
      <c r="P89" s="352" t="s">
        <v>88</v>
      </c>
      <c r="Q89" s="352">
        <v>0</v>
      </c>
      <c r="R89" s="352">
        <v>96</v>
      </c>
      <c r="S89" s="352" t="s">
        <v>125</v>
      </c>
      <c r="T89" s="352">
        <v>96</v>
      </c>
      <c r="U89" s="350" t="s">
        <v>269</v>
      </c>
      <c r="V89" s="350" t="s">
        <v>71</v>
      </c>
      <c r="W89" s="350" t="s">
        <v>594</v>
      </c>
      <c r="X89" s="353" t="s">
        <v>1072</v>
      </c>
    </row>
    <row r="90" spans="1:24" x14ac:dyDescent="0.2">
      <c r="A90" s="354">
        <v>76</v>
      </c>
      <c r="B90" s="354" t="s">
        <v>1739</v>
      </c>
      <c r="C90" s="355" t="s">
        <v>1008</v>
      </c>
      <c r="D90" s="354" t="s">
        <v>90</v>
      </c>
      <c r="E90" s="354" t="s">
        <v>268</v>
      </c>
      <c r="F90" s="354" t="s">
        <v>991</v>
      </c>
      <c r="G90" s="354" t="s">
        <v>930</v>
      </c>
      <c r="H90" s="354" t="s">
        <v>52</v>
      </c>
      <c r="I90" s="354" t="s">
        <v>1071</v>
      </c>
      <c r="J90" s="354" t="s">
        <v>85</v>
      </c>
      <c r="K90" s="354">
        <v>15</v>
      </c>
      <c r="L90" s="354">
        <f t="shared" si="2"/>
        <v>14</v>
      </c>
      <c r="M90" s="354">
        <f t="shared" si="3"/>
        <v>16</v>
      </c>
      <c r="N90" s="354">
        <v>100</v>
      </c>
      <c r="O90" s="354">
        <v>500</v>
      </c>
      <c r="P90" s="356" t="s">
        <v>88</v>
      </c>
      <c r="Q90" s="356">
        <v>0</v>
      </c>
      <c r="R90" s="356">
        <v>96</v>
      </c>
      <c r="S90" s="356" t="s">
        <v>125</v>
      </c>
      <c r="T90" s="356">
        <v>96</v>
      </c>
      <c r="U90" s="354" t="s">
        <v>269</v>
      </c>
      <c r="V90" s="354" t="s">
        <v>71</v>
      </c>
      <c r="W90" s="354" t="s">
        <v>594</v>
      </c>
      <c r="X90" s="357" t="s">
        <v>1072</v>
      </c>
    </row>
    <row r="91" spans="1:24" x14ac:dyDescent="0.2">
      <c r="A91" s="354">
        <v>77</v>
      </c>
      <c r="B91" s="354" t="s">
        <v>1739</v>
      </c>
      <c r="C91" s="355" t="s">
        <v>1009</v>
      </c>
      <c r="D91" s="354" t="s">
        <v>90</v>
      </c>
      <c r="E91" s="354" t="s">
        <v>268</v>
      </c>
      <c r="F91" s="354" t="s">
        <v>991</v>
      </c>
      <c r="G91" s="354" t="s">
        <v>930</v>
      </c>
      <c r="H91" s="354" t="s">
        <v>52</v>
      </c>
      <c r="I91" s="354" t="s">
        <v>1071</v>
      </c>
      <c r="J91" s="354" t="s">
        <v>85</v>
      </c>
      <c r="K91" s="354">
        <v>15</v>
      </c>
      <c r="L91" s="354">
        <f t="shared" si="2"/>
        <v>14</v>
      </c>
      <c r="M91" s="354">
        <f t="shared" si="3"/>
        <v>16</v>
      </c>
      <c r="N91" s="354">
        <v>100</v>
      </c>
      <c r="O91" s="354">
        <v>500</v>
      </c>
      <c r="P91" s="356" t="s">
        <v>88</v>
      </c>
      <c r="Q91" s="356">
        <v>0</v>
      </c>
      <c r="R91" s="356">
        <v>96</v>
      </c>
      <c r="S91" s="356" t="s">
        <v>125</v>
      </c>
      <c r="T91" s="356">
        <v>96</v>
      </c>
      <c r="U91" s="354" t="s">
        <v>269</v>
      </c>
      <c r="V91" s="354" t="s">
        <v>71</v>
      </c>
      <c r="W91" s="354" t="s">
        <v>594</v>
      </c>
      <c r="X91" s="357" t="s">
        <v>1072</v>
      </c>
    </row>
    <row r="92" spans="1:24" x14ac:dyDescent="0.2">
      <c r="A92" s="354">
        <v>78</v>
      </c>
      <c r="B92" s="354" t="s">
        <v>1739</v>
      </c>
      <c r="C92" s="355" t="s">
        <v>1010</v>
      </c>
      <c r="D92" s="354" t="s">
        <v>90</v>
      </c>
      <c r="E92" s="354" t="s">
        <v>268</v>
      </c>
      <c r="F92" s="354" t="s">
        <v>991</v>
      </c>
      <c r="G92" s="354" t="s">
        <v>930</v>
      </c>
      <c r="H92" s="354" t="s">
        <v>52</v>
      </c>
      <c r="I92" s="354" t="s">
        <v>1071</v>
      </c>
      <c r="J92" s="354" t="s">
        <v>85</v>
      </c>
      <c r="K92" s="354">
        <v>15</v>
      </c>
      <c r="L92" s="354">
        <f t="shared" si="2"/>
        <v>14</v>
      </c>
      <c r="M92" s="354">
        <f t="shared" si="3"/>
        <v>16</v>
      </c>
      <c r="N92" s="354">
        <v>100</v>
      </c>
      <c r="O92" s="354">
        <v>500</v>
      </c>
      <c r="P92" s="356" t="s">
        <v>88</v>
      </c>
      <c r="Q92" s="356">
        <v>0</v>
      </c>
      <c r="R92" s="356">
        <v>96</v>
      </c>
      <c r="S92" s="356" t="s">
        <v>125</v>
      </c>
      <c r="T92" s="356">
        <v>96</v>
      </c>
      <c r="U92" s="354" t="s">
        <v>269</v>
      </c>
      <c r="V92" s="354" t="s">
        <v>71</v>
      </c>
      <c r="W92" s="354" t="s">
        <v>594</v>
      </c>
      <c r="X92" s="357" t="s">
        <v>1072</v>
      </c>
    </row>
    <row r="93" spans="1:24" x14ac:dyDescent="0.2">
      <c r="A93" s="354">
        <v>79</v>
      </c>
      <c r="B93" s="354" t="s">
        <v>1739</v>
      </c>
      <c r="C93" s="355" t="s">
        <v>1011</v>
      </c>
      <c r="D93" s="354" t="s">
        <v>90</v>
      </c>
      <c r="E93" s="354" t="s">
        <v>268</v>
      </c>
      <c r="F93" s="354" t="s">
        <v>991</v>
      </c>
      <c r="G93" s="354" t="s">
        <v>930</v>
      </c>
      <c r="H93" s="354" t="s">
        <v>52</v>
      </c>
      <c r="I93" s="354" t="s">
        <v>1071</v>
      </c>
      <c r="J93" s="354" t="s">
        <v>85</v>
      </c>
      <c r="K93" s="354">
        <v>15</v>
      </c>
      <c r="L93" s="354">
        <f t="shared" si="2"/>
        <v>14</v>
      </c>
      <c r="M93" s="354">
        <f t="shared" si="3"/>
        <v>16</v>
      </c>
      <c r="N93" s="354">
        <v>100</v>
      </c>
      <c r="O93" s="354">
        <v>500</v>
      </c>
      <c r="P93" s="356" t="s">
        <v>88</v>
      </c>
      <c r="Q93" s="356">
        <v>0</v>
      </c>
      <c r="R93" s="356">
        <v>96</v>
      </c>
      <c r="S93" s="356" t="s">
        <v>125</v>
      </c>
      <c r="T93" s="356">
        <v>96</v>
      </c>
      <c r="U93" s="354" t="s">
        <v>269</v>
      </c>
      <c r="V93" s="354" t="s">
        <v>71</v>
      </c>
      <c r="W93" s="354" t="s">
        <v>594</v>
      </c>
      <c r="X93" s="357" t="s">
        <v>1072</v>
      </c>
    </row>
    <row r="94" spans="1:24" x14ac:dyDescent="0.2">
      <c r="A94" s="354">
        <v>80</v>
      </c>
      <c r="B94" s="354" t="s">
        <v>1739</v>
      </c>
      <c r="C94" s="355" t="s">
        <v>1012</v>
      </c>
      <c r="D94" s="354" t="s">
        <v>90</v>
      </c>
      <c r="E94" s="354" t="s">
        <v>268</v>
      </c>
      <c r="F94" s="354" t="s">
        <v>991</v>
      </c>
      <c r="G94" s="354" t="s">
        <v>930</v>
      </c>
      <c r="H94" s="354" t="s">
        <v>52</v>
      </c>
      <c r="I94" s="354" t="s">
        <v>1071</v>
      </c>
      <c r="J94" s="354" t="s">
        <v>85</v>
      </c>
      <c r="K94" s="354">
        <v>15</v>
      </c>
      <c r="L94" s="354">
        <f t="shared" si="2"/>
        <v>14</v>
      </c>
      <c r="M94" s="354">
        <f t="shared" si="3"/>
        <v>16</v>
      </c>
      <c r="N94" s="354">
        <v>100</v>
      </c>
      <c r="O94" s="354">
        <v>500</v>
      </c>
      <c r="P94" s="356" t="s">
        <v>88</v>
      </c>
      <c r="Q94" s="356">
        <v>0</v>
      </c>
      <c r="R94" s="356">
        <v>96</v>
      </c>
      <c r="S94" s="356" t="s">
        <v>125</v>
      </c>
      <c r="T94" s="356">
        <v>96</v>
      </c>
      <c r="U94" s="354" t="s">
        <v>269</v>
      </c>
      <c r="V94" s="354" t="s">
        <v>71</v>
      </c>
      <c r="W94" s="354" t="s">
        <v>594</v>
      </c>
      <c r="X94" s="357" t="s">
        <v>1072</v>
      </c>
    </row>
    <row r="95" spans="1:24" x14ac:dyDescent="0.2">
      <c r="A95" s="358">
        <v>81</v>
      </c>
      <c r="B95" s="358" t="s">
        <v>1740</v>
      </c>
      <c r="C95" s="359" t="s">
        <v>1008</v>
      </c>
      <c r="D95" s="358" t="s">
        <v>90</v>
      </c>
      <c r="E95" s="358" t="s">
        <v>268</v>
      </c>
      <c r="F95" s="358" t="s">
        <v>991</v>
      </c>
      <c r="G95" s="358" t="s">
        <v>930</v>
      </c>
      <c r="H95" s="358" t="s">
        <v>52</v>
      </c>
      <c r="I95" s="358" t="s">
        <v>1071</v>
      </c>
      <c r="J95" s="358" t="s">
        <v>85</v>
      </c>
      <c r="K95" s="358">
        <v>15</v>
      </c>
      <c r="L95" s="358">
        <f t="shared" si="2"/>
        <v>14</v>
      </c>
      <c r="M95" s="358">
        <f t="shared" si="3"/>
        <v>16</v>
      </c>
      <c r="N95" s="358">
        <v>100</v>
      </c>
      <c r="O95" s="358">
        <v>500</v>
      </c>
      <c r="P95" s="360" t="s">
        <v>88</v>
      </c>
      <c r="Q95" s="360">
        <v>0</v>
      </c>
      <c r="R95" s="360">
        <v>96</v>
      </c>
      <c r="S95" s="360" t="s">
        <v>125</v>
      </c>
      <c r="T95" s="360">
        <v>96</v>
      </c>
      <c r="U95" s="358" t="s">
        <v>269</v>
      </c>
      <c r="V95" s="358" t="s">
        <v>71</v>
      </c>
      <c r="W95" s="358" t="s">
        <v>594</v>
      </c>
      <c r="X95" s="361" t="s">
        <v>1072</v>
      </c>
    </row>
    <row r="96" spans="1:24" x14ac:dyDescent="0.2">
      <c r="A96" s="358">
        <v>82</v>
      </c>
      <c r="B96" s="358" t="s">
        <v>1740</v>
      </c>
      <c r="C96" s="359" t="s">
        <v>1009</v>
      </c>
      <c r="D96" s="358" t="s">
        <v>90</v>
      </c>
      <c r="E96" s="358" t="s">
        <v>268</v>
      </c>
      <c r="F96" s="358" t="s">
        <v>991</v>
      </c>
      <c r="G96" s="358" t="s">
        <v>930</v>
      </c>
      <c r="H96" s="358" t="s">
        <v>52</v>
      </c>
      <c r="I96" s="358" t="s">
        <v>1071</v>
      </c>
      <c r="J96" s="358" t="s">
        <v>85</v>
      </c>
      <c r="K96" s="358">
        <v>15</v>
      </c>
      <c r="L96" s="358">
        <f t="shared" si="2"/>
        <v>14</v>
      </c>
      <c r="M96" s="358">
        <f t="shared" si="3"/>
        <v>16</v>
      </c>
      <c r="N96" s="358">
        <v>100</v>
      </c>
      <c r="O96" s="358">
        <v>500</v>
      </c>
      <c r="P96" s="360" t="s">
        <v>88</v>
      </c>
      <c r="Q96" s="360">
        <v>0</v>
      </c>
      <c r="R96" s="360">
        <v>96</v>
      </c>
      <c r="S96" s="360" t="s">
        <v>125</v>
      </c>
      <c r="T96" s="360">
        <v>96</v>
      </c>
      <c r="U96" s="358" t="s">
        <v>269</v>
      </c>
      <c r="V96" s="358" t="s">
        <v>71</v>
      </c>
      <c r="W96" s="358" t="s">
        <v>594</v>
      </c>
      <c r="X96" s="361" t="s">
        <v>1072</v>
      </c>
    </row>
    <row r="97" spans="1:25" x14ac:dyDescent="0.2">
      <c r="A97" s="358">
        <v>83</v>
      </c>
      <c r="B97" s="358" t="s">
        <v>1740</v>
      </c>
      <c r="C97" s="359" t="s">
        <v>1010</v>
      </c>
      <c r="D97" s="358" t="s">
        <v>90</v>
      </c>
      <c r="E97" s="358" t="s">
        <v>268</v>
      </c>
      <c r="F97" s="358" t="s">
        <v>991</v>
      </c>
      <c r="G97" s="358" t="s">
        <v>930</v>
      </c>
      <c r="H97" s="358" t="s">
        <v>52</v>
      </c>
      <c r="I97" s="358" t="s">
        <v>1071</v>
      </c>
      <c r="J97" s="358" t="s">
        <v>85</v>
      </c>
      <c r="K97" s="358">
        <v>15</v>
      </c>
      <c r="L97" s="358">
        <f t="shared" si="2"/>
        <v>14</v>
      </c>
      <c r="M97" s="358">
        <f t="shared" si="3"/>
        <v>16</v>
      </c>
      <c r="N97" s="358">
        <v>100</v>
      </c>
      <c r="O97" s="358">
        <v>500</v>
      </c>
      <c r="P97" s="360" t="s">
        <v>88</v>
      </c>
      <c r="Q97" s="360">
        <v>0</v>
      </c>
      <c r="R97" s="360">
        <v>96</v>
      </c>
      <c r="S97" s="360" t="s">
        <v>125</v>
      </c>
      <c r="T97" s="360">
        <v>96</v>
      </c>
      <c r="U97" s="358" t="s">
        <v>269</v>
      </c>
      <c r="V97" s="358" t="s">
        <v>71</v>
      </c>
      <c r="W97" s="358" t="s">
        <v>594</v>
      </c>
      <c r="X97" s="361" t="s">
        <v>1072</v>
      </c>
    </row>
    <row r="98" spans="1:25" x14ac:dyDescent="0.2">
      <c r="A98" s="358">
        <v>84</v>
      </c>
      <c r="B98" s="358" t="s">
        <v>1740</v>
      </c>
      <c r="C98" s="359" t="s">
        <v>1011</v>
      </c>
      <c r="D98" s="358" t="s">
        <v>90</v>
      </c>
      <c r="E98" s="358" t="s">
        <v>268</v>
      </c>
      <c r="F98" s="358" t="s">
        <v>991</v>
      </c>
      <c r="G98" s="358" t="s">
        <v>930</v>
      </c>
      <c r="H98" s="358" t="s">
        <v>52</v>
      </c>
      <c r="I98" s="358" t="s">
        <v>1071</v>
      </c>
      <c r="J98" s="358" t="s">
        <v>85</v>
      </c>
      <c r="K98" s="358">
        <v>15</v>
      </c>
      <c r="L98" s="358">
        <f t="shared" si="2"/>
        <v>14</v>
      </c>
      <c r="M98" s="358">
        <f t="shared" si="3"/>
        <v>16</v>
      </c>
      <c r="N98" s="358">
        <v>100</v>
      </c>
      <c r="O98" s="358">
        <v>500</v>
      </c>
      <c r="P98" s="360" t="s">
        <v>88</v>
      </c>
      <c r="Q98" s="360">
        <v>0</v>
      </c>
      <c r="R98" s="360">
        <v>96</v>
      </c>
      <c r="S98" s="360" t="s">
        <v>125</v>
      </c>
      <c r="T98" s="360">
        <v>96</v>
      </c>
      <c r="U98" s="358" t="s">
        <v>269</v>
      </c>
      <c r="V98" s="358" t="s">
        <v>71</v>
      </c>
      <c r="W98" s="358" t="s">
        <v>594</v>
      </c>
      <c r="X98" s="361" t="s">
        <v>1072</v>
      </c>
    </row>
    <row r="99" spans="1:25" x14ac:dyDescent="0.2">
      <c r="A99" s="358">
        <v>85</v>
      </c>
      <c r="B99" s="358" t="s">
        <v>1740</v>
      </c>
      <c r="C99" s="359" t="s">
        <v>1012</v>
      </c>
      <c r="D99" s="358" t="s">
        <v>90</v>
      </c>
      <c r="E99" s="358" t="s">
        <v>268</v>
      </c>
      <c r="F99" s="358" t="s">
        <v>991</v>
      </c>
      <c r="G99" s="358" t="s">
        <v>930</v>
      </c>
      <c r="H99" s="358" t="s">
        <v>52</v>
      </c>
      <c r="I99" s="358" t="s">
        <v>1071</v>
      </c>
      <c r="J99" s="358" t="s">
        <v>85</v>
      </c>
      <c r="K99" s="358">
        <v>15</v>
      </c>
      <c r="L99" s="358">
        <f t="shared" si="2"/>
        <v>14</v>
      </c>
      <c r="M99" s="358">
        <f t="shared" si="3"/>
        <v>16</v>
      </c>
      <c r="N99" s="358">
        <v>100</v>
      </c>
      <c r="O99" s="358">
        <v>500</v>
      </c>
      <c r="P99" s="360" t="s">
        <v>88</v>
      </c>
      <c r="Q99" s="360">
        <v>0</v>
      </c>
      <c r="R99" s="360">
        <v>96</v>
      </c>
      <c r="S99" s="360" t="s">
        <v>125</v>
      </c>
      <c r="T99" s="360">
        <v>96</v>
      </c>
      <c r="U99" s="358" t="s">
        <v>269</v>
      </c>
      <c r="V99" s="358" t="s">
        <v>71</v>
      </c>
      <c r="W99" s="358" t="s">
        <v>594</v>
      </c>
      <c r="X99" s="361" t="s">
        <v>1072</v>
      </c>
    </row>
    <row r="100" spans="1:25" x14ac:dyDescent="0.2">
      <c r="A100" s="362">
        <v>86</v>
      </c>
      <c r="B100" s="362" t="s">
        <v>1741</v>
      </c>
      <c r="C100" s="363" t="s">
        <v>1008</v>
      </c>
      <c r="D100" s="362" t="s">
        <v>90</v>
      </c>
      <c r="E100" s="362" t="s">
        <v>268</v>
      </c>
      <c r="F100" s="362" t="s">
        <v>991</v>
      </c>
      <c r="G100" s="362" t="s">
        <v>930</v>
      </c>
      <c r="H100" s="362" t="s">
        <v>52</v>
      </c>
      <c r="I100" s="362" t="s">
        <v>1071</v>
      </c>
      <c r="J100" s="362" t="s">
        <v>85</v>
      </c>
      <c r="K100" s="362">
        <v>15</v>
      </c>
      <c r="L100" s="362">
        <f t="shared" si="2"/>
        <v>14</v>
      </c>
      <c r="M100" s="362">
        <f t="shared" si="3"/>
        <v>16</v>
      </c>
      <c r="N100" s="362">
        <v>100</v>
      </c>
      <c r="O100" s="362">
        <v>500</v>
      </c>
      <c r="P100" s="364" t="s">
        <v>88</v>
      </c>
      <c r="Q100" s="364">
        <v>0</v>
      </c>
      <c r="R100" s="364">
        <v>96</v>
      </c>
      <c r="S100" s="364" t="s">
        <v>125</v>
      </c>
      <c r="T100" s="364">
        <v>96</v>
      </c>
      <c r="U100" s="362" t="s">
        <v>269</v>
      </c>
      <c r="V100" s="362" t="s">
        <v>71</v>
      </c>
      <c r="W100" s="362" t="s">
        <v>594</v>
      </c>
      <c r="X100" s="365" t="s">
        <v>1072</v>
      </c>
    </row>
    <row r="101" spans="1:25" x14ac:dyDescent="0.2">
      <c r="A101" s="362">
        <v>87</v>
      </c>
      <c r="B101" s="362" t="s">
        <v>1741</v>
      </c>
      <c r="C101" s="363" t="s">
        <v>1009</v>
      </c>
      <c r="D101" s="362" t="s">
        <v>90</v>
      </c>
      <c r="E101" s="362" t="s">
        <v>268</v>
      </c>
      <c r="F101" s="362" t="s">
        <v>991</v>
      </c>
      <c r="G101" s="362" t="s">
        <v>930</v>
      </c>
      <c r="H101" s="362" t="s">
        <v>52</v>
      </c>
      <c r="I101" s="362" t="s">
        <v>1071</v>
      </c>
      <c r="J101" s="362" t="s">
        <v>85</v>
      </c>
      <c r="K101" s="362">
        <v>15</v>
      </c>
      <c r="L101" s="362">
        <f t="shared" si="2"/>
        <v>14</v>
      </c>
      <c r="M101" s="362">
        <f t="shared" si="3"/>
        <v>16</v>
      </c>
      <c r="N101" s="362">
        <v>100</v>
      </c>
      <c r="O101" s="362">
        <v>500</v>
      </c>
      <c r="P101" s="364" t="s">
        <v>88</v>
      </c>
      <c r="Q101" s="364">
        <v>0</v>
      </c>
      <c r="R101" s="364">
        <v>96</v>
      </c>
      <c r="S101" s="364" t="s">
        <v>125</v>
      </c>
      <c r="T101" s="364">
        <v>96</v>
      </c>
      <c r="U101" s="362" t="s">
        <v>269</v>
      </c>
      <c r="V101" s="362" t="s">
        <v>71</v>
      </c>
      <c r="W101" s="362" t="s">
        <v>594</v>
      </c>
      <c r="X101" s="365" t="s">
        <v>1072</v>
      </c>
    </row>
    <row r="102" spans="1:25" x14ac:dyDescent="0.2">
      <c r="A102" s="362">
        <v>88</v>
      </c>
      <c r="B102" s="362" t="s">
        <v>1741</v>
      </c>
      <c r="C102" s="363" t="s">
        <v>1010</v>
      </c>
      <c r="D102" s="362" t="s">
        <v>90</v>
      </c>
      <c r="E102" s="362" t="s">
        <v>268</v>
      </c>
      <c r="F102" s="362" t="s">
        <v>991</v>
      </c>
      <c r="G102" s="362" t="s">
        <v>930</v>
      </c>
      <c r="H102" s="362" t="s">
        <v>52</v>
      </c>
      <c r="I102" s="362" t="s">
        <v>1071</v>
      </c>
      <c r="J102" s="362" t="s">
        <v>85</v>
      </c>
      <c r="K102" s="362">
        <v>15</v>
      </c>
      <c r="L102" s="362">
        <f t="shared" si="2"/>
        <v>14</v>
      </c>
      <c r="M102" s="362">
        <f t="shared" si="3"/>
        <v>16</v>
      </c>
      <c r="N102" s="362">
        <v>100</v>
      </c>
      <c r="O102" s="362">
        <v>500</v>
      </c>
      <c r="P102" s="364" t="s">
        <v>88</v>
      </c>
      <c r="Q102" s="364">
        <v>0</v>
      </c>
      <c r="R102" s="364">
        <v>96</v>
      </c>
      <c r="S102" s="364" t="s">
        <v>125</v>
      </c>
      <c r="T102" s="364">
        <v>96</v>
      </c>
      <c r="U102" s="362" t="s">
        <v>269</v>
      </c>
      <c r="V102" s="362" t="s">
        <v>71</v>
      </c>
      <c r="W102" s="362" t="s">
        <v>594</v>
      </c>
      <c r="X102" s="365" t="s">
        <v>1072</v>
      </c>
    </row>
    <row r="103" spans="1:25" x14ac:dyDescent="0.2">
      <c r="A103" s="362">
        <v>89</v>
      </c>
      <c r="B103" s="362" t="s">
        <v>1741</v>
      </c>
      <c r="C103" s="363" t="s">
        <v>1011</v>
      </c>
      <c r="D103" s="362" t="s">
        <v>90</v>
      </c>
      <c r="E103" s="362" t="s">
        <v>268</v>
      </c>
      <c r="F103" s="362" t="s">
        <v>991</v>
      </c>
      <c r="G103" s="362" t="s">
        <v>930</v>
      </c>
      <c r="H103" s="362" t="s">
        <v>52</v>
      </c>
      <c r="I103" s="362" t="s">
        <v>1071</v>
      </c>
      <c r="J103" s="362" t="s">
        <v>85</v>
      </c>
      <c r="K103" s="362">
        <v>15</v>
      </c>
      <c r="L103" s="362">
        <f t="shared" si="2"/>
        <v>14</v>
      </c>
      <c r="M103" s="362">
        <f t="shared" si="3"/>
        <v>16</v>
      </c>
      <c r="N103" s="362">
        <v>100</v>
      </c>
      <c r="O103" s="362">
        <v>500</v>
      </c>
      <c r="P103" s="364" t="s">
        <v>88</v>
      </c>
      <c r="Q103" s="364">
        <v>0</v>
      </c>
      <c r="R103" s="364">
        <v>96</v>
      </c>
      <c r="S103" s="364" t="s">
        <v>125</v>
      </c>
      <c r="T103" s="364">
        <v>96</v>
      </c>
      <c r="U103" s="362" t="s">
        <v>269</v>
      </c>
      <c r="V103" s="362" t="s">
        <v>71</v>
      </c>
      <c r="W103" s="362" t="s">
        <v>594</v>
      </c>
      <c r="X103" s="365" t="s">
        <v>1072</v>
      </c>
    </row>
    <row r="104" spans="1:25" x14ac:dyDescent="0.2">
      <c r="A104" s="362">
        <v>90</v>
      </c>
      <c r="B104" s="362" t="s">
        <v>1741</v>
      </c>
      <c r="C104" s="363" t="s">
        <v>1012</v>
      </c>
      <c r="D104" s="362" t="s">
        <v>90</v>
      </c>
      <c r="E104" s="362" t="s">
        <v>268</v>
      </c>
      <c r="F104" s="362" t="s">
        <v>991</v>
      </c>
      <c r="G104" s="362" t="s">
        <v>930</v>
      </c>
      <c r="H104" s="362" t="s">
        <v>52</v>
      </c>
      <c r="I104" s="362" t="s">
        <v>1071</v>
      </c>
      <c r="J104" s="362" t="s">
        <v>85</v>
      </c>
      <c r="K104" s="362">
        <v>15</v>
      </c>
      <c r="L104" s="362">
        <f t="shared" si="2"/>
        <v>14</v>
      </c>
      <c r="M104" s="362">
        <f t="shared" si="3"/>
        <v>16</v>
      </c>
      <c r="N104" s="362">
        <v>100</v>
      </c>
      <c r="O104" s="362">
        <v>500</v>
      </c>
      <c r="P104" s="364" t="s">
        <v>88</v>
      </c>
      <c r="Q104" s="364">
        <v>0</v>
      </c>
      <c r="R104" s="364">
        <v>96</v>
      </c>
      <c r="S104" s="364" t="s">
        <v>125</v>
      </c>
      <c r="T104" s="364">
        <v>96</v>
      </c>
      <c r="U104" s="362" t="s">
        <v>269</v>
      </c>
      <c r="V104" s="362" t="s">
        <v>71</v>
      </c>
      <c r="W104" s="362" t="s">
        <v>594</v>
      </c>
      <c r="X104" s="365" t="s">
        <v>1072</v>
      </c>
    </row>
    <row r="105" spans="1:25" x14ac:dyDescent="0.2">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row>
    <row r="106" spans="1:25" ht="16" thickBot="1" x14ac:dyDescent="0.25">
      <c r="A106" s="17" t="s">
        <v>2142</v>
      </c>
      <c r="B106" s="17"/>
      <c r="C106" s="17" t="s">
        <v>68</v>
      </c>
      <c r="D106" s="50"/>
      <c r="E106" s="50"/>
      <c r="F106" s="50"/>
      <c r="G106" s="50"/>
      <c r="H106" s="50"/>
      <c r="I106" s="50"/>
      <c r="J106" s="50"/>
      <c r="K106" s="50"/>
      <c r="L106" s="50"/>
      <c r="M106" s="50"/>
      <c r="N106" s="50"/>
      <c r="O106" s="50"/>
      <c r="P106" s="50"/>
      <c r="Q106" s="50"/>
      <c r="R106" s="50"/>
      <c r="S106" s="50"/>
      <c r="T106" s="50"/>
      <c r="U106" s="50"/>
      <c r="V106" s="50"/>
      <c r="W106" s="50"/>
      <c r="X106" s="50"/>
    </row>
    <row r="107" spans="1:25" x14ac:dyDescent="0.2">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row>
    <row r="108" spans="1:25" x14ac:dyDescent="0.2">
      <c r="A108" s="51" t="s">
        <v>5</v>
      </c>
      <c r="B108" s="51" t="s">
        <v>36</v>
      </c>
      <c r="C108" s="51" t="s">
        <v>6</v>
      </c>
      <c r="D108" s="51" t="s">
        <v>45</v>
      </c>
      <c r="E108" s="51" t="s">
        <v>9</v>
      </c>
      <c r="F108" s="51" t="s">
        <v>119</v>
      </c>
      <c r="G108" s="51" t="s">
        <v>56</v>
      </c>
      <c r="H108" s="51" t="s">
        <v>136</v>
      </c>
      <c r="I108" s="51" t="s">
        <v>137</v>
      </c>
      <c r="J108" s="51" t="s">
        <v>138</v>
      </c>
      <c r="K108" s="51" t="s">
        <v>139</v>
      </c>
      <c r="L108" s="51" t="s">
        <v>122</v>
      </c>
      <c r="M108" s="51" t="s">
        <v>140</v>
      </c>
      <c r="N108" s="51" t="s">
        <v>122</v>
      </c>
      <c r="O108" s="51" t="s">
        <v>42</v>
      </c>
      <c r="P108" s="51" t="s">
        <v>141</v>
      </c>
      <c r="Q108" s="51" t="s">
        <v>142</v>
      </c>
      <c r="R108" s="51" t="s">
        <v>10</v>
      </c>
      <c r="S108" s="51" t="s">
        <v>146</v>
      </c>
      <c r="T108" s="51" t="s">
        <v>145</v>
      </c>
      <c r="U108" s="51" t="s">
        <v>11</v>
      </c>
      <c r="V108" s="85" t="s">
        <v>16</v>
      </c>
      <c r="W108" s="99"/>
      <c r="X108" s="99"/>
      <c r="Y108" s="99"/>
    </row>
    <row r="109" spans="1:25" x14ac:dyDescent="0.2">
      <c r="A109" s="225">
        <v>1</v>
      </c>
      <c r="B109" s="225" t="s">
        <v>1736</v>
      </c>
      <c r="C109" s="206" t="s">
        <v>1481</v>
      </c>
      <c r="D109" s="225" t="s">
        <v>90</v>
      </c>
      <c r="E109" s="225" t="s">
        <v>90</v>
      </c>
      <c r="F109" s="225">
        <v>6</v>
      </c>
      <c r="G109" s="225" t="s">
        <v>269</v>
      </c>
      <c r="H109" s="225">
        <v>96</v>
      </c>
      <c r="I109" s="225" t="s">
        <v>125</v>
      </c>
      <c r="J109" s="225">
        <v>96</v>
      </c>
      <c r="K109" s="225" t="s">
        <v>71</v>
      </c>
      <c r="L109" s="225" t="s">
        <v>71</v>
      </c>
      <c r="M109" s="225" t="s">
        <v>71</v>
      </c>
      <c r="N109" s="225" t="s">
        <v>71</v>
      </c>
      <c r="O109" s="225" t="s">
        <v>102</v>
      </c>
      <c r="P109" s="225">
        <v>9.4</v>
      </c>
      <c r="Q109" s="15" t="s">
        <v>993</v>
      </c>
      <c r="R109" s="15" t="s">
        <v>199</v>
      </c>
      <c r="S109" s="15" t="s">
        <v>994</v>
      </c>
      <c r="T109" s="15" t="s">
        <v>993</v>
      </c>
      <c r="U109" s="15" t="s">
        <v>992</v>
      </c>
      <c r="V109" s="306"/>
      <c r="W109" s="100"/>
      <c r="X109" s="100"/>
      <c r="Y109" s="100"/>
    </row>
    <row r="110" spans="1:25" x14ac:dyDescent="0.2">
      <c r="A110" s="225">
        <v>2</v>
      </c>
      <c r="B110" s="225" t="s">
        <v>1736</v>
      </c>
      <c r="C110" s="206" t="s">
        <v>1482</v>
      </c>
      <c r="D110" s="225" t="s">
        <v>90</v>
      </c>
      <c r="E110" s="225" t="s">
        <v>90</v>
      </c>
      <c r="F110" s="225">
        <v>6</v>
      </c>
      <c r="G110" s="225" t="s">
        <v>269</v>
      </c>
      <c r="H110" s="225">
        <v>96</v>
      </c>
      <c r="I110" s="225" t="s">
        <v>125</v>
      </c>
      <c r="J110" s="225">
        <v>96</v>
      </c>
      <c r="K110" s="225" t="s">
        <v>71</v>
      </c>
      <c r="L110" s="225" t="s">
        <v>71</v>
      </c>
      <c r="M110" s="225" t="s">
        <v>71</v>
      </c>
      <c r="N110" s="225" t="s">
        <v>71</v>
      </c>
      <c r="O110" s="225" t="s">
        <v>102</v>
      </c>
      <c r="P110" s="225">
        <v>7</v>
      </c>
      <c r="Q110" s="15" t="s">
        <v>993</v>
      </c>
      <c r="R110" s="15" t="s">
        <v>199</v>
      </c>
      <c r="S110" s="15" t="s">
        <v>1000</v>
      </c>
      <c r="T110" s="15" t="s">
        <v>993</v>
      </c>
      <c r="U110" s="15" t="s">
        <v>992</v>
      </c>
      <c r="V110" s="306"/>
      <c r="W110" s="100"/>
      <c r="X110" s="100"/>
      <c r="Y110" s="100"/>
    </row>
    <row r="111" spans="1:25" x14ac:dyDescent="0.2">
      <c r="A111" s="225">
        <v>3</v>
      </c>
      <c r="B111" s="225" t="s">
        <v>1736</v>
      </c>
      <c r="C111" s="206" t="s">
        <v>1479</v>
      </c>
      <c r="D111" s="225" t="s">
        <v>90</v>
      </c>
      <c r="E111" s="225" t="s">
        <v>90</v>
      </c>
      <c r="F111" s="225">
        <v>6</v>
      </c>
      <c r="G111" s="225" t="s">
        <v>269</v>
      </c>
      <c r="H111" s="225">
        <v>96</v>
      </c>
      <c r="I111" s="225" t="s">
        <v>125</v>
      </c>
      <c r="J111" s="225">
        <v>96</v>
      </c>
      <c r="K111" s="225" t="s">
        <v>71</v>
      </c>
      <c r="L111" s="225" t="s">
        <v>71</v>
      </c>
      <c r="M111" s="225" t="s">
        <v>71</v>
      </c>
      <c r="N111" s="225" t="s">
        <v>71</v>
      </c>
      <c r="O111" s="225" t="s">
        <v>102</v>
      </c>
      <c r="P111" s="225" t="s">
        <v>71</v>
      </c>
      <c r="Q111" s="225" t="s">
        <v>71</v>
      </c>
      <c r="R111" s="225" t="s">
        <v>71</v>
      </c>
      <c r="S111" s="225" t="s">
        <v>71</v>
      </c>
      <c r="T111" s="225" t="s">
        <v>71</v>
      </c>
      <c r="U111" s="15" t="s">
        <v>992</v>
      </c>
      <c r="V111" s="306"/>
      <c r="W111" s="100"/>
      <c r="X111" s="100"/>
      <c r="Y111" s="100"/>
    </row>
    <row r="112" spans="1:25" x14ac:dyDescent="0.2">
      <c r="A112" s="225">
        <v>4</v>
      </c>
      <c r="B112" s="225" t="s">
        <v>1736</v>
      </c>
      <c r="C112" s="206" t="s">
        <v>1480</v>
      </c>
      <c r="D112" s="225" t="s">
        <v>90</v>
      </c>
      <c r="E112" s="225" t="s">
        <v>90</v>
      </c>
      <c r="F112" s="225">
        <v>6</v>
      </c>
      <c r="G112" s="225" t="s">
        <v>269</v>
      </c>
      <c r="H112" s="225">
        <v>96</v>
      </c>
      <c r="I112" s="225" t="s">
        <v>125</v>
      </c>
      <c r="J112" s="225">
        <v>96</v>
      </c>
      <c r="K112" s="225" t="s">
        <v>71</v>
      </c>
      <c r="L112" s="225" t="s">
        <v>71</v>
      </c>
      <c r="M112" s="225" t="s">
        <v>71</v>
      </c>
      <c r="N112" s="225" t="s">
        <v>71</v>
      </c>
      <c r="O112" s="225" t="s">
        <v>102</v>
      </c>
      <c r="P112" s="225">
        <v>7.6</v>
      </c>
      <c r="Q112" s="15" t="s">
        <v>993</v>
      </c>
      <c r="R112" s="15" t="s">
        <v>199</v>
      </c>
      <c r="S112" s="15" t="s">
        <v>1005</v>
      </c>
      <c r="T112" s="15" t="s">
        <v>993</v>
      </c>
      <c r="U112" s="15" t="s">
        <v>992</v>
      </c>
      <c r="V112" s="306"/>
      <c r="W112" s="100"/>
      <c r="X112" s="100"/>
      <c r="Y112" s="100"/>
    </row>
    <row r="113" spans="1:25" x14ac:dyDescent="0.2">
      <c r="A113" s="225">
        <v>5</v>
      </c>
      <c r="B113" s="225" t="s">
        <v>1736</v>
      </c>
      <c r="C113" s="206" t="s">
        <v>1483</v>
      </c>
      <c r="D113" s="225" t="s">
        <v>90</v>
      </c>
      <c r="E113" s="225" t="s">
        <v>90</v>
      </c>
      <c r="F113" s="225">
        <v>6</v>
      </c>
      <c r="G113" s="225" t="s">
        <v>269</v>
      </c>
      <c r="H113" s="225">
        <v>96</v>
      </c>
      <c r="I113" s="225" t="s">
        <v>125</v>
      </c>
      <c r="J113" s="225">
        <v>96</v>
      </c>
      <c r="K113" s="225" t="s">
        <v>71</v>
      </c>
      <c r="L113" s="225" t="s">
        <v>71</v>
      </c>
      <c r="M113" s="225" t="s">
        <v>71</v>
      </c>
      <c r="N113" s="225" t="s">
        <v>71</v>
      </c>
      <c r="O113" s="225" t="s">
        <v>102</v>
      </c>
      <c r="P113" s="225">
        <v>11.1</v>
      </c>
      <c r="Q113" s="15" t="s">
        <v>993</v>
      </c>
      <c r="R113" s="15" t="s">
        <v>199</v>
      </c>
      <c r="S113" s="15" t="s">
        <v>997</v>
      </c>
      <c r="T113" s="15" t="s">
        <v>993</v>
      </c>
      <c r="U113" s="15" t="s">
        <v>992</v>
      </c>
      <c r="V113" s="306"/>
      <c r="W113" s="100"/>
      <c r="X113" s="100"/>
      <c r="Y113" s="100"/>
    </row>
    <row r="114" spans="1:25" x14ac:dyDescent="0.2">
      <c r="A114" s="249">
        <v>6</v>
      </c>
      <c r="B114" s="249" t="s">
        <v>1737</v>
      </c>
      <c r="C114" s="250" t="s">
        <v>1008</v>
      </c>
      <c r="D114" s="249" t="s">
        <v>90</v>
      </c>
      <c r="E114" s="249" t="s">
        <v>90</v>
      </c>
      <c r="F114" s="249">
        <v>6</v>
      </c>
      <c r="G114" s="249" t="s">
        <v>269</v>
      </c>
      <c r="H114" s="249">
        <v>96</v>
      </c>
      <c r="I114" s="249" t="s">
        <v>125</v>
      </c>
      <c r="J114" s="249">
        <v>96</v>
      </c>
      <c r="K114" s="249" t="s">
        <v>71</v>
      </c>
      <c r="L114" s="249" t="s">
        <v>71</v>
      </c>
      <c r="M114" s="249" t="s">
        <v>71</v>
      </c>
      <c r="N114" s="249" t="s">
        <v>71</v>
      </c>
      <c r="O114" s="249" t="s">
        <v>102</v>
      </c>
      <c r="P114" s="249">
        <v>10.5</v>
      </c>
      <c r="Q114" s="251" t="s">
        <v>993</v>
      </c>
      <c r="R114" s="251" t="s">
        <v>199</v>
      </c>
      <c r="S114" s="251" t="s">
        <v>1013</v>
      </c>
      <c r="T114" s="251" t="s">
        <v>993</v>
      </c>
      <c r="U114" s="251" t="s">
        <v>992</v>
      </c>
      <c r="V114" s="307"/>
      <c r="W114" s="100"/>
      <c r="X114" s="100"/>
      <c r="Y114" s="100"/>
    </row>
    <row r="115" spans="1:25" x14ac:dyDescent="0.2">
      <c r="A115" s="249">
        <v>7</v>
      </c>
      <c r="B115" s="249" t="s">
        <v>1737</v>
      </c>
      <c r="C115" s="250" t="s">
        <v>1009</v>
      </c>
      <c r="D115" s="249" t="s">
        <v>90</v>
      </c>
      <c r="E115" s="249" t="s">
        <v>90</v>
      </c>
      <c r="F115" s="249">
        <v>6</v>
      </c>
      <c r="G115" s="249" t="s">
        <v>269</v>
      </c>
      <c r="H115" s="249">
        <v>96</v>
      </c>
      <c r="I115" s="249" t="s">
        <v>125</v>
      </c>
      <c r="J115" s="249">
        <v>96</v>
      </c>
      <c r="K115" s="249" t="s">
        <v>71</v>
      </c>
      <c r="L115" s="249" t="s">
        <v>71</v>
      </c>
      <c r="M115" s="249" t="s">
        <v>71</v>
      </c>
      <c r="N115" s="249" t="s">
        <v>71</v>
      </c>
      <c r="O115" s="249" t="s">
        <v>102</v>
      </c>
      <c r="P115" s="249">
        <v>7.7</v>
      </c>
      <c r="Q115" s="251" t="s">
        <v>993</v>
      </c>
      <c r="R115" s="251" t="s">
        <v>199</v>
      </c>
      <c r="S115" s="251" t="s">
        <v>1016</v>
      </c>
      <c r="T115" s="251" t="s">
        <v>993</v>
      </c>
      <c r="U115" s="251" t="s">
        <v>992</v>
      </c>
      <c r="V115" s="307"/>
      <c r="W115" s="100"/>
      <c r="X115" s="100"/>
      <c r="Y115" s="100"/>
    </row>
    <row r="116" spans="1:25" x14ac:dyDescent="0.2">
      <c r="A116" s="249">
        <v>8</v>
      </c>
      <c r="B116" s="249" t="s">
        <v>1737</v>
      </c>
      <c r="C116" s="250" t="s">
        <v>1010</v>
      </c>
      <c r="D116" s="249" t="s">
        <v>90</v>
      </c>
      <c r="E116" s="249" t="s">
        <v>90</v>
      </c>
      <c r="F116" s="249">
        <v>6</v>
      </c>
      <c r="G116" s="249" t="s">
        <v>269</v>
      </c>
      <c r="H116" s="249">
        <v>96</v>
      </c>
      <c r="I116" s="249" t="s">
        <v>125</v>
      </c>
      <c r="J116" s="249">
        <v>96</v>
      </c>
      <c r="K116" s="249" t="s">
        <v>71</v>
      </c>
      <c r="L116" s="249" t="s">
        <v>71</v>
      </c>
      <c r="M116" s="249" t="s">
        <v>71</v>
      </c>
      <c r="N116" s="249" t="s">
        <v>71</v>
      </c>
      <c r="O116" s="249" t="s">
        <v>102</v>
      </c>
      <c r="P116" s="249">
        <v>15.2</v>
      </c>
      <c r="Q116" s="251" t="s">
        <v>993</v>
      </c>
      <c r="R116" s="251" t="s">
        <v>199</v>
      </c>
      <c r="S116" s="251" t="s">
        <v>1018</v>
      </c>
      <c r="T116" s="251" t="s">
        <v>993</v>
      </c>
      <c r="U116" s="251" t="s">
        <v>992</v>
      </c>
      <c r="V116" s="307"/>
      <c r="W116" s="100"/>
      <c r="X116" s="100"/>
      <c r="Y116" s="100"/>
    </row>
    <row r="117" spans="1:25" x14ac:dyDescent="0.2">
      <c r="A117" s="249">
        <v>9</v>
      </c>
      <c r="B117" s="249" t="s">
        <v>1737</v>
      </c>
      <c r="C117" s="250" t="s">
        <v>1011</v>
      </c>
      <c r="D117" s="249" t="s">
        <v>90</v>
      </c>
      <c r="E117" s="249" t="s">
        <v>90</v>
      </c>
      <c r="F117" s="249">
        <v>6</v>
      </c>
      <c r="G117" s="249" t="s">
        <v>269</v>
      </c>
      <c r="H117" s="249">
        <v>96</v>
      </c>
      <c r="I117" s="249" t="s">
        <v>125</v>
      </c>
      <c r="J117" s="249">
        <v>96</v>
      </c>
      <c r="K117" s="249" t="s">
        <v>71</v>
      </c>
      <c r="L117" s="249" t="s">
        <v>71</v>
      </c>
      <c r="M117" s="249" t="s">
        <v>71</v>
      </c>
      <c r="N117" s="249" t="s">
        <v>71</v>
      </c>
      <c r="O117" s="249" t="s">
        <v>102</v>
      </c>
      <c r="P117" s="249">
        <v>5.0999999999999996</v>
      </c>
      <c r="Q117" s="251" t="s">
        <v>993</v>
      </c>
      <c r="R117" s="251" t="s">
        <v>199</v>
      </c>
      <c r="S117" s="251" t="s">
        <v>1021</v>
      </c>
      <c r="T117" s="251" t="s">
        <v>993</v>
      </c>
      <c r="U117" s="251" t="s">
        <v>992</v>
      </c>
      <c r="V117" s="307"/>
      <c r="W117" s="100"/>
      <c r="X117" s="100"/>
      <c r="Y117" s="100"/>
    </row>
    <row r="118" spans="1:25" x14ac:dyDescent="0.2">
      <c r="A118" s="249">
        <v>10</v>
      </c>
      <c r="B118" s="249" t="s">
        <v>1737</v>
      </c>
      <c r="C118" s="250" t="s">
        <v>1012</v>
      </c>
      <c r="D118" s="249" t="s">
        <v>90</v>
      </c>
      <c r="E118" s="249" t="s">
        <v>90</v>
      </c>
      <c r="F118" s="249">
        <v>6</v>
      </c>
      <c r="G118" s="249" t="s">
        <v>269</v>
      </c>
      <c r="H118" s="249">
        <v>96</v>
      </c>
      <c r="I118" s="249" t="s">
        <v>125</v>
      </c>
      <c r="J118" s="249">
        <v>96</v>
      </c>
      <c r="K118" s="249" t="s">
        <v>71</v>
      </c>
      <c r="L118" s="249" t="s">
        <v>71</v>
      </c>
      <c r="M118" s="249" t="s">
        <v>71</v>
      </c>
      <c r="N118" s="249" t="s">
        <v>71</v>
      </c>
      <c r="O118" s="249" t="s">
        <v>102</v>
      </c>
      <c r="P118" s="249" t="s">
        <v>71</v>
      </c>
      <c r="Q118" s="249" t="s">
        <v>71</v>
      </c>
      <c r="R118" s="249" t="s">
        <v>71</v>
      </c>
      <c r="S118" s="249" t="s">
        <v>71</v>
      </c>
      <c r="T118" s="249" t="s">
        <v>71</v>
      </c>
      <c r="U118" s="251" t="s">
        <v>992</v>
      </c>
      <c r="V118" s="307"/>
      <c r="W118" s="100"/>
      <c r="X118" s="100"/>
      <c r="Y118" s="100"/>
    </row>
    <row r="119" spans="1:25" x14ac:dyDescent="0.2">
      <c r="A119" s="226">
        <v>11</v>
      </c>
      <c r="B119" s="226" t="s">
        <v>1738</v>
      </c>
      <c r="C119" s="254" t="s">
        <v>1008</v>
      </c>
      <c r="D119" s="226" t="s">
        <v>90</v>
      </c>
      <c r="E119" s="226" t="s">
        <v>90</v>
      </c>
      <c r="F119" s="226">
        <v>6</v>
      </c>
      <c r="G119" s="226" t="s">
        <v>269</v>
      </c>
      <c r="H119" s="226">
        <v>96</v>
      </c>
      <c r="I119" s="226" t="s">
        <v>125</v>
      </c>
      <c r="J119" s="226">
        <v>96</v>
      </c>
      <c r="K119" s="226" t="s">
        <v>71</v>
      </c>
      <c r="L119" s="226" t="s">
        <v>71</v>
      </c>
      <c r="M119" s="226" t="s">
        <v>71</v>
      </c>
      <c r="N119" s="226" t="s">
        <v>71</v>
      </c>
      <c r="O119" s="226" t="s">
        <v>102</v>
      </c>
      <c r="P119" s="226">
        <v>2.7</v>
      </c>
      <c r="Q119" s="246" t="s">
        <v>993</v>
      </c>
      <c r="R119" s="246" t="s">
        <v>199</v>
      </c>
      <c r="S119" s="246" t="s">
        <v>1024</v>
      </c>
      <c r="T119" s="246" t="s">
        <v>993</v>
      </c>
      <c r="U119" s="246" t="s">
        <v>992</v>
      </c>
      <c r="V119" s="308"/>
      <c r="W119" s="100"/>
      <c r="X119" s="100"/>
      <c r="Y119" s="100"/>
    </row>
    <row r="120" spans="1:25" x14ac:dyDescent="0.2">
      <c r="A120" s="226">
        <v>12</v>
      </c>
      <c r="B120" s="226" t="s">
        <v>1738</v>
      </c>
      <c r="C120" s="254" t="s">
        <v>1009</v>
      </c>
      <c r="D120" s="226" t="s">
        <v>90</v>
      </c>
      <c r="E120" s="226" t="s">
        <v>90</v>
      </c>
      <c r="F120" s="226">
        <v>6</v>
      </c>
      <c r="G120" s="226" t="s">
        <v>269</v>
      </c>
      <c r="H120" s="226">
        <v>96</v>
      </c>
      <c r="I120" s="226" t="s">
        <v>125</v>
      </c>
      <c r="J120" s="226">
        <v>96</v>
      </c>
      <c r="K120" s="226" t="s">
        <v>71</v>
      </c>
      <c r="L120" s="226" t="s">
        <v>71</v>
      </c>
      <c r="M120" s="226" t="s">
        <v>71</v>
      </c>
      <c r="N120" s="226" t="s">
        <v>71</v>
      </c>
      <c r="O120" s="226" t="s">
        <v>102</v>
      </c>
      <c r="P120" s="226">
        <v>4.7</v>
      </c>
      <c r="Q120" s="246" t="s">
        <v>993</v>
      </c>
      <c r="R120" s="246" t="s">
        <v>199</v>
      </c>
      <c r="S120" s="246" t="s">
        <v>1030</v>
      </c>
      <c r="T120" s="246" t="s">
        <v>993</v>
      </c>
      <c r="U120" s="246" t="s">
        <v>992</v>
      </c>
      <c r="V120" s="308"/>
      <c r="W120" s="100"/>
      <c r="X120" s="100"/>
      <c r="Y120" s="100"/>
    </row>
    <row r="121" spans="1:25" x14ac:dyDescent="0.2">
      <c r="A121" s="226">
        <v>13</v>
      </c>
      <c r="B121" s="226" t="s">
        <v>1738</v>
      </c>
      <c r="C121" s="254" t="s">
        <v>1010</v>
      </c>
      <c r="D121" s="226" t="s">
        <v>90</v>
      </c>
      <c r="E121" s="226" t="s">
        <v>90</v>
      </c>
      <c r="F121" s="226">
        <v>6</v>
      </c>
      <c r="G121" s="226" t="s">
        <v>269</v>
      </c>
      <c r="H121" s="226">
        <v>96</v>
      </c>
      <c r="I121" s="226" t="s">
        <v>125</v>
      </c>
      <c r="J121" s="226">
        <v>96</v>
      </c>
      <c r="K121" s="226" t="s">
        <v>71</v>
      </c>
      <c r="L121" s="226" t="s">
        <v>71</v>
      </c>
      <c r="M121" s="226" t="s">
        <v>71</v>
      </c>
      <c r="N121" s="226" t="s">
        <v>71</v>
      </c>
      <c r="O121" s="226" t="s">
        <v>102</v>
      </c>
      <c r="P121" s="226">
        <v>2.1</v>
      </c>
      <c r="Q121" s="246" t="s">
        <v>993</v>
      </c>
      <c r="R121" s="246" t="s">
        <v>199</v>
      </c>
      <c r="S121" s="246" t="s">
        <v>1027</v>
      </c>
      <c r="T121" s="246" t="s">
        <v>993</v>
      </c>
      <c r="U121" s="246" t="s">
        <v>992</v>
      </c>
      <c r="V121" s="308"/>
      <c r="W121" s="100"/>
      <c r="X121" s="100"/>
      <c r="Y121" s="100"/>
    </row>
    <row r="122" spans="1:25" x14ac:dyDescent="0.2">
      <c r="A122" s="226">
        <v>14</v>
      </c>
      <c r="B122" s="226" t="s">
        <v>1738</v>
      </c>
      <c r="C122" s="254" t="s">
        <v>1011</v>
      </c>
      <c r="D122" s="226" t="s">
        <v>90</v>
      </c>
      <c r="E122" s="226" t="s">
        <v>90</v>
      </c>
      <c r="F122" s="226">
        <v>6</v>
      </c>
      <c r="G122" s="226" t="s">
        <v>269</v>
      </c>
      <c r="H122" s="226">
        <v>96</v>
      </c>
      <c r="I122" s="226" t="s">
        <v>125</v>
      </c>
      <c r="J122" s="226">
        <v>96</v>
      </c>
      <c r="K122" s="226" t="s">
        <v>71</v>
      </c>
      <c r="L122" s="226" t="s">
        <v>71</v>
      </c>
      <c r="M122" s="226" t="s">
        <v>71</v>
      </c>
      <c r="N122" s="226" t="s">
        <v>71</v>
      </c>
      <c r="O122" s="226" t="s">
        <v>102</v>
      </c>
      <c r="P122" s="226">
        <v>1</v>
      </c>
      <c r="Q122" s="246" t="s">
        <v>993</v>
      </c>
      <c r="R122" s="246" t="s">
        <v>199</v>
      </c>
      <c r="S122" s="246" t="s">
        <v>1028</v>
      </c>
      <c r="T122" s="246" t="s">
        <v>993</v>
      </c>
      <c r="U122" s="246" t="s">
        <v>992</v>
      </c>
      <c r="V122" s="308"/>
      <c r="W122" s="100"/>
      <c r="X122" s="100"/>
      <c r="Y122" s="100"/>
    </row>
    <row r="123" spans="1:25" x14ac:dyDescent="0.2">
      <c r="A123" s="226">
        <v>15</v>
      </c>
      <c r="B123" s="226" t="s">
        <v>1738</v>
      </c>
      <c r="C123" s="254" t="s">
        <v>1012</v>
      </c>
      <c r="D123" s="226" t="s">
        <v>90</v>
      </c>
      <c r="E123" s="226" t="s">
        <v>90</v>
      </c>
      <c r="F123" s="226">
        <v>6</v>
      </c>
      <c r="G123" s="226" t="s">
        <v>269</v>
      </c>
      <c r="H123" s="226">
        <v>96</v>
      </c>
      <c r="I123" s="226" t="s">
        <v>125</v>
      </c>
      <c r="J123" s="226">
        <v>96</v>
      </c>
      <c r="K123" s="226" t="s">
        <v>71</v>
      </c>
      <c r="L123" s="226" t="s">
        <v>71</v>
      </c>
      <c r="M123" s="226" t="s">
        <v>71</v>
      </c>
      <c r="N123" s="226" t="s">
        <v>71</v>
      </c>
      <c r="O123" s="226" t="s">
        <v>102</v>
      </c>
      <c r="P123" s="226">
        <v>2.1</v>
      </c>
      <c r="Q123" s="246" t="s">
        <v>993</v>
      </c>
      <c r="R123" s="246" t="s">
        <v>199</v>
      </c>
      <c r="S123" s="246" t="s">
        <v>1027</v>
      </c>
      <c r="T123" s="246" t="s">
        <v>993</v>
      </c>
      <c r="U123" s="246" t="s">
        <v>992</v>
      </c>
      <c r="V123" s="308"/>
      <c r="W123" s="100"/>
      <c r="X123" s="100"/>
      <c r="Y123" s="100"/>
    </row>
    <row r="124" spans="1:25" ht="13.75" customHeight="1" x14ac:dyDescent="0.2">
      <c r="A124" s="309">
        <v>16</v>
      </c>
      <c r="B124" s="309" t="s">
        <v>1739</v>
      </c>
      <c r="C124" s="310" t="s">
        <v>1008</v>
      </c>
      <c r="D124" s="309" t="s">
        <v>90</v>
      </c>
      <c r="E124" s="309" t="s">
        <v>90</v>
      </c>
      <c r="F124" s="309">
        <v>6</v>
      </c>
      <c r="G124" s="309" t="s">
        <v>269</v>
      </c>
      <c r="H124" s="309">
        <v>96</v>
      </c>
      <c r="I124" s="309" t="s">
        <v>125</v>
      </c>
      <c r="J124" s="309">
        <v>96</v>
      </c>
      <c r="K124" s="309" t="s">
        <v>71</v>
      </c>
      <c r="L124" s="309" t="s">
        <v>71</v>
      </c>
      <c r="M124" s="309" t="s">
        <v>71</v>
      </c>
      <c r="N124" s="309" t="s">
        <v>71</v>
      </c>
      <c r="O124" s="309" t="s">
        <v>102</v>
      </c>
      <c r="P124" s="309">
        <v>16.899999999999999</v>
      </c>
      <c r="Q124" s="311" t="s">
        <v>993</v>
      </c>
      <c r="R124" s="311" t="s">
        <v>199</v>
      </c>
      <c r="S124" s="311" t="s">
        <v>1036</v>
      </c>
      <c r="T124" s="311" t="s">
        <v>993</v>
      </c>
      <c r="U124" s="311" t="s">
        <v>992</v>
      </c>
      <c r="V124" s="312"/>
      <c r="W124" s="100"/>
      <c r="X124" s="100"/>
      <c r="Y124" s="100"/>
    </row>
    <row r="125" spans="1:25" x14ac:dyDescent="0.2">
      <c r="A125" s="309">
        <v>17</v>
      </c>
      <c r="B125" s="309" t="s">
        <v>1739</v>
      </c>
      <c r="C125" s="310" t="s">
        <v>1009</v>
      </c>
      <c r="D125" s="309" t="s">
        <v>90</v>
      </c>
      <c r="E125" s="309" t="s">
        <v>90</v>
      </c>
      <c r="F125" s="309">
        <v>6</v>
      </c>
      <c r="G125" s="309" t="s">
        <v>269</v>
      </c>
      <c r="H125" s="309">
        <v>96</v>
      </c>
      <c r="I125" s="309" t="s">
        <v>125</v>
      </c>
      <c r="J125" s="309">
        <v>96</v>
      </c>
      <c r="K125" s="309" t="s">
        <v>71</v>
      </c>
      <c r="L125" s="309" t="s">
        <v>71</v>
      </c>
      <c r="M125" s="309" t="s">
        <v>71</v>
      </c>
      <c r="N125" s="309" t="s">
        <v>71</v>
      </c>
      <c r="O125" s="309" t="s">
        <v>102</v>
      </c>
      <c r="P125" s="309">
        <v>10.8</v>
      </c>
      <c r="Q125" s="311" t="s">
        <v>993</v>
      </c>
      <c r="R125" s="311" t="s">
        <v>199</v>
      </c>
      <c r="S125" s="311" t="s">
        <v>1042</v>
      </c>
      <c r="T125" s="311" t="s">
        <v>993</v>
      </c>
      <c r="U125" s="311" t="s">
        <v>992</v>
      </c>
      <c r="V125" s="312"/>
      <c r="W125" s="100"/>
      <c r="X125" s="100"/>
      <c r="Y125" s="100"/>
    </row>
    <row r="126" spans="1:25" x14ac:dyDescent="0.2">
      <c r="A126" s="309">
        <v>18</v>
      </c>
      <c r="B126" s="309" t="s">
        <v>1739</v>
      </c>
      <c r="C126" s="310" t="s">
        <v>1010</v>
      </c>
      <c r="D126" s="309" t="s">
        <v>90</v>
      </c>
      <c r="E126" s="309" t="s">
        <v>90</v>
      </c>
      <c r="F126" s="309">
        <v>6</v>
      </c>
      <c r="G126" s="309" t="s">
        <v>269</v>
      </c>
      <c r="H126" s="309">
        <v>96</v>
      </c>
      <c r="I126" s="309" t="s">
        <v>125</v>
      </c>
      <c r="J126" s="309">
        <v>96</v>
      </c>
      <c r="K126" s="309" t="s">
        <v>71</v>
      </c>
      <c r="L126" s="309" t="s">
        <v>71</v>
      </c>
      <c r="M126" s="309" t="s">
        <v>71</v>
      </c>
      <c r="N126" s="309" t="s">
        <v>71</v>
      </c>
      <c r="O126" s="309" t="s">
        <v>102</v>
      </c>
      <c r="P126" s="309">
        <v>14.1</v>
      </c>
      <c r="Q126" s="311" t="s">
        <v>993</v>
      </c>
      <c r="R126" s="311" t="s">
        <v>199</v>
      </c>
      <c r="S126" s="311" t="s">
        <v>1045</v>
      </c>
      <c r="T126" s="311" t="s">
        <v>993</v>
      </c>
      <c r="U126" s="311" t="s">
        <v>992</v>
      </c>
      <c r="V126" s="312"/>
      <c r="W126" s="100"/>
      <c r="X126" s="100"/>
      <c r="Y126" s="100"/>
    </row>
    <row r="127" spans="1:25" x14ac:dyDescent="0.2">
      <c r="A127" s="309">
        <v>19</v>
      </c>
      <c r="B127" s="309" t="s">
        <v>1739</v>
      </c>
      <c r="C127" s="310" t="s">
        <v>1011</v>
      </c>
      <c r="D127" s="309" t="s">
        <v>90</v>
      </c>
      <c r="E127" s="309" t="s">
        <v>90</v>
      </c>
      <c r="F127" s="309">
        <v>6</v>
      </c>
      <c r="G127" s="309" t="s">
        <v>269</v>
      </c>
      <c r="H127" s="309">
        <v>96</v>
      </c>
      <c r="I127" s="309" t="s">
        <v>125</v>
      </c>
      <c r="J127" s="309">
        <v>96</v>
      </c>
      <c r="K127" s="309" t="s">
        <v>71</v>
      </c>
      <c r="L127" s="309" t="s">
        <v>71</v>
      </c>
      <c r="M127" s="309" t="s">
        <v>71</v>
      </c>
      <c r="N127" s="309" t="s">
        <v>71</v>
      </c>
      <c r="O127" s="309" t="s">
        <v>102</v>
      </c>
      <c r="P127" s="309">
        <v>10.4</v>
      </c>
      <c r="Q127" s="311" t="s">
        <v>993</v>
      </c>
      <c r="R127" s="311" t="s">
        <v>199</v>
      </c>
      <c r="S127" s="311" t="s">
        <v>1047</v>
      </c>
      <c r="T127" s="311" t="s">
        <v>993</v>
      </c>
      <c r="U127" s="311" t="s">
        <v>992</v>
      </c>
      <c r="V127" s="312"/>
      <c r="W127" s="100"/>
      <c r="X127" s="100"/>
      <c r="Y127" s="100"/>
    </row>
    <row r="128" spans="1:25" x14ac:dyDescent="0.2">
      <c r="A128" s="309">
        <v>20</v>
      </c>
      <c r="B128" s="309" t="s">
        <v>1739</v>
      </c>
      <c r="C128" s="310" t="s">
        <v>1012</v>
      </c>
      <c r="D128" s="309" t="s">
        <v>90</v>
      </c>
      <c r="E128" s="309" t="s">
        <v>90</v>
      </c>
      <c r="F128" s="309">
        <v>6</v>
      </c>
      <c r="G128" s="309" t="s">
        <v>269</v>
      </c>
      <c r="H128" s="309">
        <v>96</v>
      </c>
      <c r="I128" s="309" t="s">
        <v>125</v>
      </c>
      <c r="J128" s="309">
        <v>96</v>
      </c>
      <c r="K128" s="309" t="s">
        <v>71</v>
      </c>
      <c r="L128" s="309" t="s">
        <v>71</v>
      </c>
      <c r="M128" s="309" t="s">
        <v>71</v>
      </c>
      <c r="N128" s="309" t="s">
        <v>71</v>
      </c>
      <c r="O128" s="309" t="s">
        <v>102</v>
      </c>
      <c r="P128" s="309">
        <v>11</v>
      </c>
      <c r="Q128" s="311" t="s">
        <v>993</v>
      </c>
      <c r="R128" s="311" t="s">
        <v>199</v>
      </c>
      <c r="S128" s="311" t="s">
        <v>1039</v>
      </c>
      <c r="T128" s="311" t="s">
        <v>993</v>
      </c>
      <c r="U128" s="311" t="s">
        <v>992</v>
      </c>
      <c r="V128" s="312"/>
      <c r="W128" s="100"/>
      <c r="X128" s="100"/>
      <c r="Y128" s="100"/>
    </row>
    <row r="129" spans="1:25" x14ac:dyDescent="0.2">
      <c r="A129" s="313">
        <v>21</v>
      </c>
      <c r="B129" s="313" t="s">
        <v>1740</v>
      </c>
      <c r="C129" s="314" t="s">
        <v>1008</v>
      </c>
      <c r="D129" s="313" t="s">
        <v>90</v>
      </c>
      <c r="E129" s="313" t="s">
        <v>90</v>
      </c>
      <c r="F129" s="313">
        <v>6</v>
      </c>
      <c r="G129" s="313" t="s">
        <v>269</v>
      </c>
      <c r="H129" s="313">
        <v>96</v>
      </c>
      <c r="I129" s="313" t="s">
        <v>125</v>
      </c>
      <c r="J129" s="313">
        <v>96</v>
      </c>
      <c r="K129" s="313" t="s">
        <v>71</v>
      </c>
      <c r="L129" s="313" t="s">
        <v>71</v>
      </c>
      <c r="M129" s="313" t="s">
        <v>71</v>
      </c>
      <c r="N129" s="313" t="s">
        <v>71</v>
      </c>
      <c r="O129" s="313" t="s">
        <v>102</v>
      </c>
      <c r="P129" s="313">
        <v>19.2</v>
      </c>
      <c r="Q129" s="315" t="s">
        <v>993</v>
      </c>
      <c r="R129" s="315" t="s">
        <v>199</v>
      </c>
      <c r="S129" s="315" t="s">
        <v>1048</v>
      </c>
      <c r="T129" s="315" t="s">
        <v>993</v>
      </c>
      <c r="U129" s="315" t="s">
        <v>992</v>
      </c>
      <c r="V129" s="316"/>
      <c r="W129" s="100"/>
      <c r="X129" s="100"/>
      <c r="Y129" s="100"/>
    </row>
    <row r="130" spans="1:25" x14ac:dyDescent="0.2">
      <c r="A130" s="313">
        <v>22</v>
      </c>
      <c r="B130" s="313" t="s">
        <v>1740</v>
      </c>
      <c r="C130" s="314" t="s">
        <v>1009</v>
      </c>
      <c r="D130" s="313" t="s">
        <v>90</v>
      </c>
      <c r="E130" s="313" t="s">
        <v>90</v>
      </c>
      <c r="F130" s="313">
        <v>6</v>
      </c>
      <c r="G130" s="313" t="s">
        <v>269</v>
      </c>
      <c r="H130" s="313">
        <v>96</v>
      </c>
      <c r="I130" s="313" t="s">
        <v>125</v>
      </c>
      <c r="J130" s="313">
        <v>96</v>
      </c>
      <c r="K130" s="313" t="s">
        <v>71</v>
      </c>
      <c r="L130" s="313" t="s">
        <v>71</v>
      </c>
      <c r="M130" s="313" t="s">
        <v>71</v>
      </c>
      <c r="N130" s="313" t="s">
        <v>71</v>
      </c>
      <c r="O130" s="313" t="s">
        <v>102</v>
      </c>
      <c r="P130" s="313">
        <v>10.4</v>
      </c>
      <c r="Q130" s="315" t="s">
        <v>993</v>
      </c>
      <c r="R130" s="315" t="s">
        <v>199</v>
      </c>
      <c r="S130" s="315" t="s">
        <v>1014</v>
      </c>
      <c r="T130" s="315" t="s">
        <v>993</v>
      </c>
      <c r="U130" s="315" t="s">
        <v>992</v>
      </c>
      <c r="V130" s="316"/>
      <c r="W130" s="100"/>
      <c r="X130" s="100"/>
      <c r="Y130" s="100"/>
    </row>
    <row r="131" spans="1:25" x14ac:dyDescent="0.2">
      <c r="A131" s="313">
        <v>23</v>
      </c>
      <c r="B131" s="313" t="s">
        <v>1740</v>
      </c>
      <c r="C131" s="314" t="s">
        <v>1010</v>
      </c>
      <c r="D131" s="313" t="s">
        <v>90</v>
      </c>
      <c r="E131" s="313" t="s">
        <v>90</v>
      </c>
      <c r="F131" s="313">
        <v>6</v>
      </c>
      <c r="G131" s="313" t="s">
        <v>269</v>
      </c>
      <c r="H131" s="313">
        <v>96</v>
      </c>
      <c r="I131" s="313" t="s">
        <v>125</v>
      </c>
      <c r="J131" s="313">
        <v>96</v>
      </c>
      <c r="K131" s="313" t="s">
        <v>71</v>
      </c>
      <c r="L131" s="313" t="s">
        <v>71</v>
      </c>
      <c r="M131" s="313" t="s">
        <v>71</v>
      </c>
      <c r="N131" s="313" t="s">
        <v>71</v>
      </c>
      <c r="O131" s="313" t="s">
        <v>102</v>
      </c>
      <c r="P131" s="313">
        <v>24.1</v>
      </c>
      <c r="Q131" s="315" t="s">
        <v>993</v>
      </c>
      <c r="R131" s="315" t="s">
        <v>199</v>
      </c>
      <c r="S131" s="315" t="s">
        <v>1052</v>
      </c>
      <c r="T131" s="315" t="s">
        <v>993</v>
      </c>
      <c r="U131" s="315" t="s">
        <v>992</v>
      </c>
      <c r="V131" s="316"/>
      <c r="W131" s="100"/>
      <c r="X131" s="100"/>
      <c r="Y131" s="100"/>
    </row>
    <row r="132" spans="1:25" x14ac:dyDescent="0.2">
      <c r="A132" s="313">
        <v>24</v>
      </c>
      <c r="B132" s="313" t="s">
        <v>1740</v>
      </c>
      <c r="C132" s="314" t="s">
        <v>1011</v>
      </c>
      <c r="D132" s="313" t="s">
        <v>90</v>
      </c>
      <c r="E132" s="313" t="s">
        <v>90</v>
      </c>
      <c r="F132" s="313">
        <v>6</v>
      </c>
      <c r="G132" s="313" t="s">
        <v>269</v>
      </c>
      <c r="H132" s="313">
        <v>96</v>
      </c>
      <c r="I132" s="313" t="s">
        <v>125</v>
      </c>
      <c r="J132" s="313">
        <v>96</v>
      </c>
      <c r="K132" s="313" t="s">
        <v>71</v>
      </c>
      <c r="L132" s="313" t="s">
        <v>71</v>
      </c>
      <c r="M132" s="313" t="s">
        <v>71</v>
      </c>
      <c r="N132" s="313" t="s">
        <v>71</v>
      </c>
      <c r="O132" s="313" t="s">
        <v>102</v>
      </c>
      <c r="P132" s="313">
        <v>12.8</v>
      </c>
      <c r="Q132" s="315" t="s">
        <v>993</v>
      </c>
      <c r="R132" s="315" t="s">
        <v>199</v>
      </c>
      <c r="S132" s="315" t="s">
        <v>1055</v>
      </c>
      <c r="T132" s="315" t="s">
        <v>993</v>
      </c>
      <c r="U132" s="315" t="s">
        <v>992</v>
      </c>
      <c r="V132" s="316"/>
      <c r="W132" s="100"/>
      <c r="X132" s="100"/>
      <c r="Y132" s="100"/>
    </row>
    <row r="133" spans="1:25" x14ac:dyDescent="0.2">
      <c r="A133" s="313">
        <v>25</v>
      </c>
      <c r="B133" s="313" t="s">
        <v>1740</v>
      </c>
      <c r="C133" s="314" t="s">
        <v>1012</v>
      </c>
      <c r="D133" s="313" t="s">
        <v>90</v>
      </c>
      <c r="E133" s="313" t="s">
        <v>90</v>
      </c>
      <c r="F133" s="313">
        <v>6</v>
      </c>
      <c r="G133" s="313" t="s">
        <v>269</v>
      </c>
      <c r="H133" s="313">
        <v>96</v>
      </c>
      <c r="I133" s="313" t="s">
        <v>125</v>
      </c>
      <c r="J133" s="313">
        <v>96</v>
      </c>
      <c r="K133" s="313" t="s">
        <v>71</v>
      </c>
      <c r="L133" s="313" t="s">
        <v>71</v>
      </c>
      <c r="M133" s="313" t="s">
        <v>71</v>
      </c>
      <c r="N133" s="313" t="s">
        <v>71</v>
      </c>
      <c r="O133" s="313" t="s">
        <v>102</v>
      </c>
      <c r="P133" s="313" t="s">
        <v>71</v>
      </c>
      <c r="Q133" s="313" t="s">
        <v>71</v>
      </c>
      <c r="R133" s="313" t="s">
        <v>71</v>
      </c>
      <c r="S133" s="313" t="s">
        <v>71</v>
      </c>
      <c r="T133" s="313" t="s">
        <v>71</v>
      </c>
      <c r="U133" s="315" t="s">
        <v>992</v>
      </c>
      <c r="V133" s="316"/>
      <c r="W133" s="100"/>
      <c r="X133" s="100"/>
      <c r="Y133" s="100"/>
    </row>
    <row r="134" spans="1:25" x14ac:dyDescent="0.2">
      <c r="A134" s="317">
        <v>26</v>
      </c>
      <c r="B134" s="317" t="s">
        <v>1741</v>
      </c>
      <c r="C134" s="318" t="s">
        <v>1008</v>
      </c>
      <c r="D134" s="317" t="s">
        <v>90</v>
      </c>
      <c r="E134" s="317" t="s">
        <v>90</v>
      </c>
      <c r="F134" s="317">
        <v>6</v>
      </c>
      <c r="G134" s="317" t="s">
        <v>269</v>
      </c>
      <c r="H134" s="317">
        <v>96</v>
      </c>
      <c r="I134" s="317" t="s">
        <v>125</v>
      </c>
      <c r="J134" s="317">
        <v>96</v>
      </c>
      <c r="K134" s="317" t="s">
        <v>71</v>
      </c>
      <c r="L134" s="317" t="s">
        <v>71</v>
      </c>
      <c r="M134" s="317" t="s">
        <v>71</v>
      </c>
      <c r="N134" s="317" t="s">
        <v>71</v>
      </c>
      <c r="O134" s="317" t="s">
        <v>102</v>
      </c>
      <c r="P134" s="317">
        <v>7.5</v>
      </c>
      <c r="Q134" s="319" t="s">
        <v>993</v>
      </c>
      <c r="R134" s="319" t="s">
        <v>199</v>
      </c>
      <c r="S134" s="319" t="s">
        <v>1057</v>
      </c>
      <c r="T134" s="319" t="s">
        <v>993</v>
      </c>
      <c r="U134" s="319" t="s">
        <v>992</v>
      </c>
      <c r="V134" s="320"/>
      <c r="W134" s="100"/>
      <c r="X134" s="100"/>
      <c r="Y134" s="100"/>
    </row>
    <row r="135" spans="1:25" x14ac:dyDescent="0.2">
      <c r="A135" s="317">
        <v>27</v>
      </c>
      <c r="B135" s="317" t="s">
        <v>1741</v>
      </c>
      <c r="C135" s="318" t="s">
        <v>1009</v>
      </c>
      <c r="D135" s="317" t="s">
        <v>90</v>
      </c>
      <c r="E135" s="317" t="s">
        <v>90</v>
      </c>
      <c r="F135" s="317">
        <v>6</v>
      </c>
      <c r="G135" s="317" t="s">
        <v>269</v>
      </c>
      <c r="H135" s="317">
        <v>96</v>
      </c>
      <c r="I135" s="317" t="s">
        <v>125</v>
      </c>
      <c r="J135" s="317">
        <v>96</v>
      </c>
      <c r="K135" s="317" t="s">
        <v>71</v>
      </c>
      <c r="L135" s="317" t="s">
        <v>71</v>
      </c>
      <c r="M135" s="317" t="s">
        <v>71</v>
      </c>
      <c r="N135" s="317" t="s">
        <v>71</v>
      </c>
      <c r="O135" s="317" t="s">
        <v>102</v>
      </c>
      <c r="P135" s="317">
        <v>4.0999999999999996</v>
      </c>
      <c r="Q135" s="319" t="s">
        <v>993</v>
      </c>
      <c r="R135" s="319" t="s">
        <v>199</v>
      </c>
      <c r="S135" s="319" t="s">
        <v>1060</v>
      </c>
      <c r="T135" s="319" t="s">
        <v>993</v>
      </c>
      <c r="U135" s="319" t="s">
        <v>992</v>
      </c>
      <c r="V135" s="320"/>
      <c r="W135" s="100"/>
      <c r="X135" s="100"/>
      <c r="Y135" s="100"/>
    </row>
    <row r="136" spans="1:25" x14ac:dyDescent="0.2">
      <c r="A136" s="317">
        <v>28</v>
      </c>
      <c r="B136" s="317" t="s">
        <v>1741</v>
      </c>
      <c r="C136" s="318" t="s">
        <v>1010</v>
      </c>
      <c r="D136" s="317" t="s">
        <v>90</v>
      </c>
      <c r="E136" s="317" t="s">
        <v>90</v>
      </c>
      <c r="F136" s="317">
        <v>6</v>
      </c>
      <c r="G136" s="317" t="s">
        <v>269</v>
      </c>
      <c r="H136" s="317">
        <v>96</v>
      </c>
      <c r="I136" s="317" t="s">
        <v>125</v>
      </c>
      <c r="J136" s="317">
        <v>96</v>
      </c>
      <c r="K136" s="317" t="s">
        <v>71</v>
      </c>
      <c r="L136" s="317" t="s">
        <v>71</v>
      </c>
      <c r="M136" s="317" t="s">
        <v>71</v>
      </c>
      <c r="N136" s="317" t="s">
        <v>71</v>
      </c>
      <c r="O136" s="317" t="s">
        <v>102</v>
      </c>
      <c r="P136" s="317">
        <v>4.2</v>
      </c>
      <c r="Q136" s="319" t="s">
        <v>993</v>
      </c>
      <c r="R136" s="319" t="s">
        <v>199</v>
      </c>
      <c r="S136" s="319" t="s">
        <v>1063</v>
      </c>
      <c r="T136" s="319" t="s">
        <v>993</v>
      </c>
      <c r="U136" s="319" t="s">
        <v>992</v>
      </c>
      <c r="V136" s="320"/>
      <c r="W136" s="100"/>
      <c r="X136" s="100"/>
      <c r="Y136" s="100"/>
    </row>
    <row r="137" spans="1:25" x14ac:dyDescent="0.2">
      <c r="A137" s="317">
        <v>29</v>
      </c>
      <c r="B137" s="317" t="s">
        <v>1741</v>
      </c>
      <c r="C137" s="318" t="s">
        <v>1011</v>
      </c>
      <c r="D137" s="317" t="s">
        <v>90</v>
      </c>
      <c r="E137" s="317" t="s">
        <v>90</v>
      </c>
      <c r="F137" s="317">
        <v>6</v>
      </c>
      <c r="G137" s="317" t="s">
        <v>269</v>
      </c>
      <c r="H137" s="317">
        <v>96</v>
      </c>
      <c r="I137" s="317" t="s">
        <v>125</v>
      </c>
      <c r="J137" s="317">
        <v>96</v>
      </c>
      <c r="K137" s="317" t="s">
        <v>71</v>
      </c>
      <c r="L137" s="317" t="s">
        <v>71</v>
      </c>
      <c r="M137" s="317" t="s">
        <v>71</v>
      </c>
      <c r="N137" s="317" t="s">
        <v>71</v>
      </c>
      <c r="O137" s="317" t="s">
        <v>102</v>
      </c>
      <c r="P137" s="317">
        <v>9</v>
      </c>
      <c r="Q137" s="319" t="s">
        <v>993</v>
      </c>
      <c r="R137" s="319" t="s">
        <v>199</v>
      </c>
      <c r="S137" s="319" t="s">
        <v>1066</v>
      </c>
      <c r="T137" s="319" t="s">
        <v>993</v>
      </c>
      <c r="U137" s="319" t="s">
        <v>992</v>
      </c>
      <c r="V137" s="320"/>
      <c r="W137" s="100"/>
      <c r="X137" s="100"/>
      <c r="Y137" s="100"/>
    </row>
    <row r="138" spans="1:25" x14ac:dyDescent="0.2">
      <c r="A138" s="317">
        <v>30</v>
      </c>
      <c r="B138" s="317" t="s">
        <v>1741</v>
      </c>
      <c r="C138" s="318" t="s">
        <v>1012</v>
      </c>
      <c r="D138" s="317" t="s">
        <v>90</v>
      </c>
      <c r="E138" s="317" t="s">
        <v>90</v>
      </c>
      <c r="F138" s="317">
        <v>6</v>
      </c>
      <c r="G138" s="317" t="s">
        <v>269</v>
      </c>
      <c r="H138" s="317">
        <v>96</v>
      </c>
      <c r="I138" s="317" t="s">
        <v>125</v>
      </c>
      <c r="J138" s="317">
        <v>96</v>
      </c>
      <c r="K138" s="317" t="s">
        <v>71</v>
      </c>
      <c r="L138" s="317" t="s">
        <v>71</v>
      </c>
      <c r="M138" s="317" t="s">
        <v>71</v>
      </c>
      <c r="N138" s="317" t="s">
        <v>71</v>
      </c>
      <c r="O138" s="317" t="s">
        <v>102</v>
      </c>
      <c r="P138" s="317">
        <v>3.8</v>
      </c>
      <c r="Q138" s="319" t="s">
        <v>993</v>
      </c>
      <c r="R138" s="319" t="s">
        <v>199</v>
      </c>
      <c r="S138" s="319" t="s">
        <v>1068</v>
      </c>
      <c r="T138" s="319" t="s">
        <v>993</v>
      </c>
      <c r="U138" s="319" t="s">
        <v>992</v>
      </c>
      <c r="V138" s="320"/>
      <c r="W138" s="100"/>
      <c r="X138" s="100"/>
      <c r="Y138" s="100"/>
    </row>
    <row r="139" spans="1:25" x14ac:dyDescent="0.2">
      <c r="A139" s="321">
        <v>31</v>
      </c>
      <c r="B139" s="321" t="s">
        <v>1736</v>
      </c>
      <c r="C139" s="322" t="s">
        <v>1008</v>
      </c>
      <c r="D139" s="321" t="s">
        <v>90</v>
      </c>
      <c r="E139" s="321" t="s">
        <v>90</v>
      </c>
      <c r="F139" s="321">
        <v>6</v>
      </c>
      <c r="G139" s="321" t="s">
        <v>269</v>
      </c>
      <c r="H139" s="321">
        <v>96</v>
      </c>
      <c r="I139" s="321" t="s">
        <v>125</v>
      </c>
      <c r="J139" s="321">
        <v>96</v>
      </c>
      <c r="K139" s="321" t="s">
        <v>71</v>
      </c>
      <c r="L139" s="321" t="s">
        <v>71</v>
      </c>
      <c r="M139" s="321" t="s">
        <v>71</v>
      </c>
      <c r="N139" s="321" t="s">
        <v>71</v>
      </c>
      <c r="O139" s="321" t="s">
        <v>102</v>
      </c>
      <c r="P139" s="321">
        <v>7.3</v>
      </c>
      <c r="Q139" s="323" t="s">
        <v>993</v>
      </c>
      <c r="R139" s="323" t="s">
        <v>199</v>
      </c>
      <c r="S139" s="323" t="s">
        <v>995</v>
      </c>
      <c r="T139" s="323" t="s">
        <v>993</v>
      </c>
      <c r="U139" s="323" t="s">
        <v>992</v>
      </c>
      <c r="V139" s="324"/>
      <c r="W139" s="100"/>
      <c r="X139" s="100"/>
      <c r="Y139" s="100"/>
    </row>
    <row r="140" spans="1:25" x14ac:dyDescent="0.2">
      <c r="A140" s="321">
        <v>32</v>
      </c>
      <c r="B140" s="321" t="s">
        <v>1736</v>
      </c>
      <c r="C140" s="322" t="s">
        <v>1009</v>
      </c>
      <c r="D140" s="321" t="s">
        <v>90</v>
      </c>
      <c r="E140" s="321" t="s">
        <v>90</v>
      </c>
      <c r="F140" s="321">
        <v>6</v>
      </c>
      <c r="G140" s="321" t="s">
        <v>269</v>
      </c>
      <c r="H140" s="321">
        <v>96</v>
      </c>
      <c r="I140" s="321" t="s">
        <v>125</v>
      </c>
      <c r="J140" s="321">
        <v>96</v>
      </c>
      <c r="K140" s="321" t="s">
        <v>71</v>
      </c>
      <c r="L140" s="321" t="s">
        <v>71</v>
      </c>
      <c r="M140" s="321" t="s">
        <v>71</v>
      </c>
      <c r="N140" s="321" t="s">
        <v>71</v>
      </c>
      <c r="O140" s="321" t="s">
        <v>102</v>
      </c>
      <c r="P140" s="321">
        <v>6.5</v>
      </c>
      <c r="Q140" s="323" t="s">
        <v>993</v>
      </c>
      <c r="R140" s="323" t="s">
        <v>199</v>
      </c>
      <c r="S140" s="323" t="s">
        <v>1001</v>
      </c>
      <c r="T140" s="323" t="s">
        <v>993</v>
      </c>
      <c r="U140" s="323" t="s">
        <v>992</v>
      </c>
      <c r="V140" s="324"/>
      <c r="W140" s="100"/>
      <c r="X140" s="100"/>
      <c r="Y140" s="100"/>
    </row>
    <row r="141" spans="1:25" x14ac:dyDescent="0.2">
      <c r="A141" s="321">
        <v>33</v>
      </c>
      <c r="B141" s="321" t="s">
        <v>1736</v>
      </c>
      <c r="C141" s="322" t="s">
        <v>1010</v>
      </c>
      <c r="D141" s="321" t="s">
        <v>90</v>
      </c>
      <c r="E141" s="321" t="s">
        <v>90</v>
      </c>
      <c r="F141" s="321">
        <v>6</v>
      </c>
      <c r="G141" s="321" t="s">
        <v>269</v>
      </c>
      <c r="H141" s="321">
        <v>96</v>
      </c>
      <c r="I141" s="321" t="s">
        <v>125</v>
      </c>
      <c r="J141" s="321">
        <v>96</v>
      </c>
      <c r="K141" s="321" t="s">
        <v>71</v>
      </c>
      <c r="L141" s="321" t="s">
        <v>71</v>
      </c>
      <c r="M141" s="321" t="s">
        <v>71</v>
      </c>
      <c r="N141" s="321" t="s">
        <v>71</v>
      </c>
      <c r="O141" s="321" t="s">
        <v>102</v>
      </c>
      <c r="P141" s="321">
        <v>6.6</v>
      </c>
      <c r="Q141" s="323" t="s">
        <v>993</v>
      </c>
      <c r="R141" s="323" t="s">
        <v>199</v>
      </c>
      <c r="S141" s="323" t="s">
        <v>1003</v>
      </c>
      <c r="T141" s="323" t="s">
        <v>993</v>
      </c>
      <c r="U141" s="323" t="s">
        <v>992</v>
      </c>
      <c r="V141" s="324"/>
      <c r="W141" s="100"/>
      <c r="X141" s="100"/>
      <c r="Y141" s="100"/>
    </row>
    <row r="142" spans="1:25" x14ac:dyDescent="0.2">
      <c r="A142" s="321">
        <v>34</v>
      </c>
      <c r="B142" s="321" t="s">
        <v>1736</v>
      </c>
      <c r="C142" s="322" t="s">
        <v>1011</v>
      </c>
      <c r="D142" s="321" t="s">
        <v>90</v>
      </c>
      <c r="E142" s="321" t="s">
        <v>90</v>
      </c>
      <c r="F142" s="321">
        <v>6</v>
      </c>
      <c r="G142" s="321" t="s">
        <v>269</v>
      </c>
      <c r="H142" s="321">
        <v>96</v>
      </c>
      <c r="I142" s="321" t="s">
        <v>125</v>
      </c>
      <c r="J142" s="321">
        <v>96</v>
      </c>
      <c r="K142" s="321" t="s">
        <v>71</v>
      </c>
      <c r="L142" s="321" t="s">
        <v>71</v>
      </c>
      <c r="M142" s="321" t="s">
        <v>71</v>
      </c>
      <c r="N142" s="321" t="s">
        <v>71</v>
      </c>
      <c r="O142" s="321" t="s">
        <v>102</v>
      </c>
      <c r="P142" s="321">
        <v>2.2000000000000002</v>
      </c>
      <c r="Q142" s="323" t="s">
        <v>993</v>
      </c>
      <c r="R142" s="323" t="s">
        <v>199</v>
      </c>
      <c r="S142" s="323" t="s">
        <v>1006</v>
      </c>
      <c r="T142" s="323" t="s">
        <v>993</v>
      </c>
      <c r="U142" s="323" t="s">
        <v>992</v>
      </c>
      <c r="V142" s="324"/>
      <c r="W142" s="100"/>
      <c r="X142" s="100"/>
      <c r="Y142" s="100"/>
    </row>
    <row r="143" spans="1:25" x14ac:dyDescent="0.2">
      <c r="A143" s="321">
        <v>35</v>
      </c>
      <c r="B143" s="321" t="s">
        <v>1736</v>
      </c>
      <c r="C143" s="322" t="s">
        <v>1012</v>
      </c>
      <c r="D143" s="321" t="s">
        <v>90</v>
      </c>
      <c r="E143" s="321" t="s">
        <v>90</v>
      </c>
      <c r="F143" s="321">
        <v>6</v>
      </c>
      <c r="G143" s="321" t="s">
        <v>269</v>
      </c>
      <c r="H143" s="321">
        <v>96</v>
      </c>
      <c r="I143" s="321" t="s">
        <v>125</v>
      </c>
      <c r="J143" s="321">
        <v>96</v>
      </c>
      <c r="K143" s="321" t="s">
        <v>71</v>
      </c>
      <c r="L143" s="321" t="s">
        <v>71</v>
      </c>
      <c r="M143" s="321" t="s">
        <v>71</v>
      </c>
      <c r="N143" s="321" t="s">
        <v>71</v>
      </c>
      <c r="O143" s="321" t="s">
        <v>102</v>
      </c>
      <c r="P143" s="321">
        <v>7.5</v>
      </c>
      <c r="Q143" s="323" t="s">
        <v>993</v>
      </c>
      <c r="R143" s="323" t="s">
        <v>199</v>
      </c>
      <c r="S143" s="323" t="s">
        <v>998</v>
      </c>
      <c r="T143" s="323" t="s">
        <v>993</v>
      </c>
      <c r="U143" s="323" t="s">
        <v>992</v>
      </c>
      <c r="V143" s="324"/>
      <c r="W143" s="100"/>
      <c r="X143" s="100"/>
      <c r="Y143" s="100"/>
    </row>
    <row r="144" spans="1:25" x14ac:dyDescent="0.2">
      <c r="A144" s="325">
        <v>36</v>
      </c>
      <c r="B144" s="325" t="s">
        <v>1737</v>
      </c>
      <c r="C144" s="326" t="s">
        <v>1008</v>
      </c>
      <c r="D144" s="325" t="s">
        <v>90</v>
      </c>
      <c r="E144" s="325" t="s">
        <v>90</v>
      </c>
      <c r="F144" s="325">
        <v>6</v>
      </c>
      <c r="G144" s="325" t="s">
        <v>269</v>
      </c>
      <c r="H144" s="325">
        <v>96</v>
      </c>
      <c r="I144" s="325" t="s">
        <v>125</v>
      </c>
      <c r="J144" s="325">
        <v>96</v>
      </c>
      <c r="K144" s="325" t="s">
        <v>71</v>
      </c>
      <c r="L144" s="325" t="s">
        <v>71</v>
      </c>
      <c r="M144" s="325" t="s">
        <v>71</v>
      </c>
      <c r="N144" s="325" t="s">
        <v>71</v>
      </c>
      <c r="O144" s="325" t="s">
        <v>102</v>
      </c>
      <c r="P144" s="325">
        <v>10.3</v>
      </c>
      <c r="Q144" s="327" t="s">
        <v>993</v>
      </c>
      <c r="R144" s="327" t="s">
        <v>199</v>
      </c>
      <c r="S144" s="327" t="s">
        <v>1014</v>
      </c>
      <c r="T144" s="327" t="s">
        <v>993</v>
      </c>
      <c r="U144" s="327" t="s">
        <v>992</v>
      </c>
      <c r="V144" s="328"/>
      <c r="W144" s="100"/>
      <c r="X144" s="100"/>
      <c r="Y144" s="100"/>
    </row>
    <row r="145" spans="1:25" x14ac:dyDescent="0.2">
      <c r="A145" s="325">
        <v>37</v>
      </c>
      <c r="B145" s="325" t="s">
        <v>1737</v>
      </c>
      <c r="C145" s="326" t="s">
        <v>1009</v>
      </c>
      <c r="D145" s="325" t="s">
        <v>90</v>
      </c>
      <c r="E145" s="325" t="s">
        <v>90</v>
      </c>
      <c r="F145" s="325">
        <v>6</v>
      </c>
      <c r="G145" s="325" t="s">
        <v>269</v>
      </c>
      <c r="H145" s="325">
        <v>96</v>
      </c>
      <c r="I145" s="325" t="s">
        <v>125</v>
      </c>
      <c r="J145" s="325">
        <v>96</v>
      </c>
      <c r="K145" s="325" t="s">
        <v>71</v>
      </c>
      <c r="L145" s="325" t="s">
        <v>71</v>
      </c>
      <c r="M145" s="325" t="s">
        <v>71</v>
      </c>
      <c r="N145" s="325" t="s">
        <v>71</v>
      </c>
      <c r="O145" s="325" t="s">
        <v>102</v>
      </c>
      <c r="P145" s="325">
        <v>7.7</v>
      </c>
      <c r="Q145" s="327" t="s">
        <v>993</v>
      </c>
      <c r="R145" s="327" t="s">
        <v>199</v>
      </c>
      <c r="S145" s="327" t="s">
        <v>1016</v>
      </c>
      <c r="T145" s="327" t="s">
        <v>993</v>
      </c>
      <c r="U145" s="327" t="s">
        <v>992</v>
      </c>
      <c r="V145" s="328"/>
      <c r="W145" s="100"/>
      <c r="X145" s="100"/>
      <c r="Y145" s="100"/>
    </row>
    <row r="146" spans="1:25" x14ac:dyDescent="0.2">
      <c r="A146" s="325">
        <v>38</v>
      </c>
      <c r="B146" s="325" t="s">
        <v>1737</v>
      </c>
      <c r="C146" s="326" t="s">
        <v>1010</v>
      </c>
      <c r="D146" s="325" t="s">
        <v>90</v>
      </c>
      <c r="E146" s="325" t="s">
        <v>90</v>
      </c>
      <c r="F146" s="325">
        <v>6</v>
      </c>
      <c r="G146" s="325" t="s">
        <v>269</v>
      </c>
      <c r="H146" s="325">
        <v>96</v>
      </c>
      <c r="I146" s="325" t="s">
        <v>125</v>
      </c>
      <c r="J146" s="325">
        <v>96</v>
      </c>
      <c r="K146" s="325" t="s">
        <v>71</v>
      </c>
      <c r="L146" s="325" t="s">
        <v>71</v>
      </c>
      <c r="M146" s="325" t="s">
        <v>71</v>
      </c>
      <c r="N146" s="325" t="s">
        <v>71</v>
      </c>
      <c r="O146" s="325" t="s">
        <v>102</v>
      </c>
      <c r="P146" s="325">
        <v>12.9</v>
      </c>
      <c r="Q146" s="327" t="s">
        <v>993</v>
      </c>
      <c r="R146" s="327" t="s">
        <v>199</v>
      </c>
      <c r="S146" s="327" t="s">
        <v>1019</v>
      </c>
      <c r="T146" s="327" t="s">
        <v>993</v>
      </c>
      <c r="U146" s="327" t="s">
        <v>992</v>
      </c>
      <c r="V146" s="328"/>
      <c r="W146" s="100"/>
      <c r="X146" s="100"/>
      <c r="Y146" s="100"/>
    </row>
    <row r="147" spans="1:25" x14ac:dyDescent="0.2">
      <c r="A147" s="325">
        <v>39</v>
      </c>
      <c r="B147" s="325" t="s">
        <v>1737</v>
      </c>
      <c r="C147" s="326" t="s">
        <v>1011</v>
      </c>
      <c r="D147" s="325" t="s">
        <v>90</v>
      </c>
      <c r="E147" s="325" t="s">
        <v>90</v>
      </c>
      <c r="F147" s="325">
        <v>6</v>
      </c>
      <c r="G147" s="325" t="s">
        <v>269</v>
      </c>
      <c r="H147" s="325">
        <v>96</v>
      </c>
      <c r="I147" s="325" t="s">
        <v>125</v>
      </c>
      <c r="J147" s="325">
        <v>96</v>
      </c>
      <c r="K147" s="325" t="s">
        <v>71</v>
      </c>
      <c r="L147" s="325" t="s">
        <v>71</v>
      </c>
      <c r="M147" s="325" t="s">
        <v>71</v>
      </c>
      <c r="N147" s="325" t="s">
        <v>71</v>
      </c>
      <c r="O147" s="325" t="s">
        <v>102</v>
      </c>
      <c r="P147" s="325">
        <v>4.8</v>
      </c>
      <c r="Q147" s="327" t="s">
        <v>993</v>
      </c>
      <c r="R147" s="327" t="s">
        <v>199</v>
      </c>
      <c r="S147" s="327" t="s">
        <v>1022</v>
      </c>
      <c r="T147" s="327" t="s">
        <v>993</v>
      </c>
      <c r="U147" s="327" t="s">
        <v>992</v>
      </c>
      <c r="V147" s="328"/>
      <c r="W147" s="100"/>
      <c r="X147" s="100"/>
      <c r="Y147" s="100"/>
    </row>
    <row r="148" spans="1:25" x14ac:dyDescent="0.2">
      <c r="A148" s="325">
        <v>40</v>
      </c>
      <c r="B148" s="325" t="s">
        <v>1737</v>
      </c>
      <c r="C148" s="326" t="s">
        <v>1012</v>
      </c>
      <c r="D148" s="325" t="s">
        <v>90</v>
      </c>
      <c r="E148" s="325" t="s">
        <v>90</v>
      </c>
      <c r="F148" s="325">
        <v>6</v>
      </c>
      <c r="G148" s="325" t="s">
        <v>269</v>
      </c>
      <c r="H148" s="325">
        <v>96</v>
      </c>
      <c r="I148" s="325" t="s">
        <v>125</v>
      </c>
      <c r="J148" s="325">
        <v>96</v>
      </c>
      <c r="K148" s="325" t="s">
        <v>71</v>
      </c>
      <c r="L148" s="325" t="s">
        <v>71</v>
      </c>
      <c r="M148" s="325" t="s">
        <v>71</v>
      </c>
      <c r="N148" s="325" t="s">
        <v>71</v>
      </c>
      <c r="O148" s="325" t="s">
        <v>102</v>
      </c>
      <c r="P148" s="325" t="s">
        <v>71</v>
      </c>
      <c r="Q148" s="327" t="s">
        <v>71</v>
      </c>
      <c r="R148" s="327" t="s">
        <v>71</v>
      </c>
      <c r="S148" s="327" t="s">
        <v>71</v>
      </c>
      <c r="T148" s="327" t="s">
        <v>71</v>
      </c>
      <c r="U148" s="327" t="s">
        <v>992</v>
      </c>
      <c r="V148" s="328"/>
      <c r="W148" s="100"/>
      <c r="X148" s="100"/>
      <c r="Y148" s="100"/>
    </row>
    <row r="149" spans="1:25" x14ac:dyDescent="0.2">
      <c r="A149" s="329">
        <v>41</v>
      </c>
      <c r="B149" s="329" t="s">
        <v>1738</v>
      </c>
      <c r="C149" s="330" t="s">
        <v>1008</v>
      </c>
      <c r="D149" s="329" t="s">
        <v>90</v>
      </c>
      <c r="E149" s="329" t="s">
        <v>90</v>
      </c>
      <c r="F149" s="329">
        <v>6</v>
      </c>
      <c r="G149" s="329" t="s">
        <v>269</v>
      </c>
      <c r="H149" s="329">
        <v>96</v>
      </c>
      <c r="I149" s="329" t="s">
        <v>125</v>
      </c>
      <c r="J149" s="329">
        <v>96</v>
      </c>
      <c r="K149" s="329" t="s">
        <v>71</v>
      </c>
      <c r="L149" s="329" t="s">
        <v>71</v>
      </c>
      <c r="M149" s="329" t="s">
        <v>71</v>
      </c>
      <c r="N149" s="329" t="s">
        <v>71</v>
      </c>
      <c r="O149" s="329" t="s">
        <v>102</v>
      </c>
      <c r="P149" s="329">
        <v>3.1</v>
      </c>
      <c r="Q149" s="331" t="s">
        <v>993</v>
      </c>
      <c r="R149" s="331" t="s">
        <v>199</v>
      </c>
      <c r="S149" s="331" t="s">
        <v>1025</v>
      </c>
      <c r="T149" s="331" t="s">
        <v>993</v>
      </c>
      <c r="U149" s="331" t="s">
        <v>992</v>
      </c>
      <c r="V149" s="332"/>
      <c r="W149" s="100"/>
      <c r="X149" s="100"/>
      <c r="Y149" s="100"/>
    </row>
    <row r="150" spans="1:25" x14ac:dyDescent="0.2">
      <c r="A150" s="329">
        <v>42</v>
      </c>
      <c r="B150" s="329" t="s">
        <v>1738</v>
      </c>
      <c r="C150" s="330" t="s">
        <v>1009</v>
      </c>
      <c r="D150" s="329" t="s">
        <v>90</v>
      </c>
      <c r="E150" s="329" t="s">
        <v>90</v>
      </c>
      <c r="F150" s="329">
        <v>6</v>
      </c>
      <c r="G150" s="329" t="s">
        <v>269</v>
      </c>
      <c r="H150" s="329">
        <v>96</v>
      </c>
      <c r="I150" s="329" t="s">
        <v>125</v>
      </c>
      <c r="J150" s="329">
        <v>96</v>
      </c>
      <c r="K150" s="329" t="s">
        <v>71</v>
      </c>
      <c r="L150" s="329" t="s">
        <v>71</v>
      </c>
      <c r="M150" s="329" t="s">
        <v>71</v>
      </c>
      <c r="N150" s="329" t="s">
        <v>71</v>
      </c>
      <c r="O150" s="329" t="s">
        <v>102</v>
      </c>
      <c r="P150" s="329">
        <v>5</v>
      </c>
      <c r="Q150" s="331" t="s">
        <v>993</v>
      </c>
      <c r="R150" s="331" t="s">
        <v>199</v>
      </c>
      <c r="S150" s="331" t="s">
        <v>1031</v>
      </c>
      <c r="T150" s="331" t="s">
        <v>993</v>
      </c>
      <c r="U150" s="331" t="s">
        <v>992</v>
      </c>
      <c r="V150" s="332"/>
      <c r="W150" s="100"/>
      <c r="X150" s="100"/>
      <c r="Y150" s="100"/>
    </row>
    <row r="151" spans="1:25" x14ac:dyDescent="0.2">
      <c r="A151" s="329">
        <v>43</v>
      </c>
      <c r="B151" s="329" t="s">
        <v>1738</v>
      </c>
      <c r="C151" s="330" t="s">
        <v>1010</v>
      </c>
      <c r="D151" s="329" t="s">
        <v>90</v>
      </c>
      <c r="E151" s="329" t="s">
        <v>90</v>
      </c>
      <c r="F151" s="329">
        <v>6</v>
      </c>
      <c r="G151" s="329" t="s">
        <v>269</v>
      </c>
      <c r="H151" s="329">
        <v>96</v>
      </c>
      <c r="I151" s="329" t="s">
        <v>125</v>
      </c>
      <c r="J151" s="329">
        <v>96</v>
      </c>
      <c r="K151" s="329" t="s">
        <v>71</v>
      </c>
      <c r="L151" s="329" t="s">
        <v>71</v>
      </c>
      <c r="M151" s="329" t="s">
        <v>71</v>
      </c>
      <c r="N151" s="329" t="s">
        <v>71</v>
      </c>
      <c r="O151" s="329" t="s">
        <v>102</v>
      </c>
      <c r="P151" s="329">
        <v>2.2999999999999998</v>
      </c>
      <c r="Q151" s="331" t="s">
        <v>993</v>
      </c>
      <c r="R151" s="331" t="s">
        <v>199</v>
      </c>
      <c r="S151" s="331" t="s">
        <v>1033</v>
      </c>
      <c r="T151" s="331" t="s">
        <v>993</v>
      </c>
      <c r="U151" s="331" t="s">
        <v>992</v>
      </c>
      <c r="V151" s="332"/>
      <c r="W151" s="100"/>
      <c r="X151" s="100"/>
      <c r="Y151" s="100"/>
    </row>
    <row r="152" spans="1:25" x14ac:dyDescent="0.2">
      <c r="A152" s="329">
        <v>44</v>
      </c>
      <c r="B152" s="329" t="s">
        <v>1738</v>
      </c>
      <c r="C152" s="330" t="s">
        <v>1011</v>
      </c>
      <c r="D152" s="329" t="s">
        <v>90</v>
      </c>
      <c r="E152" s="329" t="s">
        <v>90</v>
      </c>
      <c r="F152" s="329">
        <v>6</v>
      </c>
      <c r="G152" s="329" t="s">
        <v>269</v>
      </c>
      <c r="H152" s="329">
        <v>96</v>
      </c>
      <c r="I152" s="329" t="s">
        <v>125</v>
      </c>
      <c r="J152" s="329">
        <v>96</v>
      </c>
      <c r="K152" s="329" t="s">
        <v>71</v>
      </c>
      <c r="L152" s="329" t="s">
        <v>71</v>
      </c>
      <c r="M152" s="329" t="s">
        <v>71</v>
      </c>
      <c r="N152" s="329" t="s">
        <v>71</v>
      </c>
      <c r="O152" s="329" t="s">
        <v>102</v>
      </c>
      <c r="P152" s="329">
        <v>0.9</v>
      </c>
      <c r="Q152" s="331" t="s">
        <v>993</v>
      </c>
      <c r="R152" s="331" t="s">
        <v>199</v>
      </c>
      <c r="S152" s="331" t="s">
        <v>1035</v>
      </c>
      <c r="T152" s="331" t="s">
        <v>993</v>
      </c>
      <c r="U152" s="331" t="s">
        <v>992</v>
      </c>
      <c r="V152" s="332"/>
      <c r="W152" s="100"/>
      <c r="X152" s="100"/>
      <c r="Y152" s="100"/>
    </row>
    <row r="153" spans="1:25" x14ac:dyDescent="0.2">
      <c r="A153" s="329">
        <v>45</v>
      </c>
      <c r="B153" s="329" t="s">
        <v>1738</v>
      </c>
      <c r="C153" s="330" t="s">
        <v>1012</v>
      </c>
      <c r="D153" s="329" t="s">
        <v>90</v>
      </c>
      <c r="E153" s="329" t="s">
        <v>90</v>
      </c>
      <c r="F153" s="329">
        <v>6</v>
      </c>
      <c r="G153" s="329" t="s">
        <v>269</v>
      </c>
      <c r="H153" s="329">
        <v>96</v>
      </c>
      <c r="I153" s="329" t="s">
        <v>125</v>
      </c>
      <c r="J153" s="329">
        <v>96</v>
      </c>
      <c r="K153" s="329" t="s">
        <v>71</v>
      </c>
      <c r="L153" s="329" t="s">
        <v>71</v>
      </c>
      <c r="M153" s="329" t="s">
        <v>71</v>
      </c>
      <c r="N153" s="329" t="s">
        <v>71</v>
      </c>
      <c r="O153" s="329" t="s">
        <v>102</v>
      </c>
      <c r="P153" s="329">
        <v>1</v>
      </c>
      <c r="Q153" s="331" t="s">
        <v>993</v>
      </c>
      <c r="R153" s="331" t="s">
        <v>199</v>
      </c>
      <c r="S153" s="331" t="s">
        <v>1028</v>
      </c>
      <c r="T153" s="331" t="s">
        <v>993</v>
      </c>
      <c r="U153" s="331" t="s">
        <v>992</v>
      </c>
      <c r="V153" s="332"/>
      <c r="W153" s="100"/>
      <c r="X153" s="100"/>
      <c r="Y153" s="100"/>
    </row>
    <row r="154" spans="1:25" x14ac:dyDescent="0.2">
      <c r="A154" s="333">
        <v>46</v>
      </c>
      <c r="B154" s="333" t="s">
        <v>1739</v>
      </c>
      <c r="C154" s="334" t="s">
        <v>1008</v>
      </c>
      <c r="D154" s="333" t="s">
        <v>90</v>
      </c>
      <c r="E154" s="333" t="s">
        <v>90</v>
      </c>
      <c r="F154" s="333">
        <v>6</v>
      </c>
      <c r="G154" s="333" t="s">
        <v>269</v>
      </c>
      <c r="H154" s="333">
        <v>96</v>
      </c>
      <c r="I154" s="333" t="s">
        <v>125</v>
      </c>
      <c r="J154" s="333">
        <v>96</v>
      </c>
      <c r="K154" s="333" t="s">
        <v>71</v>
      </c>
      <c r="L154" s="333" t="s">
        <v>71</v>
      </c>
      <c r="M154" s="333" t="s">
        <v>71</v>
      </c>
      <c r="N154" s="333" t="s">
        <v>71</v>
      </c>
      <c r="O154" s="333" t="s">
        <v>102</v>
      </c>
      <c r="P154" s="333">
        <v>25.2</v>
      </c>
      <c r="Q154" s="335" t="s">
        <v>993</v>
      </c>
      <c r="R154" s="335" t="s">
        <v>199</v>
      </c>
      <c r="S154" s="335" t="s">
        <v>1037</v>
      </c>
      <c r="T154" s="335" t="s">
        <v>993</v>
      </c>
      <c r="U154" s="335" t="s">
        <v>992</v>
      </c>
      <c r="V154" s="336"/>
      <c r="W154" s="100"/>
      <c r="X154" s="100"/>
      <c r="Y154" s="100"/>
    </row>
    <row r="155" spans="1:25" x14ac:dyDescent="0.2">
      <c r="A155" s="333">
        <v>47</v>
      </c>
      <c r="B155" s="333" t="s">
        <v>1739</v>
      </c>
      <c r="C155" s="334" t="s">
        <v>1009</v>
      </c>
      <c r="D155" s="333" t="s">
        <v>90</v>
      </c>
      <c r="E155" s="333" t="s">
        <v>90</v>
      </c>
      <c r="F155" s="333">
        <v>6</v>
      </c>
      <c r="G155" s="333" t="s">
        <v>269</v>
      </c>
      <c r="H155" s="333">
        <v>96</v>
      </c>
      <c r="I155" s="333" t="s">
        <v>125</v>
      </c>
      <c r="J155" s="333">
        <v>96</v>
      </c>
      <c r="K155" s="333" t="s">
        <v>71</v>
      </c>
      <c r="L155" s="333" t="s">
        <v>71</v>
      </c>
      <c r="M155" s="333" t="s">
        <v>71</v>
      </c>
      <c r="N155" s="333" t="s">
        <v>71</v>
      </c>
      <c r="O155" s="333" t="s">
        <v>102</v>
      </c>
      <c r="P155" s="333">
        <v>13.3</v>
      </c>
      <c r="Q155" s="335" t="s">
        <v>993</v>
      </c>
      <c r="R155" s="335" t="s">
        <v>199</v>
      </c>
      <c r="S155" s="335" t="s">
        <v>1043</v>
      </c>
      <c r="T155" s="335" t="s">
        <v>993</v>
      </c>
      <c r="U155" s="335" t="s">
        <v>992</v>
      </c>
      <c r="V155" s="336"/>
      <c r="W155" s="100"/>
      <c r="X155" s="100"/>
      <c r="Y155" s="100"/>
    </row>
    <row r="156" spans="1:25" x14ac:dyDescent="0.2">
      <c r="A156" s="333">
        <v>48</v>
      </c>
      <c r="B156" s="333" t="s">
        <v>1739</v>
      </c>
      <c r="C156" s="334" t="s">
        <v>1010</v>
      </c>
      <c r="D156" s="333" t="s">
        <v>90</v>
      </c>
      <c r="E156" s="333" t="s">
        <v>90</v>
      </c>
      <c r="F156" s="333">
        <v>6</v>
      </c>
      <c r="G156" s="333" t="s">
        <v>269</v>
      </c>
      <c r="H156" s="333">
        <v>96</v>
      </c>
      <c r="I156" s="333" t="s">
        <v>125</v>
      </c>
      <c r="J156" s="333">
        <v>96</v>
      </c>
      <c r="K156" s="333" t="s">
        <v>71</v>
      </c>
      <c r="L156" s="333" t="s">
        <v>71</v>
      </c>
      <c r="M156" s="333" t="s">
        <v>71</v>
      </c>
      <c r="N156" s="333" t="s">
        <v>71</v>
      </c>
      <c r="O156" s="333" t="s">
        <v>102</v>
      </c>
      <c r="P156" s="333">
        <v>14.6</v>
      </c>
      <c r="Q156" s="335" t="s">
        <v>993</v>
      </c>
      <c r="R156" s="335" t="s">
        <v>199</v>
      </c>
      <c r="S156" s="335" t="s">
        <v>1046</v>
      </c>
      <c r="T156" s="335" t="s">
        <v>993</v>
      </c>
      <c r="U156" s="335" t="s">
        <v>992</v>
      </c>
      <c r="V156" s="336"/>
      <c r="W156" s="100"/>
      <c r="X156" s="100"/>
      <c r="Y156" s="100"/>
    </row>
    <row r="157" spans="1:25" x14ac:dyDescent="0.2">
      <c r="A157" s="333">
        <v>49</v>
      </c>
      <c r="B157" s="333" t="s">
        <v>1739</v>
      </c>
      <c r="C157" s="334" t="s">
        <v>1011</v>
      </c>
      <c r="D157" s="333" t="s">
        <v>90</v>
      </c>
      <c r="E157" s="333" t="s">
        <v>90</v>
      </c>
      <c r="F157" s="333">
        <v>6</v>
      </c>
      <c r="G157" s="333" t="s">
        <v>269</v>
      </c>
      <c r="H157" s="333">
        <v>96</v>
      </c>
      <c r="I157" s="333" t="s">
        <v>125</v>
      </c>
      <c r="J157" s="333">
        <v>96</v>
      </c>
      <c r="K157" s="333" t="s">
        <v>71</v>
      </c>
      <c r="L157" s="333" t="s">
        <v>71</v>
      </c>
      <c r="M157" s="333" t="s">
        <v>71</v>
      </c>
      <c r="N157" s="333" t="s">
        <v>71</v>
      </c>
      <c r="O157" s="333" t="s">
        <v>102</v>
      </c>
      <c r="P157" s="333">
        <v>10.4</v>
      </c>
      <c r="Q157" s="335" t="s">
        <v>993</v>
      </c>
      <c r="R157" s="335" t="s">
        <v>199</v>
      </c>
      <c r="S157" s="335" t="s">
        <v>1047</v>
      </c>
      <c r="T157" s="335" t="s">
        <v>993</v>
      </c>
      <c r="U157" s="335" t="s">
        <v>992</v>
      </c>
      <c r="V157" s="336"/>
      <c r="W157" s="100"/>
      <c r="X157" s="100"/>
      <c r="Y157" s="100"/>
    </row>
    <row r="158" spans="1:25" x14ac:dyDescent="0.2">
      <c r="A158" s="333">
        <v>50</v>
      </c>
      <c r="B158" s="333" t="s">
        <v>1739</v>
      </c>
      <c r="C158" s="334" t="s">
        <v>1012</v>
      </c>
      <c r="D158" s="333" t="s">
        <v>90</v>
      </c>
      <c r="E158" s="333" t="s">
        <v>90</v>
      </c>
      <c r="F158" s="333">
        <v>6</v>
      </c>
      <c r="G158" s="333" t="s">
        <v>269</v>
      </c>
      <c r="H158" s="333">
        <v>96</v>
      </c>
      <c r="I158" s="333" t="s">
        <v>125</v>
      </c>
      <c r="J158" s="333">
        <v>96</v>
      </c>
      <c r="K158" s="333" t="s">
        <v>71</v>
      </c>
      <c r="L158" s="333" t="s">
        <v>71</v>
      </c>
      <c r="M158" s="333" t="s">
        <v>71</v>
      </c>
      <c r="N158" s="333" t="s">
        <v>71</v>
      </c>
      <c r="O158" s="333" t="s">
        <v>102</v>
      </c>
      <c r="P158" s="333">
        <v>9.3000000000000007</v>
      </c>
      <c r="Q158" s="335" t="s">
        <v>993</v>
      </c>
      <c r="R158" s="335" t="s">
        <v>199</v>
      </c>
      <c r="S158" s="335" t="s">
        <v>1040</v>
      </c>
      <c r="T158" s="335" t="s">
        <v>993</v>
      </c>
      <c r="U158" s="335" t="s">
        <v>992</v>
      </c>
      <c r="V158" s="336"/>
      <c r="W158" s="100"/>
      <c r="X158" s="100"/>
      <c r="Y158" s="100"/>
    </row>
    <row r="159" spans="1:25" x14ac:dyDescent="0.2">
      <c r="A159" s="337">
        <v>51</v>
      </c>
      <c r="B159" s="337" t="s">
        <v>1740</v>
      </c>
      <c r="C159" s="338" t="s">
        <v>1008</v>
      </c>
      <c r="D159" s="337" t="s">
        <v>90</v>
      </c>
      <c r="E159" s="337" t="s">
        <v>90</v>
      </c>
      <c r="F159" s="337">
        <v>6</v>
      </c>
      <c r="G159" s="337" t="s">
        <v>269</v>
      </c>
      <c r="H159" s="337">
        <v>96</v>
      </c>
      <c r="I159" s="337" t="s">
        <v>125</v>
      </c>
      <c r="J159" s="337">
        <v>96</v>
      </c>
      <c r="K159" s="337" t="s">
        <v>71</v>
      </c>
      <c r="L159" s="337" t="s">
        <v>71</v>
      </c>
      <c r="M159" s="337" t="s">
        <v>71</v>
      </c>
      <c r="N159" s="337" t="s">
        <v>71</v>
      </c>
      <c r="O159" s="337" t="s">
        <v>102</v>
      </c>
      <c r="P159" s="337">
        <v>9.8000000000000007</v>
      </c>
      <c r="Q159" s="339" t="s">
        <v>993</v>
      </c>
      <c r="R159" s="339" t="s">
        <v>199</v>
      </c>
      <c r="S159" s="339" t="s">
        <v>1049</v>
      </c>
      <c r="T159" s="339" t="s">
        <v>993</v>
      </c>
      <c r="U159" s="339" t="s">
        <v>992</v>
      </c>
      <c r="V159" s="340"/>
      <c r="W159" s="100"/>
      <c r="X159" s="100"/>
      <c r="Y159" s="100"/>
    </row>
    <row r="160" spans="1:25" x14ac:dyDescent="0.2">
      <c r="A160" s="337">
        <v>52</v>
      </c>
      <c r="B160" s="337" t="s">
        <v>1740</v>
      </c>
      <c r="C160" s="338" t="s">
        <v>1009</v>
      </c>
      <c r="D160" s="337" t="s">
        <v>90</v>
      </c>
      <c r="E160" s="337" t="s">
        <v>90</v>
      </c>
      <c r="F160" s="337">
        <v>6</v>
      </c>
      <c r="G160" s="337" t="s">
        <v>269</v>
      </c>
      <c r="H160" s="337">
        <v>96</v>
      </c>
      <c r="I160" s="337" t="s">
        <v>125</v>
      </c>
      <c r="J160" s="337">
        <v>96</v>
      </c>
      <c r="K160" s="337" t="s">
        <v>71</v>
      </c>
      <c r="L160" s="337" t="s">
        <v>71</v>
      </c>
      <c r="M160" s="337" t="s">
        <v>71</v>
      </c>
      <c r="N160" s="337" t="s">
        <v>71</v>
      </c>
      <c r="O160" s="337" t="s">
        <v>102</v>
      </c>
      <c r="P160" s="337">
        <v>10.4</v>
      </c>
      <c r="Q160" s="339" t="s">
        <v>993</v>
      </c>
      <c r="R160" s="339" t="s">
        <v>199</v>
      </c>
      <c r="S160" s="339" t="s">
        <v>1014</v>
      </c>
      <c r="T160" s="339" t="s">
        <v>993</v>
      </c>
      <c r="U160" s="339" t="s">
        <v>992</v>
      </c>
      <c r="V160" s="340"/>
      <c r="W160" s="100"/>
      <c r="X160" s="100"/>
      <c r="Y160" s="100"/>
    </row>
    <row r="161" spans="1:25" x14ac:dyDescent="0.2">
      <c r="A161" s="337">
        <v>53</v>
      </c>
      <c r="B161" s="337" t="s">
        <v>1740</v>
      </c>
      <c r="C161" s="338" t="s">
        <v>1010</v>
      </c>
      <c r="D161" s="337" t="s">
        <v>90</v>
      </c>
      <c r="E161" s="337" t="s">
        <v>90</v>
      </c>
      <c r="F161" s="337">
        <v>6</v>
      </c>
      <c r="G161" s="337" t="s">
        <v>269</v>
      </c>
      <c r="H161" s="337">
        <v>96</v>
      </c>
      <c r="I161" s="337" t="s">
        <v>125</v>
      </c>
      <c r="J161" s="337">
        <v>96</v>
      </c>
      <c r="K161" s="337" t="s">
        <v>71</v>
      </c>
      <c r="L161" s="337" t="s">
        <v>71</v>
      </c>
      <c r="M161" s="337" t="s">
        <v>71</v>
      </c>
      <c r="N161" s="337" t="s">
        <v>71</v>
      </c>
      <c r="O161" s="337" t="s">
        <v>102</v>
      </c>
      <c r="P161" s="337">
        <v>34.1</v>
      </c>
      <c r="Q161" s="339" t="s">
        <v>993</v>
      </c>
      <c r="R161" s="339" t="s">
        <v>199</v>
      </c>
      <c r="S161" s="339" t="s">
        <v>1053</v>
      </c>
      <c r="T161" s="339" t="s">
        <v>993</v>
      </c>
      <c r="U161" s="339" t="s">
        <v>992</v>
      </c>
      <c r="V161" s="340"/>
      <c r="W161" s="100"/>
      <c r="X161" s="100"/>
      <c r="Y161" s="100"/>
    </row>
    <row r="162" spans="1:25" x14ac:dyDescent="0.2">
      <c r="A162" s="337">
        <v>54</v>
      </c>
      <c r="B162" s="337" t="s">
        <v>1740</v>
      </c>
      <c r="C162" s="338" t="s">
        <v>1011</v>
      </c>
      <c r="D162" s="337" t="s">
        <v>90</v>
      </c>
      <c r="E162" s="337" t="s">
        <v>90</v>
      </c>
      <c r="F162" s="337">
        <v>6</v>
      </c>
      <c r="G162" s="337" t="s">
        <v>269</v>
      </c>
      <c r="H162" s="337">
        <v>96</v>
      </c>
      <c r="I162" s="337" t="s">
        <v>125</v>
      </c>
      <c r="J162" s="337">
        <v>96</v>
      </c>
      <c r="K162" s="337" t="s">
        <v>71</v>
      </c>
      <c r="L162" s="337" t="s">
        <v>71</v>
      </c>
      <c r="M162" s="337" t="s">
        <v>71</v>
      </c>
      <c r="N162" s="337" t="s">
        <v>71</v>
      </c>
      <c r="O162" s="337" t="s">
        <v>102</v>
      </c>
      <c r="P162" s="337">
        <v>19.899999999999999</v>
      </c>
      <c r="Q162" s="339" t="s">
        <v>993</v>
      </c>
      <c r="R162" s="339" t="s">
        <v>199</v>
      </c>
      <c r="S162" s="339" t="s">
        <v>1056</v>
      </c>
      <c r="T162" s="339" t="s">
        <v>993</v>
      </c>
      <c r="U162" s="339" t="s">
        <v>992</v>
      </c>
      <c r="V162" s="340"/>
      <c r="W162" s="100"/>
      <c r="X162" s="100"/>
      <c r="Y162" s="100"/>
    </row>
    <row r="163" spans="1:25" x14ac:dyDescent="0.2">
      <c r="A163" s="337">
        <v>55</v>
      </c>
      <c r="B163" s="337" t="s">
        <v>1740</v>
      </c>
      <c r="C163" s="338" t="s">
        <v>1012</v>
      </c>
      <c r="D163" s="337" t="s">
        <v>90</v>
      </c>
      <c r="E163" s="337" t="s">
        <v>90</v>
      </c>
      <c r="F163" s="337">
        <v>6</v>
      </c>
      <c r="G163" s="337" t="s">
        <v>269</v>
      </c>
      <c r="H163" s="337">
        <v>96</v>
      </c>
      <c r="I163" s="337" t="s">
        <v>125</v>
      </c>
      <c r="J163" s="337">
        <v>96</v>
      </c>
      <c r="K163" s="337" t="s">
        <v>71</v>
      </c>
      <c r="L163" s="337" t="s">
        <v>71</v>
      </c>
      <c r="M163" s="337" t="s">
        <v>71</v>
      </c>
      <c r="N163" s="337" t="s">
        <v>71</v>
      </c>
      <c r="O163" s="337" t="s">
        <v>102</v>
      </c>
      <c r="P163" s="337" t="s">
        <v>71</v>
      </c>
      <c r="Q163" s="339" t="s">
        <v>71</v>
      </c>
      <c r="R163" s="339" t="s">
        <v>71</v>
      </c>
      <c r="S163" s="339" t="s">
        <v>71</v>
      </c>
      <c r="T163" s="339" t="s">
        <v>71</v>
      </c>
      <c r="U163" s="339" t="s">
        <v>992</v>
      </c>
      <c r="V163" s="340"/>
      <c r="W163" s="100"/>
      <c r="X163" s="100"/>
      <c r="Y163" s="100"/>
    </row>
    <row r="164" spans="1:25" x14ac:dyDescent="0.2">
      <c r="A164" s="341">
        <v>56</v>
      </c>
      <c r="B164" s="341" t="s">
        <v>1741</v>
      </c>
      <c r="C164" s="342" t="s">
        <v>1008</v>
      </c>
      <c r="D164" s="341" t="s">
        <v>90</v>
      </c>
      <c r="E164" s="341" t="s">
        <v>90</v>
      </c>
      <c r="F164" s="341">
        <v>6</v>
      </c>
      <c r="G164" s="341" t="s">
        <v>269</v>
      </c>
      <c r="H164" s="341">
        <v>96</v>
      </c>
      <c r="I164" s="341" t="s">
        <v>125</v>
      </c>
      <c r="J164" s="341">
        <v>96</v>
      </c>
      <c r="K164" s="341" t="s">
        <v>71</v>
      </c>
      <c r="L164" s="341" t="s">
        <v>71</v>
      </c>
      <c r="M164" s="341" t="s">
        <v>71</v>
      </c>
      <c r="N164" s="341" t="s">
        <v>71</v>
      </c>
      <c r="O164" s="341" t="s">
        <v>102</v>
      </c>
      <c r="P164" s="341">
        <v>5.6</v>
      </c>
      <c r="Q164" s="343" t="s">
        <v>993</v>
      </c>
      <c r="R164" s="343" t="s">
        <v>199</v>
      </c>
      <c r="S164" s="343" t="s">
        <v>1058</v>
      </c>
      <c r="T164" s="343" t="s">
        <v>993</v>
      </c>
      <c r="U164" s="343" t="s">
        <v>992</v>
      </c>
      <c r="V164" s="344"/>
      <c r="W164" s="100"/>
      <c r="X164" s="100"/>
      <c r="Y164" s="100"/>
    </row>
    <row r="165" spans="1:25" x14ac:dyDescent="0.2">
      <c r="A165" s="341">
        <v>57</v>
      </c>
      <c r="B165" s="341" t="s">
        <v>1741</v>
      </c>
      <c r="C165" s="342" t="s">
        <v>1009</v>
      </c>
      <c r="D165" s="341" t="s">
        <v>90</v>
      </c>
      <c r="E165" s="341" t="s">
        <v>90</v>
      </c>
      <c r="F165" s="341">
        <v>6</v>
      </c>
      <c r="G165" s="341" t="s">
        <v>269</v>
      </c>
      <c r="H165" s="341">
        <v>96</v>
      </c>
      <c r="I165" s="341" t="s">
        <v>125</v>
      </c>
      <c r="J165" s="341">
        <v>96</v>
      </c>
      <c r="K165" s="341" t="s">
        <v>71</v>
      </c>
      <c r="L165" s="341" t="s">
        <v>71</v>
      </c>
      <c r="M165" s="341" t="s">
        <v>71</v>
      </c>
      <c r="N165" s="341" t="s">
        <v>71</v>
      </c>
      <c r="O165" s="341" t="s">
        <v>102</v>
      </c>
      <c r="P165" s="341">
        <v>4.0999999999999996</v>
      </c>
      <c r="Q165" s="343" t="s">
        <v>993</v>
      </c>
      <c r="R165" s="343" t="s">
        <v>199</v>
      </c>
      <c r="S165" s="343" t="s">
        <v>1061</v>
      </c>
      <c r="T165" s="343" t="s">
        <v>993</v>
      </c>
      <c r="U165" s="343" t="s">
        <v>992</v>
      </c>
      <c r="V165" s="344"/>
      <c r="W165" s="100"/>
      <c r="X165" s="100"/>
      <c r="Y165" s="100"/>
    </row>
    <row r="166" spans="1:25" x14ac:dyDescent="0.2">
      <c r="A166" s="341">
        <v>58</v>
      </c>
      <c r="B166" s="341" t="s">
        <v>1741</v>
      </c>
      <c r="C166" s="342" t="s">
        <v>1010</v>
      </c>
      <c r="D166" s="341" t="s">
        <v>90</v>
      </c>
      <c r="E166" s="341" t="s">
        <v>90</v>
      </c>
      <c r="F166" s="341">
        <v>6</v>
      </c>
      <c r="G166" s="341" t="s">
        <v>269</v>
      </c>
      <c r="H166" s="341">
        <v>96</v>
      </c>
      <c r="I166" s="341" t="s">
        <v>125</v>
      </c>
      <c r="J166" s="341">
        <v>96</v>
      </c>
      <c r="K166" s="341" t="s">
        <v>71</v>
      </c>
      <c r="L166" s="341" t="s">
        <v>71</v>
      </c>
      <c r="M166" s="341" t="s">
        <v>71</v>
      </c>
      <c r="N166" s="341" t="s">
        <v>71</v>
      </c>
      <c r="O166" s="341" t="s">
        <v>102</v>
      </c>
      <c r="P166" s="341">
        <v>4.9000000000000004</v>
      </c>
      <c r="Q166" s="343" t="s">
        <v>993</v>
      </c>
      <c r="R166" s="343" t="s">
        <v>199</v>
      </c>
      <c r="S166" s="343" t="s">
        <v>1064</v>
      </c>
      <c r="T166" s="343" t="s">
        <v>993</v>
      </c>
      <c r="U166" s="343" t="s">
        <v>992</v>
      </c>
      <c r="V166" s="344"/>
      <c r="W166" s="100"/>
      <c r="X166" s="100"/>
      <c r="Y166" s="100"/>
    </row>
    <row r="167" spans="1:25" x14ac:dyDescent="0.2">
      <c r="A167" s="341">
        <v>59</v>
      </c>
      <c r="B167" s="341" t="s">
        <v>1741</v>
      </c>
      <c r="C167" s="342" t="s">
        <v>1011</v>
      </c>
      <c r="D167" s="341" t="s">
        <v>90</v>
      </c>
      <c r="E167" s="341" t="s">
        <v>90</v>
      </c>
      <c r="F167" s="341">
        <v>6</v>
      </c>
      <c r="G167" s="341" t="s">
        <v>269</v>
      </c>
      <c r="H167" s="341">
        <v>96</v>
      </c>
      <c r="I167" s="341" t="s">
        <v>125</v>
      </c>
      <c r="J167" s="341">
        <v>96</v>
      </c>
      <c r="K167" s="341" t="s">
        <v>71</v>
      </c>
      <c r="L167" s="341" t="s">
        <v>71</v>
      </c>
      <c r="M167" s="341" t="s">
        <v>71</v>
      </c>
      <c r="N167" s="341" t="s">
        <v>71</v>
      </c>
      <c r="O167" s="341" t="s">
        <v>102</v>
      </c>
      <c r="P167" s="341">
        <v>5.0999999999999996</v>
      </c>
      <c r="Q167" s="343" t="s">
        <v>993</v>
      </c>
      <c r="R167" s="343" t="s">
        <v>199</v>
      </c>
      <c r="S167" s="343" t="s">
        <v>1067</v>
      </c>
      <c r="T167" s="343" t="s">
        <v>993</v>
      </c>
      <c r="U167" s="343" t="s">
        <v>992</v>
      </c>
      <c r="V167" s="344"/>
      <c r="W167" s="100"/>
      <c r="X167" s="100"/>
      <c r="Y167" s="100"/>
    </row>
    <row r="168" spans="1:25" x14ac:dyDescent="0.2">
      <c r="A168" s="341">
        <v>60</v>
      </c>
      <c r="B168" s="341" t="s">
        <v>1741</v>
      </c>
      <c r="C168" s="342" t="s">
        <v>1012</v>
      </c>
      <c r="D168" s="341" t="s">
        <v>90</v>
      </c>
      <c r="E168" s="341" t="s">
        <v>90</v>
      </c>
      <c r="F168" s="341">
        <v>6</v>
      </c>
      <c r="G168" s="341" t="s">
        <v>269</v>
      </c>
      <c r="H168" s="341">
        <v>96</v>
      </c>
      <c r="I168" s="341" t="s">
        <v>125</v>
      </c>
      <c r="J168" s="341">
        <v>96</v>
      </c>
      <c r="K168" s="341" t="s">
        <v>71</v>
      </c>
      <c r="L168" s="341" t="s">
        <v>71</v>
      </c>
      <c r="M168" s="341" t="s">
        <v>71</v>
      </c>
      <c r="N168" s="341" t="s">
        <v>71</v>
      </c>
      <c r="O168" s="341" t="s">
        <v>102</v>
      </c>
      <c r="P168" s="341">
        <v>6.4</v>
      </c>
      <c r="Q168" s="343" t="s">
        <v>993</v>
      </c>
      <c r="R168" s="343" t="s">
        <v>199</v>
      </c>
      <c r="S168" s="343" t="s">
        <v>1069</v>
      </c>
      <c r="T168" s="343" t="s">
        <v>993</v>
      </c>
      <c r="U168" s="343" t="s">
        <v>992</v>
      </c>
      <c r="V168" s="344"/>
      <c r="W168" s="100"/>
      <c r="X168" s="100"/>
      <c r="Y168" s="100"/>
    </row>
    <row r="169" spans="1:25" x14ac:dyDescent="0.2">
      <c r="A169" s="96">
        <v>61</v>
      </c>
      <c r="B169" s="96" t="s">
        <v>1736</v>
      </c>
      <c r="C169" s="293" t="s">
        <v>1008</v>
      </c>
      <c r="D169" s="96" t="s">
        <v>90</v>
      </c>
      <c r="E169" s="96" t="s">
        <v>90</v>
      </c>
      <c r="F169" s="96">
        <v>6</v>
      </c>
      <c r="G169" s="96" t="s">
        <v>269</v>
      </c>
      <c r="H169" s="96">
        <v>96</v>
      </c>
      <c r="I169" s="96" t="s">
        <v>125</v>
      </c>
      <c r="J169" s="96">
        <v>96</v>
      </c>
      <c r="K169" s="96" t="s">
        <v>71</v>
      </c>
      <c r="L169" s="96" t="s">
        <v>71</v>
      </c>
      <c r="M169" s="96" t="s">
        <v>71</v>
      </c>
      <c r="N169" s="96" t="s">
        <v>71</v>
      </c>
      <c r="O169" s="96" t="s">
        <v>102</v>
      </c>
      <c r="P169" s="96">
        <v>8.9</v>
      </c>
      <c r="Q169" s="294" t="s">
        <v>993</v>
      </c>
      <c r="R169" s="294" t="s">
        <v>199</v>
      </c>
      <c r="S169" s="294" t="s">
        <v>996</v>
      </c>
      <c r="T169" s="294" t="s">
        <v>993</v>
      </c>
      <c r="U169" s="294" t="s">
        <v>992</v>
      </c>
      <c r="V169" s="345"/>
      <c r="W169" s="100"/>
      <c r="X169" s="100"/>
      <c r="Y169" s="100"/>
    </row>
    <row r="170" spans="1:25" x14ac:dyDescent="0.2">
      <c r="A170" s="96">
        <v>62</v>
      </c>
      <c r="B170" s="96" t="s">
        <v>1736</v>
      </c>
      <c r="C170" s="293" t="s">
        <v>1009</v>
      </c>
      <c r="D170" s="96" t="s">
        <v>90</v>
      </c>
      <c r="E170" s="96" t="s">
        <v>90</v>
      </c>
      <c r="F170" s="96">
        <v>6</v>
      </c>
      <c r="G170" s="96" t="s">
        <v>269</v>
      </c>
      <c r="H170" s="96">
        <v>96</v>
      </c>
      <c r="I170" s="96" t="s">
        <v>125</v>
      </c>
      <c r="J170" s="96">
        <v>96</v>
      </c>
      <c r="K170" s="96" t="s">
        <v>71</v>
      </c>
      <c r="L170" s="96" t="s">
        <v>71</v>
      </c>
      <c r="M170" s="96" t="s">
        <v>71</v>
      </c>
      <c r="N170" s="96" t="s">
        <v>71</v>
      </c>
      <c r="O170" s="96" t="s">
        <v>102</v>
      </c>
      <c r="P170" s="96">
        <v>2</v>
      </c>
      <c r="Q170" s="294" t="s">
        <v>993</v>
      </c>
      <c r="R170" s="294" t="s">
        <v>199</v>
      </c>
      <c r="S170" s="294" t="s">
        <v>1002</v>
      </c>
      <c r="T170" s="294" t="s">
        <v>993</v>
      </c>
      <c r="U170" s="294" t="s">
        <v>992</v>
      </c>
      <c r="V170" s="345"/>
      <c r="W170" s="100"/>
      <c r="X170" s="100"/>
      <c r="Y170" s="100"/>
    </row>
    <row r="171" spans="1:25" x14ac:dyDescent="0.2">
      <c r="A171" s="96">
        <v>63</v>
      </c>
      <c r="B171" s="96" t="s">
        <v>1736</v>
      </c>
      <c r="C171" s="293" t="s">
        <v>1010</v>
      </c>
      <c r="D171" s="96" t="s">
        <v>90</v>
      </c>
      <c r="E171" s="96" t="s">
        <v>90</v>
      </c>
      <c r="F171" s="96">
        <v>6</v>
      </c>
      <c r="G171" s="96" t="s">
        <v>269</v>
      </c>
      <c r="H171" s="96">
        <v>96</v>
      </c>
      <c r="I171" s="96" t="s">
        <v>125</v>
      </c>
      <c r="J171" s="96">
        <v>96</v>
      </c>
      <c r="K171" s="96" t="s">
        <v>71</v>
      </c>
      <c r="L171" s="96" t="s">
        <v>71</v>
      </c>
      <c r="M171" s="96" t="s">
        <v>71</v>
      </c>
      <c r="N171" s="96" t="s">
        <v>71</v>
      </c>
      <c r="O171" s="96" t="s">
        <v>102</v>
      </c>
      <c r="P171" s="96">
        <v>4.3</v>
      </c>
      <c r="Q171" s="294" t="s">
        <v>993</v>
      </c>
      <c r="R171" s="294" t="s">
        <v>199</v>
      </c>
      <c r="S171" s="294" t="s">
        <v>1004</v>
      </c>
      <c r="T171" s="294" t="s">
        <v>993</v>
      </c>
      <c r="U171" s="294" t="s">
        <v>992</v>
      </c>
      <c r="V171" s="345"/>
      <c r="W171" s="100"/>
      <c r="X171" s="100"/>
      <c r="Y171" s="100"/>
    </row>
    <row r="172" spans="1:25" x14ac:dyDescent="0.2">
      <c r="A172" s="96">
        <v>64</v>
      </c>
      <c r="B172" s="96" t="s">
        <v>1736</v>
      </c>
      <c r="C172" s="293" t="s">
        <v>1011</v>
      </c>
      <c r="D172" s="96" t="s">
        <v>90</v>
      </c>
      <c r="E172" s="96" t="s">
        <v>90</v>
      </c>
      <c r="F172" s="96">
        <v>6</v>
      </c>
      <c r="G172" s="96" t="s">
        <v>269</v>
      </c>
      <c r="H172" s="96">
        <v>96</v>
      </c>
      <c r="I172" s="96" t="s">
        <v>125</v>
      </c>
      <c r="J172" s="96">
        <v>96</v>
      </c>
      <c r="K172" s="96" t="s">
        <v>71</v>
      </c>
      <c r="L172" s="96" t="s">
        <v>71</v>
      </c>
      <c r="M172" s="96" t="s">
        <v>71</v>
      </c>
      <c r="N172" s="96" t="s">
        <v>71</v>
      </c>
      <c r="O172" s="96" t="s">
        <v>102</v>
      </c>
      <c r="P172" s="96">
        <v>2</v>
      </c>
      <c r="Q172" s="294" t="s">
        <v>993</v>
      </c>
      <c r="R172" s="294" t="s">
        <v>199</v>
      </c>
      <c r="S172" s="294" t="s">
        <v>1007</v>
      </c>
      <c r="T172" s="294" t="s">
        <v>993</v>
      </c>
      <c r="U172" s="294" t="s">
        <v>992</v>
      </c>
      <c r="V172" s="345"/>
      <c r="W172" s="100"/>
      <c r="X172" s="100"/>
      <c r="Y172" s="100"/>
    </row>
    <row r="173" spans="1:25" x14ac:dyDescent="0.2">
      <c r="A173" s="96">
        <v>65</v>
      </c>
      <c r="B173" s="96" t="s">
        <v>1736</v>
      </c>
      <c r="C173" s="293" t="s">
        <v>1012</v>
      </c>
      <c r="D173" s="96" t="s">
        <v>90</v>
      </c>
      <c r="E173" s="96" t="s">
        <v>90</v>
      </c>
      <c r="F173" s="96">
        <v>6</v>
      </c>
      <c r="G173" s="96" t="s">
        <v>269</v>
      </c>
      <c r="H173" s="96">
        <v>96</v>
      </c>
      <c r="I173" s="96" t="s">
        <v>125</v>
      </c>
      <c r="J173" s="96">
        <v>96</v>
      </c>
      <c r="K173" s="96" t="s">
        <v>71</v>
      </c>
      <c r="L173" s="96" t="s">
        <v>71</v>
      </c>
      <c r="M173" s="96" t="s">
        <v>71</v>
      </c>
      <c r="N173" s="96" t="s">
        <v>71</v>
      </c>
      <c r="O173" s="96" t="s">
        <v>102</v>
      </c>
      <c r="P173" s="96">
        <v>7.2</v>
      </c>
      <c r="Q173" s="294" t="s">
        <v>993</v>
      </c>
      <c r="R173" s="294" t="s">
        <v>199</v>
      </c>
      <c r="S173" s="294" t="s">
        <v>999</v>
      </c>
      <c r="T173" s="294" t="s">
        <v>993</v>
      </c>
      <c r="U173" s="294" t="s">
        <v>992</v>
      </c>
      <c r="V173" s="345"/>
      <c r="W173" s="100"/>
      <c r="X173" s="100"/>
      <c r="Y173" s="100"/>
    </row>
    <row r="174" spans="1:25" x14ac:dyDescent="0.2">
      <c r="A174" s="346">
        <v>66</v>
      </c>
      <c r="B174" s="346" t="s">
        <v>1737</v>
      </c>
      <c r="C174" s="347" t="s">
        <v>1008</v>
      </c>
      <c r="D174" s="346" t="s">
        <v>90</v>
      </c>
      <c r="E174" s="346" t="s">
        <v>90</v>
      </c>
      <c r="F174" s="346">
        <v>6</v>
      </c>
      <c r="G174" s="346" t="s">
        <v>269</v>
      </c>
      <c r="H174" s="346">
        <v>96</v>
      </c>
      <c r="I174" s="346" t="s">
        <v>125</v>
      </c>
      <c r="J174" s="346">
        <v>96</v>
      </c>
      <c r="K174" s="346" t="s">
        <v>71</v>
      </c>
      <c r="L174" s="346" t="s">
        <v>71</v>
      </c>
      <c r="M174" s="346" t="s">
        <v>71</v>
      </c>
      <c r="N174" s="346" t="s">
        <v>71</v>
      </c>
      <c r="O174" s="346" t="s">
        <v>102</v>
      </c>
      <c r="P174" s="346">
        <v>9.6</v>
      </c>
      <c r="Q174" s="348" t="s">
        <v>993</v>
      </c>
      <c r="R174" s="348" t="s">
        <v>199</v>
      </c>
      <c r="S174" s="348" t="s">
        <v>1015</v>
      </c>
      <c r="T174" s="348" t="s">
        <v>993</v>
      </c>
      <c r="U174" s="348" t="s">
        <v>992</v>
      </c>
      <c r="V174" s="349"/>
      <c r="W174" s="100"/>
      <c r="X174" s="100"/>
      <c r="Y174" s="100"/>
    </row>
    <row r="175" spans="1:25" x14ac:dyDescent="0.2">
      <c r="A175" s="346">
        <v>67</v>
      </c>
      <c r="B175" s="346" t="s">
        <v>1737</v>
      </c>
      <c r="C175" s="347" t="s">
        <v>1009</v>
      </c>
      <c r="D175" s="346" t="s">
        <v>90</v>
      </c>
      <c r="E175" s="346" t="s">
        <v>90</v>
      </c>
      <c r="F175" s="346">
        <v>6</v>
      </c>
      <c r="G175" s="346" t="s">
        <v>269</v>
      </c>
      <c r="H175" s="346">
        <v>96</v>
      </c>
      <c r="I175" s="346" t="s">
        <v>125</v>
      </c>
      <c r="J175" s="346">
        <v>96</v>
      </c>
      <c r="K175" s="346" t="s">
        <v>71</v>
      </c>
      <c r="L175" s="346" t="s">
        <v>71</v>
      </c>
      <c r="M175" s="346" t="s">
        <v>71</v>
      </c>
      <c r="N175" s="346" t="s">
        <v>71</v>
      </c>
      <c r="O175" s="346" t="s">
        <v>102</v>
      </c>
      <c r="P175" s="346">
        <v>9</v>
      </c>
      <c r="Q175" s="348" t="s">
        <v>993</v>
      </c>
      <c r="R175" s="348" t="s">
        <v>199</v>
      </c>
      <c r="S175" s="348" t="s">
        <v>1017</v>
      </c>
      <c r="T175" s="348" t="s">
        <v>993</v>
      </c>
      <c r="U175" s="348" t="s">
        <v>992</v>
      </c>
      <c r="V175" s="349"/>
      <c r="W175" s="100"/>
      <c r="X175" s="100"/>
      <c r="Y175" s="100"/>
    </row>
    <row r="176" spans="1:25" x14ac:dyDescent="0.2">
      <c r="A176" s="346">
        <v>68</v>
      </c>
      <c r="B176" s="346" t="s">
        <v>1737</v>
      </c>
      <c r="C176" s="347" t="s">
        <v>1010</v>
      </c>
      <c r="D176" s="346" t="s">
        <v>90</v>
      </c>
      <c r="E176" s="346" t="s">
        <v>90</v>
      </c>
      <c r="F176" s="346">
        <v>6</v>
      </c>
      <c r="G176" s="346" t="s">
        <v>269</v>
      </c>
      <c r="H176" s="346">
        <v>96</v>
      </c>
      <c r="I176" s="346" t="s">
        <v>125</v>
      </c>
      <c r="J176" s="346">
        <v>96</v>
      </c>
      <c r="K176" s="346" t="s">
        <v>71</v>
      </c>
      <c r="L176" s="346" t="s">
        <v>71</v>
      </c>
      <c r="M176" s="346" t="s">
        <v>71</v>
      </c>
      <c r="N176" s="346" t="s">
        <v>71</v>
      </c>
      <c r="O176" s="346" t="s">
        <v>102</v>
      </c>
      <c r="P176" s="346">
        <v>13.8</v>
      </c>
      <c r="Q176" s="348" t="s">
        <v>993</v>
      </c>
      <c r="R176" s="348" t="s">
        <v>199</v>
      </c>
      <c r="S176" s="348" t="s">
        <v>1020</v>
      </c>
      <c r="T176" s="348" t="s">
        <v>993</v>
      </c>
      <c r="U176" s="348" t="s">
        <v>992</v>
      </c>
      <c r="V176" s="349"/>
      <c r="W176" s="100"/>
      <c r="X176" s="100"/>
      <c r="Y176" s="100"/>
    </row>
    <row r="177" spans="1:25" x14ac:dyDescent="0.2">
      <c r="A177" s="346">
        <v>69</v>
      </c>
      <c r="B177" s="346" t="s">
        <v>1737</v>
      </c>
      <c r="C177" s="347" t="s">
        <v>1011</v>
      </c>
      <c r="D177" s="346" t="s">
        <v>90</v>
      </c>
      <c r="E177" s="346" t="s">
        <v>90</v>
      </c>
      <c r="F177" s="346">
        <v>6</v>
      </c>
      <c r="G177" s="346" t="s">
        <v>269</v>
      </c>
      <c r="H177" s="346">
        <v>96</v>
      </c>
      <c r="I177" s="346" t="s">
        <v>125</v>
      </c>
      <c r="J177" s="346">
        <v>96</v>
      </c>
      <c r="K177" s="346" t="s">
        <v>71</v>
      </c>
      <c r="L177" s="346" t="s">
        <v>71</v>
      </c>
      <c r="M177" s="346" t="s">
        <v>71</v>
      </c>
      <c r="N177" s="346" t="s">
        <v>71</v>
      </c>
      <c r="O177" s="346" t="s">
        <v>102</v>
      </c>
      <c r="P177" s="346">
        <v>5.0999999999999996</v>
      </c>
      <c r="Q177" s="348" t="s">
        <v>993</v>
      </c>
      <c r="R177" s="348" t="s">
        <v>199</v>
      </c>
      <c r="S177" s="348" t="s">
        <v>1023</v>
      </c>
      <c r="T177" s="348" t="s">
        <v>993</v>
      </c>
      <c r="U177" s="348" t="s">
        <v>992</v>
      </c>
      <c r="V177" s="349"/>
      <c r="W177" s="100"/>
      <c r="X177" s="100"/>
      <c r="Y177" s="100"/>
    </row>
    <row r="178" spans="1:25" x14ac:dyDescent="0.2">
      <c r="A178" s="346">
        <v>70</v>
      </c>
      <c r="B178" s="346" t="s">
        <v>1737</v>
      </c>
      <c r="C178" s="347" t="s">
        <v>1012</v>
      </c>
      <c r="D178" s="346" t="s">
        <v>90</v>
      </c>
      <c r="E178" s="346" t="s">
        <v>90</v>
      </c>
      <c r="F178" s="346">
        <v>6</v>
      </c>
      <c r="G178" s="346" t="s">
        <v>269</v>
      </c>
      <c r="H178" s="346">
        <v>96</v>
      </c>
      <c r="I178" s="346" t="s">
        <v>125</v>
      </c>
      <c r="J178" s="346">
        <v>96</v>
      </c>
      <c r="K178" s="346" t="s">
        <v>71</v>
      </c>
      <c r="L178" s="346" t="s">
        <v>71</v>
      </c>
      <c r="M178" s="346" t="s">
        <v>71</v>
      </c>
      <c r="N178" s="346" t="s">
        <v>71</v>
      </c>
      <c r="O178" s="346" t="s">
        <v>102</v>
      </c>
      <c r="P178" s="346" t="s">
        <v>71</v>
      </c>
      <c r="Q178" s="348" t="s">
        <v>71</v>
      </c>
      <c r="R178" s="348" t="s">
        <v>71</v>
      </c>
      <c r="S178" s="348" t="s">
        <v>71</v>
      </c>
      <c r="T178" s="348" t="s">
        <v>71</v>
      </c>
      <c r="U178" s="348" t="s">
        <v>992</v>
      </c>
      <c r="V178" s="349"/>
      <c r="W178" s="100"/>
      <c r="X178" s="100"/>
      <c r="Y178" s="100"/>
    </row>
    <row r="179" spans="1:25" x14ac:dyDescent="0.2">
      <c r="A179" s="350">
        <v>71</v>
      </c>
      <c r="B179" s="350" t="s">
        <v>1738</v>
      </c>
      <c r="C179" s="351" t="s">
        <v>1008</v>
      </c>
      <c r="D179" s="350" t="s">
        <v>90</v>
      </c>
      <c r="E179" s="350" t="s">
        <v>90</v>
      </c>
      <c r="F179" s="350">
        <v>6</v>
      </c>
      <c r="G179" s="350" t="s">
        <v>269</v>
      </c>
      <c r="H179" s="350">
        <v>96</v>
      </c>
      <c r="I179" s="350" t="s">
        <v>125</v>
      </c>
      <c r="J179" s="350">
        <v>96</v>
      </c>
      <c r="K179" s="350" t="s">
        <v>71</v>
      </c>
      <c r="L179" s="350" t="s">
        <v>71</v>
      </c>
      <c r="M179" s="350" t="s">
        <v>71</v>
      </c>
      <c r="N179" s="350" t="s">
        <v>71</v>
      </c>
      <c r="O179" s="350" t="s">
        <v>102</v>
      </c>
      <c r="P179" s="350">
        <v>2.7</v>
      </c>
      <c r="Q179" s="352" t="s">
        <v>993</v>
      </c>
      <c r="R179" s="352" t="s">
        <v>199</v>
      </c>
      <c r="S179" s="352" t="s">
        <v>1026</v>
      </c>
      <c r="T179" s="352" t="s">
        <v>993</v>
      </c>
      <c r="U179" s="352" t="s">
        <v>992</v>
      </c>
      <c r="V179" s="353"/>
      <c r="W179" s="100"/>
      <c r="X179" s="100"/>
      <c r="Y179" s="100"/>
    </row>
    <row r="180" spans="1:25" x14ac:dyDescent="0.2">
      <c r="A180" s="350">
        <v>72</v>
      </c>
      <c r="B180" s="350" t="s">
        <v>1738</v>
      </c>
      <c r="C180" s="351" t="s">
        <v>1009</v>
      </c>
      <c r="D180" s="350" t="s">
        <v>90</v>
      </c>
      <c r="E180" s="350" t="s">
        <v>90</v>
      </c>
      <c r="F180" s="350">
        <v>6</v>
      </c>
      <c r="G180" s="350" t="s">
        <v>269</v>
      </c>
      <c r="H180" s="350">
        <v>96</v>
      </c>
      <c r="I180" s="350" t="s">
        <v>125</v>
      </c>
      <c r="J180" s="350">
        <v>96</v>
      </c>
      <c r="K180" s="350" t="s">
        <v>71</v>
      </c>
      <c r="L180" s="350" t="s">
        <v>71</v>
      </c>
      <c r="M180" s="350" t="s">
        <v>71</v>
      </c>
      <c r="N180" s="350" t="s">
        <v>71</v>
      </c>
      <c r="O180" s="350" t="s">
        <v>102</v>
      </c>
      <c r="P180" s="350">
        <v>3.8</v>
      </c>
      <c r="Q180" s="352" t="s">
        <v>993</v>
      </c>
      <c r="R180" s="352" t="s">
        <v>199</v>
      </c>
      <c r="S180" s="352" t="s">
        <v>1032</v>
      </c>
      <c r="T180" s="352" t="s">
        <v>993</v>
      </c>
      <c r="U180" s="352" t="s">
        <v>992</v>
      </c>
      <c r="V180" s="353"/>
      <c r="W180" s="100"/>
      <c r="X180" s="100"/>
      <c r="Y180" s="100"/>
    </row>
    <row r="181" spans="1:25" x14ac:dyDescent="0.2">
      <c r="A181" s="350">
        <v>73</v>
      </c>
      <c r="B181" s="350" t="s">
        <v>1738</v>
      </c>
      <c r="C181" s="351" t="s">
        <v>1010</v>
      </c>
      <c r="D181" s="350" t="s">
        <v>90</v>
      </c>
      <c r="E181" s="350" t="s">
        <v>90</v>
      </c>
      <c r="F181" s="350">
        <v>6</v>
      </c>
      <c r="G181" s="350" t="s">
        <v>269</v>
      </c>
      <c r="H181" s="350">
        <v>96</v>
      </c>
      <c r="I181" s="350" t="s">
        <v>125</v>
      </c>
      <c r="J181" s="350">
        <v>96</v>
      </c>
      <c r="K181" s="350" t="s">
        <v>71</v>
      </c>
      <c r="L181" s="350" t="s">
        <v>71</v>
      </c>
      <c r="M181" s="350" t="s">
        <v>71</v>
      </c>
      <c r="N181" s="350" t="s">
        <v>71</v>
      </c>
      <c r="O181" s="350" t="s">
        <v>102</v>
      </c>
      <c r="P181" s="350">
        <v>4.0999999999999996</v>
      </c>
      <c r="Q181" s="352" t="s">
        <v>993</v>
      </c>
      <c r="R181" s="352" t="s">
        <v>199</v>
      </c>
      <c r="S181" s="352" t="s">
        <v>1034</v>
      </c>
      <c r="T181" s="352" t="s">
        <v>993</v>
      </c>
      <c r="U181" s="352" t="s">
        <v>992</v>
      </c>
      <c r="V181" s="353"/>
      <c r="W181" s="100"/>
      <c r="X181" s="100"/>
      <c r="Y181" s="100"/>
    </row>
    <row r="182" spans="1:25" x14ac:dyDescent="0.2">
      <c r="A182" s="350">
        <v>74</v>
      </c>
      <c r="B182" s="350" t="s">
        <v>1738</v>
      </c>
      <c r="C182" s="351" t="s">
        <v>1011</v>
      </c>
      <c r="D182" s="350" t="s">
        <v>90</v>
      </c>
      <c r="E182" s="350" t="s">
        <v>90</v>
      </c>
      <c r="F182" s="350">
        <v>6</v>
      </c>
      <c r="G182" s="350" t="s">
        <v>269</v>
      </c>
      <c r="H182" s="350">
        <v>96</v>
      </c>
      <c r="I182" s="350" t="s">
        <v>125</v>
      </c>
      <c r="J182" s="350">
        <v>96</v>
      </c>
      <c r="K182" s="350" t="s">
        <v>71</v>
      </c>
      <c r="L182" s="350" t="s">
        <v>71</v>
      </c>
      <c r="M182" s="350" t="s">
        <v>71</v>
      </c>
      <c r="N182" s="350" t="s">
        <v>71</v>
      </c>
      <c r="O182" s="350" t="s">
        <v>102</v>
      </c>
      <c r="P182" s="350">
        <v>0.9</v>
      </c>
      <c r="Q182" s="352" t="s">
        <v>993</v>
      </c>
      <c r="R182" s="352" t="s">
        <v>199</v>
      </c>
      <c r="S182" s="352" t="s">
        <v>1035</v>
      </c>
      <c r="T182" s="352" t="s">
        <v>993</v>
      </c>
      <c r="U182" s="352" t="s">
        <v>992</v>
      </c>
      <c r="V182" s="353"/>
      <c r="W182" s="100"/>
      <c r="X182" s="100"/>
      <c r="Y182" s="100"/>
    </row>
    <row r="183" spans="1:25" x14ac:dyDescent="0.2">
      <c r="A183" s="350">
        <v>75</v>
      </c>
      <c r="B183" s="350" t="s">
        <v>1738</v>
      </c>
      <c r="C183" s="351" t="s">
        <v>1012</v>
      </c>
      <c r="D183" s="350" t="s">
        <v>90</v>
      </c>
      <c r="E183" s="350" t="s">
        <v>90</v>
      </c>
      <c r="F183" s="350">
        <v>6</v>
      </c>
      <c r="G183" s="350" t="s">
        <v>269</v>
      </c>
      <c r="H183" s="350">
        <v>96</v>
      </c>
      <c r="I183" s="350" t="s">
        <v>125</v>
      </c>
      <c r="J183" s="350">
        <v>96</v>
      </c>
      <c r="K183" s="350" t="s">
        <v>71</v>
      </c>
      <c r="L183" s="350" t="s">
        <v>71</v>
      </c>
      <c r="M183" s="350" t="s">
        <v>71</v>
      </c>
      <c r="N183" s="350" t="s">
        <v>71</v>
      </c>
      <c r="O183" s="350" t="s">
        <v>102</v>
      </c>
      <c r="P183" s="350">
        <v>1.6</v>
      </c>
      <c r="Q183" s="352" t="s">
        <v>993</v>
      </c>
      <c r="R183" s="352" t="s">
        <v>199</v>
      </c>
      <c r="S183" s="352" t="s">
        <v>1029</v>
      </c>
      <c r="T183" s="352" t="s">
        <v>993</v>
      </c>
      <c r="U183" s="352" t="s">
        <v>992</v>
      </c>
      <c r="V183" s="353"/>
      <c r="W183" s="100"/>
      <c r="X183" s="100"/>
      <c r="Y183" s="100"/>
    </row>
    <row r="184" spans="1:25" x14ac:dyDescent="0.2">
      <c r="A184" s="354">
        <v>76</v>
      </c>
      <c r="B184" s="354" t="s">
        <v>1739</v>
      </c>
      <c r="C184" s="355" t="s">
        <v>1008</v>
      </c>
      <c r="D184" s="354" t="s">
        <v>90</v>
      </c>
      <c r="E184" s="354" t="s">
        <v>90</v>
      </c>
      <c r="F184" s="354">
        <v>6</v>
      </c>
      <c r="G184" s="354" t="s">
        <v>269</v>
      </c>
      <c r="H184" s="354">
        <v>96</v>
      </c>
      <c r="I184" s="354" t="s">
        <v>125</v>
      </c>
      <c r="J184" s="354">
        <v>96</v>
      </c>
      <c r="K184" s="354" t="s">
        <v>71</v>
      </c>
      <c r="L184" s="354" t="s">
        <v>71</v>
      </c>
      <c r="M184" s="354" t="s">
        <v>71</v>
      </c>
      <c r="N184" s="354" t="s">
        <v>71</v>
      </c>
      <c r="O184" s="354" t="s">
        <v>102</v>
      </c>
      <c r="P184" s="354">
        <v>23.5</v>
      </c>
      <c r="Q184" s="356" t="s">
        <v>993</v>
      </c>
      <c r="R184" s="356" t="s">
        <v>199</v>
      </c>
      <c r="S184" s="356" t="s">
        <v>1038</v>
      </c>
      <c r="T184" s="356" t="s">
        <v>993</v>
      </c>
      <c r="U184" s="356" t="s">
        <v>992</v>
      </c>
      <c r="V184" s="357"/>
      <c r="W184" s="100"/>
      <c r="X184" s="100"/>
      <c r="Y184" s="100"/>
    </row>
    <row r="185" spans="1:25" x14ac:dyDescent="0.2">
      <c r="A185" s="354">
        <v>77</v>
      </c>
      <c r="B185" s="354" t="s">
        <v>1739</v>
      </c>
      <c r="C185" s="355" t="s">
        <v>1009</v>
      </c>
      <c r="D185" s="354" t="s">
        <v>90</v>
      </c>
      <c r="E185" s="354" t="s">
        <v>90</v>
      </c>
      <c r="F185" s="354">
        <v>6</v>
      </c>
      <c r="G185" s="354" t="s">
        <v>269</v>
      </c>
      <c r="H185" s="354">
        <v>96</v>
      </c>
      <c r="I185" s="354" t="s">
        <v>125</v>
      </c>
      <c r="J185" s="354">
        <v>96</v>
      </c>
      <c r="K185" s="354" t="s">
        <v>71</v>
      </c>
      <c r="L185" s="354" t="s">
        <v>71</v>
      </c>
      <c r="M185" s="354" t="s">
        <v>71</v>
      </c>
      <c r="N185" s="354" t="s">
        <v>71</v>
      </c>
      <c r="O185" s="354" t="s">
        <v>102</v>
      </c>
      <c r="P185" s="354">
        <v>14.3</v>
      </c>
      <c r="Q185" s="356" t="s">
        <v>993</v>
      </c>
      <c r="R185" s="356" t="s">
        <v>199</v>
      </c>
      <c r="S185" s="356" t="s">
        <v>1044</v>
      </c>
      <c r="T185" s="356" t="s">
        <v>993</v>
      </c>
      <c r="U185" s="356" t="s">
        <v>992</v>
      </c>
      <c r="V185" s="357"/>
      <c r="W185" s="100"/>
      <c r="X185" s="100"/>
      <c r="Y185" s="100"/>
    </row>
    <row r="186" spans="1:25" x14ac:dyDescent="0.2">
      <c r="A186" s="354">
        <v>78</v>
      </c>
      <c r="B186" s="354" t="s">
        <v>1739</v>
      </c>
      <c r="C186" s="355" t="s">
        <v>1010</v>
      </c>
      <c r="D186" s="354" t="s">
        <v>90</v>
      </c>
      <c r="E186" s="354" t="s">
        <v>90</v>
      </c>
      <c r="F186" s="354">
        <v>6</v>
      </c>
      <c r="G186" s="354" t="s">
        <v>269</v>
      </c>
      <c r="H186" s="354">
        <v>96</v>
      </c>
      <c r="I186" s="354" t="s">
        <v>125</v>
      </c>
      <c r="J186" s="354">
        <v>96</v>
      </c>
      <c r="K186" s="354" t="s">
        <v>71</v>
      </c>
      <c r="L186" s="354" t="s">
        <v>71</v>
      </c>
      <c r="M186" s="354" t="s">
        <v>71</v>
      </c>
      <c r="N186" s="354" t="s">
        <v>71</v>
      </c>
      <c r="O186" s="354" t="s">
        <v>102</v>
      </c>
      <c r="P186" s="354">
        <v>14.6</v>
      </c>
      <c r="Q186" s="356" t="s">
        <v>993</v>
      </c>
      <c r="R186" s="356" t="s">
        <v>199</v>
      </c>
      <c r="S186" s="356" t="s">
        <v>1046</v>
      </c>
      <c r="T186" s="356" t="s">
        <v>993</v>
      </c>
      <c r="U186" s="356" t="s">
        <v>992</v>
      </c>
      <c r="V186" s="357"/>
      <c r="W186" s="100"/>
      <c r="X186" s="100"/>
      <c r="Y186" s="100"/>
    </row>
    <row r="187" spans="1:25" x14ac:dyDescent="0.2">
      <c r="A187" s="354">
        <v>79</v>
      </c>
      <c r="B187" s="354" t="s">
        <v>1739</v>
      </c>
      <c r="C187" s="355" t="s">
        <v>1011</v>
      </c>
      <c r="D187" s="354" t="s">
        <v>90</v>
      </c>
      <c r="E187" s="354" t="s">
        <v>90</v>
      </c>
      <c r="F187" s="354">
        <v>6</v>
      </c>
      <c r="G187" s="354" t="s">
        <v>269</v>
      </c>
      <c r="H187" s="354">
        <v>96</v>
      </c>
      <c r="I187" s="354" t="s">
        <v>125</v>
      </c>
      <c r="J187" s="354">
        <v>96</v>
      </c>
      <c r="K187" s="354" t="s">
        <v>71</v>
      </c>
      <c r="L187" s="354" t="s">
        <v>71</v>
      </c>
      <c r="M187" s="354" t="s">
        <v>71</v>
      </c>
      <c r="N187" s="354" t="s">
        <v>71</v>
      </c>
      <c r="O187" s="354" t="s">
        <v>102</v>
      </c>
      <c r="P187" s="354">
        <v>10.4</v>
      </c>
      <c r="Q187" s="356" t="s">
        <v>993</v>
      </c>
      <c r="R187" s="356" t="s">
        <v>199</v>
      </c>
      <c r="S187" s="356" t="s">
        <v>1047</v>
      </c>
      <c r="T187" s="356" t="s">
        <v>993</v>
      </c>
      <c r="U187" s="356" t="s">
        <v>992</v>
      </c>
      <c r="V187" s="357"/>
      <c r="W187" s="100"/>
      <c r="X187" s="100"/>
      <c r="Y187" s="100"/>
    </row>
    <row r="188" spans="1:25" x14ac:dyDescent="0.2">
      <c r="A188" s="354">
        <v>80</v>
      </c>
      <c r="B188" s="354" t="s">
        <v>1739</v>
      </c>
      <c r="C188" s="355" t="s">
        <v>1012</v>
      </c>
      <c r="D188" s="354" t="s">
        <v>90</v>
      </c>
      <c r="E188" s="354" t="s">
        <v>90</v>
      </c>
      <c r="F188" s="354">
        <v>6</v>
      </c>
      <c r="G188" s="354" t="s">
        <v>269</v>
      </c>
      <c r="H188" s="354">
        <v>96</v>
      </c>
      <c r="I188" s="354" t="s">
        <v>125</v>
      </c>
      <c r="J188" s="354">
        <v>96</v>
      </c>
      <c r="K188" s="354" t="s">
        <v>71</v>
      </c>
      <c r="L188" s="354" t="s">
        <v>71</v>
      </c>
      <c r="M188" s="354" t="s">
        <v>71</v>
      </c>
      <c r="N188" s="354" t="s">
        <v>71</v>
      </c>
      <c r="O188" s="354" t="s">
        <v>102</v>
      </c>
      <c r="P188" s="354">
        <v>11.1</v>
      </c>
      <c r="Q188" s="356" t="s">
        <v>993</v>
      </c>
      <c r="R188" s="356" t="s">
        <v>199</v>
      </c>
      <c r="S188" s="356" t="s">
        <v>1041</v>
      </c>
      <c r="T188" s="356" t="s">
        <v>993</v>
      </c>
      <c r="U188" s="356" t="s">
        <v>992</v>
      </c>
      <c r="V188" s="357"/>
      <c r="W188" s="100"/>
      <c r="X188" s="100"/>
      <c r="Y188" s="100"/>
    </row>
    <row r="189" spans="1:25" x14ac:dyDescent="0.2">
      <c r="A189" s="358">
        <v>81</v>
      </c>
      <c r="B189" s="358" t="s">
        <v>1740</v>
      </c>
      <c r="C189" s="359" t="s">
        <v>1008</v>
      </c>
      <c r="D189" s="358" t="s">
        <v>90</v>
      </c>
      <c r="E189" s="358" t="s">
        <v>90</v>
      </c>
      <c r="F189" s="358">
        <v>6</v>
      </c>
      <c r="G189" s="358" t="s">
        <v>269</v>
      </c>
      <c r="H189" s="358">
        <v>96</v>
      </c>
      <c r="I189" s="358" t="s">
        <v>125</v>
      </c>
      <c r="J189" s="358">
        <v>96</v>
      </c>
      <c r="K189" s="358" t="s">
        <v>71</v>
      </c>
      <c r="L189" s="358" t="s">
        <v>71</v>
      </c>
      <c r="M189" s="358" t="s">
        <v>71</v>
      </c>
      <c r="N189" s="358" t="s">
        <v>71</v>
      </c>
      <c r="O189" s="358" t="s">
        <v>102</v>
      </c>
      <c r="P189" s="358">
        <v>9.6999999999999993</v>
      </c>
      <c r="Q189" s="360" t="s">
        <v>993</v>
      </c>
      <c r="R189" s="360" t="s">
        <v>199</v>
      </c>
      <c r="S189" s="360" t="s">
        <v>1050</v>
      </c>
      <c r="T189" s="360" t="s">
        <v>993</v>
      </c>
      <c r="U189" s="360" t="s">
        <v>992</v>
      </c>
      <c r="V189" s="361"/>
      <c r="W189" s="100"/>
      <c r="X189" s="100"/>
      <c r="Y189" s="100"/>
    </row>
    <row r="190" spans="1:25" x14ac:dyDescent="0.2">
      <c r="A190" s="358">
        <v>82</v>
      </c>
      <c r="B190" s="358" t="s">
        <v>1740</v>
      </c>
      <c r="C190" s="359" t="s">
        <v>1009</v>
      </c>
      <c r="D190" s="358" t="s">
        <v>90</v>
      </c>
      <c r="E190" s="358" t="s">
        <v>90</v>
      </c>
      <c r="F190" s="358">
        <v>6</v>
      </c>
      <c r="G190" s="358" t="s">
        <v>269</v>
      </c>
      <c r="H190" s="358">
        <v>96</v>
      </c>
      <c r="I190" s="358" t="s">
        <v>125</v>
      </c>
      <c r="J190" s="358">
        <v>96</v>
      </c>
      <c r="K190" s="358" t="s">
        <v>71</v>
      </c>
      <c r="L190" s="358" t="s">
        <v>71</v>
      </c>
      <c r="M190" s="358" t="s">
        <v>71</v>
      </c>
      <c r="N190" s="358" t="s">
        <v>71</v>
      </c>
      <c r="O190" s="358" t="s">
        <v>102</v>
      </c>
      <c r="P190" s="358">
        <v>11.7</v>
      </c>
      <c r="Q190" s="360" t="s">
        <v>993</v>
      </c>
      <c r="R190" s="360" t="s">
        <v>199</v>
      </c>
      <c r="S190" s="360" t="s">
        <v>1051</v>
      </c>
      <c r="T190" s="360" t="s">
        <v>993</v>
      </c>
      <c r="U190" s="360" t="s">
        <v>992</v>
      </c>
      <c r="V190" s="361"/>
      <c r="W190" s="100"/>
      <c r="X190" s="100"/>
      <c r="Y190" s="100"/>
    </row>
    <row r="191" spans="1:25" x14ac:dyDescent="0.2">
      <c r="A191" s="358">
        <v>83</v>
      </c>
      <c r="B191" s="358" t="s">
        <v>1740</v>
      </c>
      <c r="C191" s="359" t="s">
        <v>1010</v>
      </c>
      <c r="D191" s="358" t="s">
        <v>90</v>
      </c>
      <c r="E191" s="358" t="s">
        <v>90</v>
      </c>
      <c r="F191" s="358">
        <v>6</v>
      </c>
      <c r="G191" s="358" t="s">
        <v>269</v>
      </c>
      <c r="H191" s="358">
        <v>96</v>
      </c>
      <c r="I191" s="358" t="s">
        <v>125</v>
      </c>
      <c r="J191" s="358">
        <v>96</v>
      </c>
      <c r="K191" s="358" t="s">
        <v>71</v>
      </c>
      <c r="L191" s="358" t="s">
        <v>71</v>
      </c>
      <c r="M191" s="358" t="s">
        <v>71</v>
      </c>
      <c r="N191" s="358" t="s">
        <v>71</v>
      </c>
      <c r="O191" s="358" t="s">
        <v>102</v>
      </c>
      <c r="P191" s="358">
        <v>31.8</v>
      </c>
      <c r="Q191" s="360" t="s">
        <v>993</v>
      </c>
      <c r="R191" s="360" t="s">
        <v>199</v>
      </c>
      <c r="S191" s="360" t="s">
        <v>1054</v>
      </c>
      <c r="T191" s="360" t="s">
        <v>993</v>
      </c>
      <c r="U191" s="360" t="s">
        <v>992</v>
      </c>
      <c r="V191" s="361"/>
      <c r="W191" s="100"/>
      <c r="X191" s="100"/>
      <c r="Y191" s="100"/>
    </row>
    <row r="192" spans="1:25" x14ac:dyDescent="0.2">
      <c r="A192" s="358">
        <v>84</v>
      </c>
      <c r="B192" s="358" t="s">
        <v>1740</v>
      </c>
      <c r="C192" s="359" t="s">
        <v>1011</v>
      </c>
      <c r="D192" s="358" t="s">
        <v>90</v>
      </c>
      <c r="E192" s="358" t="s">
        <v>90</v>
      </c>
      <c r="F192" s="358">
        <v>6</v>
      </c>
      <c r="G192" s="358" t="s">
        <v>269</v>
      </c>
      <c r="H192" s="358">
        <v>96</v>
      </c>
      <c r="I192" s="358" t="s">
        <v>125</v>
      </c>
      <c r="J192" s="358">
        <v>96</v>
      </c>
      <c r="K192" s="358" t="s">
        <v>71</v>
      </c>
      <c r="L192" s="358" t="s">
        <v>71</v>
      </c>
      <c r="M192" s="358" t="s">
        <v>71</v>
      </c>
      <c r="N192" s="358" t="s">
        <v>71</v>
      </c>
      <c r="O192" s="358" t="s">
        <v>102</v>
      </c>
      <c r="P192" s="358">
        <v>19.899999999999999</v>
      </c>
      <c r="Q192" s="360" t="s">
        <v>993</v>
      </c>
      <c r="R192" s="360" t="s">
        <v>199</v>
      </c>
      <c r="S192" s="360" t="s">
        <v>1056</v>
      </c>
      <c r="T192" s="360" t="s">
        <v>993</v>
      </c>
      <c r="U192" s="360" t="s">
        <v>992</v>
      </c>
      <c r="V192" s="361"/>
      <c r="W192" s="100"/>
      <c r="X192" s="100"/>
      <c r="Y192" s="100"/>
    </row>
    <row r="193" spans="1:28" x14ac:dyDescent="0.2">
      <c r="A193" s="358">
        <v>85</v>
      </c>
      <c r="B193" s="358" t="s">
        <v>1740</v>
      </c>
      <c r="C193" s="359" t="s">
        <v>1012</v>
      </c>
      <c r="D193" s="358" t="s">
        <v>90</v>
      </c>
      <c r="E193" s="358" t="s">
        <v>90</v>
      </c>
      <c r="F193" s="358">
        <v>6</v>
      </c>
      <c r="G193" s="358" t="s">
        <v>269</v>
      </c>
      <c r="H193" s="358">
        <v>96</v>
      </c>
      <c r="I193" s="358" t="s">
        <v>125</v>
      </c>
      <c r="J193" s="358">
        <v>96</v>
      </c>
      <c r="K193" s="358" t="s">
        <v>71</v>
      </c>
      <c r="L193" s="358" t="s">
        <v>71</v>
      </c>
      <c r="M193" s="358" t="s">
        <v>71</v>
      </c>
      <c r="N193" s="358" t="s">
        <v>71</v>
      </c>
      <c r="O193" s="358" t="s">
        <v>102</v>
      </c>
      <c r="P193" s="358" t="s">
        <v>71</v>
      </c>
      <c r="Q193" s="360" t="s">
        <v>71</v>
      </c>
      <c r="R193" s="360" t="s">
        <v>71</v>
      </c>
      <c r="S193" s="360" t="s">
        <v>71</v>
      </c>
      <c r="T193" s="360" t="s">
        <v>71</v>
      </c>
      <c r="U193" s="360" t="s">
        <v>992</v>
      </c>
      <c r="V193" s="361"/>
      <c r="W193" s="100"/>
      <c r="X193" s="100"/>
      <c r="Y193" s="100"/>
    </row>
    <row r="194" spans="1:28" x14ac:dyDescent="0.2">
      <c r="A194" s="362">
        <v>86</v>
      </c>
      <c r="B194" s="362" t="s">
        <v>1741</v>
      </c>
      <c r="C194" s="363" t="s">
        <v>1008</v>
      </c>
      <c r="D194" s="362" t="s">
        <v>90</v>
      </c>
      <c r="E194" s="362" t="s">
        <v>90</v>
      </c>
      <c r="F194" s="362">
        <v>6</v>
      </c>
      <c r="G194" s="362" t="s">
        <v>269</v>
      </c>
      <c r="H194" s="362">
        <v>96</v>
      </c>
      <c r="I194" s="362" t="s">
        <v>125</v>
      </c>
      <c r="J194" s="362">
        <v>96</v>
      </c>
      <c r="K194" s="362" t="s">
        <v>71</v>
      </c>
      <c r="L194" s="362" t="s">
        <v>71</v>
      </c>
      <c r="M194" s="362" t="s">
        <v>71</v>
      </c>
      <c r="N194" s="362" t="s">
        <v>71</v>
      </c>
      <c r="O194" s="362" t="s">
        <v>102</v>
      </c>
      <c r="P194" s="362">
        <v>6.8</v>
      </c>
      <c r="Q194" s="364" t="s">
        <v>993</v>
      </c>
      <c r="R194" s="364" t="s">
        <v>199</v>
      </c>
      <c r="S194" s="364" t="s">
        <v>1059</v>
      </c>
      <c r="T194" s="364" t="s">
        <v>993</v>
      </c>
      <c r="U194" s="364" t="s">
        <v>992</v>
      </c>
      <c r="V194" s="365"/>
      <c r="W194" s="100"/>
      <c r="X194" s="100"/>
      <c r="Y194" s="100"/>
    </row>
    <row r="195" spans="1:28" x14ac:dyDescent="0.2">
      <c r="A195" s="362">
        <v>87</v>
      </c>
      <c r="B195" s="362" t="s">
        <v>1741</v>
      </c>
      <c r="C195" s="363" t="s">
        <v>1009</v>
      </c>
      <c r="D195" s="362" t="s">
        <v>90</v>
      </c>
      <c r="E195" s="362" t="s">
        <v>90</v>
      </c>
      <c r="F195" s="362">
        <v>6</v>
      </c>
      <c r="G195" s="362" t="s">
        <v>269</v>
      </c>
      <c r="H195" s="362">
        <v>96</v>
      </c>
      <c r="I195" s="362" t="s">
        <v>125</v>
      </c>
      <c r="J195" s="362">
        <v>96</v>
      </c>
      <c r="K195" s="362" t="s">
        <v>71</v>
      </c>
      <c r="L195" s="362" t="s">
        <v>71</v>
      </c>
      <c r="M195" s="362" t="s">
        <v>71</v>
      </c>
      <c r="N195" s="362" t="s">
        <v>71</v>
      </c>
      <c r="O195" s="362" t="s">
        <v>102</v>
      </c>
      <c r="P195" s="362">
        <v>5.7</v>
      </c>
      <c r="Q195" s="364" t="s">
        <v>993</v>
      </c>
      <c r="R195" s="364" t="s">
        <v>199</v>
      </c>
      <c r="S195" s="364" t="s">
        <v>1062</v>
      </c>
      <c r="T195" s="364" t="s">
        <v>993</v>
      </c>
      <c r="U195" s="364" t="s">
        <v>992</v>
      </c>
      <c r="V195" s="365"/>
      <c r="W195" s="100"/>
      <c r="X195" s="100"/>
      <c r="Y195" s="100"/>
    </row>
    <row r="196" spans="1:28" x14ac:dyDescent="0.2">
      <c r="A196" s="362">
        <v>88</v>
      </c>
      <c r="B196" s="362" t="s">
        <v>1741</v>
      </c>
      <c r="C196" s="363" t="s">
        <v>1010</v>
      </c>
      <c r="D196" s="362" t="s">
        <v>90</v>
      </c>
      <c r="E196" s="362" t="s">
        <v>90</v>
      </c>
      <c r="F196" s="362">
        <v>6</v>
      </c>
      <c r="G196" s="362" t="s">
        <v>269</v>
      </c>
      <c r="H196" s="362">
        <v>96</v>
      </c>
      <c r="I196" s="362" t="s">
        <v>125</v>
      </c>
      <c r="J196" s="362">
        <v>96</v>
      </c>
      <c r="K196" s="362" t="s">
        <v>71</v>
      </c>
      <c r="L196" s="362" t="s">
        <v>71</v>
      </c>
      <c r="M196" s="362" t="s">
        <v>71</v>
      </c>
      <c r="N196" s="362" t="s">
        <v>71</v>
      </c>
      <c r="O196" s="362" t="s">
        <v>102</v>
      </c>
      <c r="P196" s="362">
        <v>6.5</v>
      </c>
      <c r="Q196" s="364" t="s">
        <v>993</v>
      </c>
      <c r="R196" s="364" t="s">
        <v>199</v>
      </c>
      <c r="S196" s="364" t="s">
        <v>1065</v>
      </c>
      <c r="T196" s="364" t="s">
        <v>993</v>
      </c>
      <c r="U196" s="364" t="s">
        <v>992</v>
      </c>
      <c r="V196" s="365"/>
      <c r="W196" s="100"/>
      <c r="X196" s="100"/>
      <c r="Y196" s="100"/>
    </row>
    <row r="197" spans="1:28" x14ac:dyDescent="0.2">
      <c r="A197" s="362">
        <v>89</v>
      </c>
      <c r="B197" s="362" t="s">
        <v>1741</v>
      </c>
      <c r="C197" s="363" t="s">
        <v>1011</v>
      </c>
      <c r="D197" s="362" t="s">
        <v>90</v>
      </c>
      <c r="E197" s="362" t="s">
        <v>90</v>
      </c>
      <c r="F197" s="362">
        <v>6</v>
      </c>
      <c r="G197" s="362" t="s">
        <v>269</v>
      </c>
      <c r="H197" s="362">
        <v>96</v>
      </c>
      <c r="I197" s="362" t="s">
        <v>125</v>
      </c>
      <c r="J197" s="362">
        <v>96</v>
      </c>
      <c r="K197" s="362" t="s">
        <v>71</v>
      </c>
      <c r="L197" s="362" t="s">
        <v>71</v>
      </c>
      <c r="M197" s="362" t="s">
        <v>71</v>
      </c>
      <c r="N197" s="362" t="s">
        <v>71</v>
      </c>
      <c r="O197" s="362" t="s">
        <v>102</v>
      </c>
      <c r="P197" s="362">
        <v>9</v>
      </c>
      <c r="Q197" s="364" t="s">
        <v>993</v>
      </c>
      <c r="R197" s="364" t="s">
        <v>199</v>
      </c>
      <c r="S197" s="364" t="s">
        <v>1066</v>
      </c>
      <c r="T197" s="364" t="s">
        <v>993</v>
      </c>
      <c r="U197" s="364" t="s">
        <v>992</v>
      </c>
      <c r="V197" s="365"/>
      <c r="W197" s="100"/>
      <c r="X197" s="100"/>
      <c r="Y197" s="100"/>
    </row>
    <row r="198" spans="1:28" x14ac:dyDescent="0.2">
      <c r="A198" s="362">
        <v>90</v>
      </c>
      <c r="B198" s="362" t="s">
        <v>1741</v>
      </c>
      <c r="C198" s="363" t="s">
        <v>1012</v>
      </c>
      <c r="D198" s="362" t="s">
        <v>90</v>
      </c>
      <c r="E198" s="362" t="s">
        <v>90</v>
      </c>
      <c r="F198" s="362">
        <v>6</v>
      </c>
      <c r="G198" s="362" t="s">
        <v>269</v>
      </c>
      <c r="H198" s="362">
        <v>96</v>
      </c>
      <c r="I198" s="362" t="s">
        <v>125</v>
      </c>
      <c r="J198" s="362">
        <v>96</v>
      </c>
      <c r="K198" s="362" t="s">
        <v>71</v>
      </c>
      <c r="L198" s="362" t="s">
        <v>71</v>
      </c>
      <c r="M198" s="362" t="s">
        <v>71</v>
      </c>
      <c r="N198" s="362" t="s">
        <v>71</v>
      </c>
      <c r="O198" s="362" t="s">
        <v>102</v>
      </c>
      <c r="P198" s="362">
        <v>3.8</v>
      </c>
      <c r="Q198" s="364" t="s">
        <v>993</v>
      </c>
      <c r="R198" s="364" t="s">
        <v>199</v>
      </c>
      <c r="S198" s="364" t="s">
        <v>1070</v>
      </c>
      <c r="T198" s="364" t="s">
        <v>993</v>
      </c>
      <c r="U198" s="364" t="s">
        <v>992</v>
      </c>
      <c r="V198" s="365"/>
      <c r="W198" s="100"/>
      <c r="X198" s="100"/>
      <c r="Y198" s="100"/>
    </row>
    <row r="200" spans="1:28" ht="16" thickBot="1" x14ac:dyDescent="0.25">
      <c r="A200" s="1" t="s">
        <v>2142</v>
      </c>
      <c r="B200" s="1"/>
      <c r="C200" s="1" t="s">
        <v>69</v>
      </c>
      <c r="D200" s="16"/>
      <c r="E200" s="16" t="s">
        <v>105</v>
      </c>
      <c r="F200" s="43"/>
      <c r="G200" s="43"/>
      <c r="H200" s="43"/>
      <c r="I200" s="43"/>
      <c r="J200" s="43"/>
      <c r="K200" s="43"/>
      <c r="L200" s="43"/>
      <c r="M200" s="43"/>
      <c r="N200" s="43"/>
      <c r="O200" s="43"/>
      <c r="P200" s="43"/>
      <c r="Q200" s="43"/>
      <c r="R200" s="43"/>
      <c r="S200" s="43"/>
      <c r="T200" s="43"/>
      <c r="U200" s="43"/>
      <c r="V200" s="43"/>
      <c r="W200" s="43"/>
      <c r="X200" s="43"/>
    </row>
    <row r="202" spans="1:28" s="29" customFormat="1" x14ac:dyDescent="0.2">
      <c r="A202" s="263" t="s">
        <v>5</v>
      </c>
      <c r="B202" s="54" t="s">
        <v>9</v>
      </c>
      <c r="C202" s="55" t="s">
        <v>56</v>
      </c>
      <c r="D202" s="56" t="s">
        <v>488</v>
      </c>
      <c r="E202" s="56" t="s">
        <v>489</v>
      </c>
      <c r="F202" s="56" t="s">
        <v>490</v>
      </c>
      <c r="G202" s="56" t="s">
        <v>491</v>
      </c>
      <c r="H202" s="56" t="s">
        <v>492</v>
      </c>
      <c r="I202" s="56" t="s">
        <v>493</v>
      </c>
      <c r="J202" s="55" t="s">
        <v>2139</v>
      </c>
      <c r="K202" s="55" t="s">
        <v>122</v>
      </c>
      <c r="L202" s="55" t="s">
        <v>2140</v>
      </c>
      <c r="M202" s="55" t="s">
        <v>122</v>
      </c>
      <c r="N202" s="530" t="s">
        <v>42</v>
      </c>
      <c r="O202" s="55" t="s">
        <v>2141</v>
      </c>
      <c r="P202" s="55" t="s">
        <v>122</v>
      </c>
      <c r="Q202" s="530" t="s">
        <v>10</v>
      </c>
      <c r="R202" s="55" t="s">
        <v>2566</v>
      </c>
      <c r="S202" s="55" t="s">
        <v>11</v>
      </c>
      <c r="T202" s="55" t="s">
        <v>16</v>
      </c>
      <c r="U202" s="19"/>
      <c r="V202" s="19"/>
      <c r="W202" s="19"/>
      <c r="X202" s="19"/>
    </row>
    <row r="203" spans="1:28" x14ac:dyDescent="0.2">
      <c r="A203" s="83"/>
      <c r="B203" s="83"/>
      <c r="C203" s="85"/>
      <c r="D203" s="57"/>
      <c r="E203" s="84"/>
      <c r="F203" s="84"/>
      <c r="G203" s="84"/>
      <c r="H203" s="84"/>
      <c r="I203" s="84"/>
      <c r="J203" s="84"/>
      <c r="K203" s="57"/>
      <c r="L203" s="57"/>
      <c r="M203" s="57"/>
      <c r="N203" s="57"/>
      <c r="O203" s="57"/>
      <c r="P203" s="57"/>
      <c r="Q203" s="57"/>
      <c r="R203" s="57"/>
      <c r="S203" s="57"/>
      <c r="T203" s="83"/>
      <c r="U203" s="100"/>
      <c r="V203" s="98"/>
      <c r="W203" s="49"/>
      <c r="X203" s="49"/>
    </row>
    <row r="205" spans="1:28" ht="16" thickBot="1" x14ac:dyDescent="0.25">
      <c r="A205" s="1" t="s">
        <v>12</v>
      </c>
      <c r="B205" s="1"/>
      <c r="C205" s="43"/>
      <c r="D205" s="43"/>
      <c r="E205" s="43"/>
      <c r="F205" s="43"/>
      <c r="G205" s="43"/>
      <c r="H205" s="43"/>
      <c r="I205" s="43"/>
      <c r="J205" s="43"/>
      <c r="K205" s="43"/>
      <c r="L205" s="43"/>
      <c r="M205" s="43"/>
      <c r="N205" s="43"/>
      <c r="O205" s="43"/>
      <c r="P205" s="43"/>
      <c r="Q205" s="43"/>
      <c r="R205" s="43"/>
      <c r="S205" s="43"/>
      <c r="T205" s="43"/>
      <c r="U205" s="43"/>
      <c r="V205" s="43"/>
      <c r="W205" s="43"/>
      <c r="X205" s="43"/>
    </row>
    <row r="206" spans="1:28" x14ac:dyDescent="0.2">
      <c r="A206" s="3" t="s">
        <v>13</v>
      </c>
      <c r="B206" s="3"/>
      <c r="C206" s="31"/>
      <c r="D206" s="31"/>
      <c r="E206" s="58" t="s">
        <v>1517</v>
      </c>
      <c r="F206" s="58" t="s">
        <v>1518</v>
      </c>
      <c r="G206" s="58" t="s">
        <v>1519</v>
      </c>
      <c r="H206" s="58" t="s">
        <v>1520</v>
      </c>
      <c r="I206" s="58" t="s">
        <v>1521</v>
      </c>
      <c r="J206" s="30" t="s">
        <v>54</v>
      </c>
      <c r="K206" s="31"/>
      <c r="L206" s="411" t="s">
        <v>16</v>
      </c>
      <c r="M206" s="31"/>
      <c r="N206" s="31"/>
      <c r="O206" s="31"/>
      <c r="P206" s="31"/>
      <c r="Q206" s="31"/>
      <c r="R206" s="31"/>
      <c r="S206" s="31"/>
      <c r="T206" s="31"/>
      <c r="U206" s="31"/>
      <c r="V206" s="31"/>
      <c r="W206" s="31"/>
      <c r="X206" s="31"/>
      <c r="Y206" s="29"/>
      <c r="Z206" s="29"/>
      <c r="AA206" s="29"/>
      <c r="AB206" s="29"/>
    </row>
    <row r="207" spans="1:28" x14ac:dyDescent="0.2">
      <c r="A207" s="59">
        <v>1</v>
      </c>
      <c r="B207" s="59"/>
      <c r="C207" s="60" t="s">
        <v>37</v>
      </c>
      <c r="D207" s="60"/>
      <c r="E207" s="61">
        <v>1</v>
      </c>
      <c r="F207" s="61">
        <v>1</v>
      </c>
      <c r="G207" s="61">
        <v>1</v>
      </c>
      <c r="H207" s="61">
        <v>1</v>
      </c>
      <c r="I207" s="61">
        <v>1</v>
      </c>
      <c r="J207" s="60" t="s">
        <v>60</v>
      </c>
      <c r="K207" s="60"/>
      <c r="L207" s="412" t="s">
        <v>989</v>
      </c>
      <c r="M207" s="60"/>
      <c r="N207" s="60"/>
      <c r="O207" s="60"/>
      <c r="P207" s="60"/>
      <c r="Q207" s="60"/>
      <c r="R207" s="60"/>
      <c r="S207" s="60"/>
      <c r="T207" s="60"/>
      <c r="U207" s="60"/>
      <c r="V207" s="60"/>
      <c r="W207" s="60"/>
      <c r="X207" s="60"/>
      <c r="Y207" s="29"/>
      <c r="Z207" s="29"/>
      <c r="AA207" s="29"/>
      <c r="AB207" s="29"/>
    </row>
    <row r="208" spans="1:28" x14ac:dyDescent="0.2">
      <c r="A208" s="4">
        <v>2</v>
      </c>
      <c r="B208" s="4"/>
      <c r="C208" s="5" t="s">
        <v>17</v>
      </c>
      <c r="E208" s="6">
        <v>1</v>
      </c>
      <c r="F208" s="6">
        <v>1</v>
      </c>
      <c r="G208" s="6">
        <v>1</v>
      </c>
      <c r="H208" s="6">
        <v>1</v>
      </c>
      <c r="I208" s="6">
        <v>1</v>
      </c>
      <c r="J208" s="19" t="s">
        <v>61</v>
      </c>
      <c r="L208" s="41" t="s">
        <v>1073</v>
      </c>
      <c r="Y208" s="29"/>
      <c r="Z208" s="29"/>
      <c r="AA208" s="29"/>
      <c r="AB208" s="29"/>
    </row>
    <row r="209" spans="1:28" x14ac:dyDescent="0.2">
      <c r="A209" s="7">
        <v>3</v>
      </c>
      <c r="B209" s="7"/>
      <c r="C209" s="8" t="s">
        <v>18</v>
      </c>
      <c r="D209" s="8"/>
      <c r="E209" s="10">
        <v>0</v>
      </c>
      <c r="F209" s="10">
        <v>0</v>
      </c>
      <c r="G209" s="10">
        <v>0</v>
      </c>
      <c r="H209" s="10">
        <v>0</v>
      </c>
      <c r="I209" s="10">
        <v>0</v>
      </c>
      <c r="J209" s="8" t="s">
        <v>19</v>
      </c>
      <c r="K209" s="8"/>
      <c r="L209" s="41" t="s">
        <v>71</v>
      </c>
      <c r="N209" s="8"/>
      <c r="O209" s="8"/>
      <c r="P209" s="8"/>
      <c r="Q209" s="8"/>
      <c r="R209" s="8"/>
      <c r="S209" s="8"/>
      <c r="T209" s="8"/>
      <c r="U209" s="8"/>
      <c r="V209" s="8"/>
      <c r="W209" s="8"/>
      <c r="X209" s="8"/>
      <c r="Y209" s="543"/>
      <c r="Z209" s="543"/>
      <c r="AA209" s="543"/>
      <c r="AB209" s="543"/>
    </row>
    <row r="210" spans="1:28" x14ac:dyDescent="0.2">
      <c r="A210" s="7">
        <v>4</v>
      </c>
      <c r="B210" s="7"/>
      <c r="C210" s="8" t="s">
        <v>20</v>
      </c>
      <c r="D210" s="8"/>
      <c r="E210" s="10">
        <v>0</v>
      </c>
      <c r="F210" s="10">
        <v>0</v>
      </c>
      <c r="G210" s="10">
        <v>0</v>
      </c>
      <c r="H210" s="10">
        <v>0</v>
      </c>
      <c r="I210" s="10">
        <v>0</v>
      </c>
      <c r="J210" s="8" t="s">
        <v>21</v>
      </c>
      <c r="K210" s="8"/>
      <c r="L210" s="41" t="s">
        <v>71</v>
      </c>
      <c r="N210" s="8"/>
      <c r="O210" s="8"/>
      <c r="P210" s="8"/>
      <c r="Q210" s="8"/>
      <c r="R210" s="8"/>
      <c r="S210" s="8"/>
      <c r="T210" s="8"/>
      <c r="U210" s="8"/>
      <c r="V210" s="8"/>
      <c r="W210" s="8"/>
      <c r="X210" s="8"/>
      <c r="Y210" s="543"/>
      <c r="Z210" s="543"/>
      <c r="AA210" s="543"/>
      <c r="AB210" s="543"/>
    </row>
    <row r="211" spans="1:28" x14ac:dyDescent="0.2">
      <c r="A211" s="4">
        <v>5</v>
      </c>
      <c r="B211" s="4"/>
      <c r="C211" s="5" t="s">
        <v>22</v>
      </c>
      <c r="E211" s="6">
        <v>1</v>
      </c>
      <c r="F211" s="6">
        <v>1</v>
      </c>
      <c r="G211" s="6">
        <v>1</v>
      </c>
      <c r="H211" s="6">
        <v>1</v>
      </c>
      <c r="I211" s="6">
        <v>1</v>
      </c>
      <c r="J211" s="19" t="s">
        <v>23</v>
      </c>
      <c r="L211" s="41" t="s">
        <v>536</v>
      </c>
      <c r="Y211" s="29"/>
      <c r="Z211" s="29"/>
      <c r="AA211" s="29"/>
      <c r="AB211" s="29"/>
    </row>
    <row r="212" spans="1:28" x14ac:dyDescent="0.2">
      <c r="A212" s="7">
        <v>6</v>
      </c>
      <c r="B212" s="7"/>
      <c r="C212" s="8" t="s">
        <v>24</v>
      </c>
      <c r="E212" s="10">
        <v>0</v>
      </c>
      <c r="F212" s="10">
        <v>0</v>
      </c>
      <c r="G212" s="10">
        <v>0</v>
      </c>
      <c r="H212" s="10">
        <v>0</v>
      </c>
      <c r="I212" s="10">
        <v>0</v>
      </c>
      <c r="J212" s="19" t="s">
        <v>128</v>
      </c>
      <c r="L212" s="41" t="s">
        <v>2064</v>
      </c>
      <c r="Y212" s="29"/>
      <c r="Z212" s="29"/>
      <c r="AA212" s="29"/>
      <c r="AB212" s="29"/>
    </row>
    <row r="213" spans="1:28" x14ac:dyDescent="0.2">
      <c r="E213" s="62"/>
      <c r="F213" s="62"/>
      <c r="G213" s="62"/>
      <c r="H213" s="62"/>
      <c r="I213" s="62"/>
      <c r="L213" s="41"/>
      <c r="Y213" s="29"/>
      <c r="Z213" s="29"/>
      <c r="AA213" s="29"/>
      <c r="AB213" s="29"/>
    </row>
    <row r="214" spans="1:28" x14ac:dyDescent="0.2">
      <c r="A214" s="3" t="s">
        <v>25</v>
      </c>
      <c r="B214" s="3"/>
      <c r="C214" s="31"/>
      <c r="D214" s="31"/>
      <c r="E214" s="58" t="s">
        <v>14</v>
      </c>
      <c r="F214" s="58" t="s">
        <v>14</v>
      </c>
      <c r="G214" s="58" t="s">
        <v>14</v>
      </c>
      <c r="H214" s="58" t="s">
        <v>14</v>
      </c>
      <c r="I214" s="58" t="s">
        <v>14</v>
      </c>
      <c r="J214" s="30" t="s">
        <v>15</v>
      </c>
      <c r="K214" s="31"/>
      <c r="L214" s="40" t="s">
        <v>16</v>
      </c>
      <c r="M214" s="31"/>
      <c r="N214" s="31"/>
      <c r="O214" s="31"/>
      <c r="P214" s="31"/>
      <c r="Q214" s="31"/>
      <c r="R214" s="31"/>
      <c r="S214" s="31"/>
      <c r="T214" s="31"/>
      <c r="U214" s="31"/>
      <c r="V214" s="31"/>
      <c r="W214" s="31"/>
      <c r="X214" s="31"/>
      <c r="Y214" s="29"/>
      <c r="Z214" s="29"/>
      <c r="AA214" s="29"/>
      <c r="AB214" s="29"/>
    </row>
    <row r="215" spans="1:28" x14ac:dyDescent="0.2">
      <c r="A215" s="19">
        <v>7</v>
      </c>
      <c r="C215" s="19" t="s">
        <v>26</v>
      </c>
      <c r="E215" s="61">
        <v>1</v>
      </c>
      <c r="F215" s="61">
        <v>1</v>
      </c>
      <c r="G215" s="61">
        <v>1</v>
      </c>
      <c r="H215" s="61">
        <v>1</v>
      </c>
      <c r="I215" s="61">
        <v>1</v>
      </c>
      <c r="J215" s="19" t="s">
        <v>27</v>
      </c>
      <c r="L215" s="42" t="s">
        <v>1074</v>
      </c>
      <c r="Y215" s="29"/>
      <c r="Z215" s="29"/>
      <c r="AA215" s="29"/>
      <c r="AB215" s="29"/>
    </row>
    <row r="216" spans="1:28" x14ac:dyDescent="0.2">
      <c r="A216" s="19">
        <v>8</v>
      </c>
      <c r="C216" s="19" t="s">
        <v>58</v>
      </c>
      <c r="E216" s="61">
        <v>1</v>
      </c>
      <c r="F216" s="61">
        <v>1</v>
      </c>
      <c r="G216" s="61">
        <v>1</v>
      </c>
      <c r="H216" s="61">
        <v>1</v>
      </c>
      <c r="I216" s="61">
        <v>1</v>
      </c>
      <c r="J216" s="19" t="s">
        <v>62</v>
      </c>
      <c r="L216" s="42" t="s">
        <v>984</v>
      </c>
      <c r="Y216" s="29"/>
      <c r="Z216" s="29"/>
      <c r="AA216" s="29"/>
      <c r="AB216" s="29"/>
    </row>
    <row r="217" spans="1:28" x14ac:dyDescent="0.2">
      <c r="A217" s="19">
        <v>9</v>
      </c>
      <c r="C217" s="19" t="s">
        <v>40</v>
      </c>
      <c r="E217" s="61">
        <v>1</v>
      </c>
      <c r="F217" s="61">
        <v>1</v>
      </c>
      <c r="G217" s="61">
        <v>1</v>
      </c>
      <c r="H217" s="61">
        <v>1</v>
      </c>
      <c r="I217" s="61">
        <v>1</v>
      </c>
      <c r="J217" s="19" t="s">
        <v>63</v>
      </c>
      <c r="L217" s="42" t="s">
        <v>1075</v>
      </c>
      <c r="Y217" s="29"/>
      <c r="Z217" s="29"/>
      <c r="AA217" s="29"/>
      <c r="AB217" s="29"/>
    </row>
    <row r="218" spans="1:28" x14ac:dyDescent="0.2">
      <c r="A218" s="19">
        <v>10</v>
      </c>
      <c r="C218" s="19" t="s">
        <v>39</v>
      </c>
      <c r="E218" s="61">
        <v>1</v>
      </c>
      <c r="F218" s="61">
        <v>1</v>
      </c>
      <c r="G218" s="61">
        <v>1</v>
      </c>
      <c r="H218" s="61">
        <v>1</v>
      </c>
      <c r="I218" s="61">
        <v>1</v>
      </c>
      <c r="J218" s="19" t="s">
        <v>115</v>
      </c>
      <c r="L218" s="413" t="s">
        <v>990</v>
      </c>
      <c r="Y218" s="29"/>
      <c r="Z218" s="29"/>
      <c r="AA218" s="29"/>
      <c r="AB218" s="29"/>
    </row>
    <row r="219" spans="1:28" x14ac:dyDescent="0.2">
      <c r="E219" s="63"/>
      <c r="F219" s="63"/>
      <c r="G219" s="63"/>
      <c r="H219" s="63"/>
      <c r="I219" s="63"/>
      <c r="L219" s="41"/>
      <c r="Y219" s="29"/>
      <c r="Z219" s="29"/>
      <c r="AA219" s="29"/>
      <c r="AB219" s="29"/>
    </row>
    <row r="220" spans="1:28" x14ac:dyDescent="0.2">
      <c r="A220" s="3" t="s">
        <v>57</v>
      </c>
      <c r="B220" s="3"/>
      <c r="C220" s="31"/>
      <c r="D220" s="31"/>
      <c r="E220" s="64" t="s">
        <v>14</v>
      </c>
      <c r="F220" s="64" t="s">
        <v>14</v>
      </c>
      <c r="G220" s="64" t="s">
        <v>14</v>
      </c>
      <c r="H220" s="64" t="s">
        <v>14</v>
      </c>
      <c r="I220" s="64" t="s">
        <v>14</v>
      </c>
      <c r="J220" s="30" t="s">
        <v>15</v>
      </c>
      <c r="K220" s="31"/>
      <c r="L220" s="40" t="s">
        <v>16</v>
      </c>
      <c r="M220" s="31"/>
      <c r="N220" s="31"/>
      <c r="O220" s="31"/>
      <c r="P220" s="31"/>
      <c r="Q220" s="31"/>
      <c r="R220" s="31"/>
      <c r="S220" s="31"/>
      <c r="T220" s="31"/>
      <c r="U220" s="31"/>
      <c r="V220" s="31"/>
      <c r="W220" s="31"/>
      <c r="X220" s="31"/>
      <c r="Y220" s="29"/>
      <c r="Z220" s="29"/>
      <c r="AA220" s="29"/>
      <c r="AB220" s="29"/>
    </row>
    <row r="221" spans="1:28" x14ac:dyDescent="0.2">
      <c r="A221" s="5">
        <v>11</v>
      </c>
      <c r="B221" s="5"/>
      <c r="C221" s="5" t="s">
        <v>28</v>
      </c>
      <c r="D221" s="5"/>
      <c r="E221" s="6">
        <v>0</v>
      </c>
      <c r="F221" s="6">
        <v>0</v>
      </c>
      <c r="G221" s="6">
        <v>0</v>
      </c>
      <c r="H221" s="6">
        <v>0</v>
      </c>
      <c r="I221" s="6">
        <v>0</v>
      </c>
      <c r="J221" s="19" t="s">
        <v>49</v>
      </c>
      <c r="K221" s="5"/>
      <c r="L221" s="42" t="s">
        <v>1076</v>
      </c>
      <c r="N221" s="5"/>
      <c r="O221" s="5"/>
      <c r="P221" s="5"/>
      <c r="Q221" s="5"/>
      <c r="R221" s="5"/>
      <c r="S221" s="5"/>
      <c r="T221" s="5"/>
      <c r="U221" s="5"/>
      <c r="V221" s="5"/>
      <c r="W221" s="5"/>
      <c r="X221" s="5"/>
      <c r="Y221" s="544"/>
      <c r="Z221" s="544"/>
      <c r="AA221" s="544"/>
      <c r="AB221" s="544"/>
    </row>
    <row r="222" spans="1:28" x14ac:dyDescent="0.2">
      <c r="A222" s="11">
        <v>12</v>
      </c>
      <c r="B222" s="11"/>
      <c r="C222" s="5" t="s">
        <v>47</v>
      </c>
      <c r="D222" s="5"/>
      <c r="E222" s="6">
        <v>1</v>
      </c>
      <c r="F222" s="6">
        <v>1</v>
      </c>
      <c r="G222" s="6">
        <v>1</v>
      </c>
      <c r="H222" s="6">
        <v>1</v>
      </c>
      <c r="I222" s="6">
        <v>1</v>
      </c>
      <c r="J222" s="19" t="s">
        <v>109</v>
      </c>
      <c r="K222" s="5"/>
      <c r="L222" s="42" t="s">
        <v>2067</v>
      </c>
      <c r="N222" s="5"/>
      <c r="O222" s="5"/>
      <c r="P222" s="5"/>
      <c r="Q222" s="5"/>
      <c r="R222" s="5"/>
      <c r="S222" s="5"/>
      <c r="T222" s="5"/>
      <c r="U222" s="5"/>
      <c r="V222" s="5"/>
      <c r="W222" s="5"/>
      <c r="X222" s="5"/>
      <c r="Y222" s="544"/>
      <c r="Z222" s="544"/>
      <c r="AA222" s="544"/>
      <c r="AB222" s="544"/>
    </row>
    <row r="223" spans="1:28" x14ac:dyDescent="0.2">
      <c r="A223" s="47">
        <v>13</v>
      </c>
      <c r="B223" s="47"/>
      <c r="C223" s="19" t="s">
        <v>29</v>
      </c>
      <c r="E223" s="61">
        <v>0</v>
      </c>
      <c r="F223" s="61">
        <v>0</v>
      </c>
      <c r="G223" s="61">
        <v>0</v>
      </c>
      <c r="H223" s="61">
        <v>0</v>
      </c>
      <c r="I223" s="61">
        <v>0</v>
      </c>
      <c r="J223" s="19" t="s">
        <v>30</v>
      </c>
      <c r="L223" s="42" t="s">
        <v>1077</v>
      </c>
      <c r="Y223" s="29"/>
      <c r="Z223" s="29"/>
      <c r="AA223" s="29"/>
      <c r="AB223" s="29"/>
    </row>
    <row r="224" spans="1:28" x14ac:dyDescent="0.2">
      <c r="A224" s="47">
        <v>14</v>
      </c>
      <c r="B224" s="47"/>
      <c r="C224" s="19" t="s">
        <v>31</v>
      </c>
      <c r="E224" s="61">
        <v>1</v>
      </c>
      <c r="F224" s="61">
        <v>1</v>
      </c>
      <c r="G224" s="61">
        <v>1</v>
      </c>
      <c r="H224" s="61">
        <v>1</v>
      </c>
      <c r="I224" s="61">
        <v>1</v>
      </c>
      <c r="J224" s="19" t="s">
        <v>1400</v>
      </c>
      <c r="L224" s="42" t="s">
        <v>1078</v>
      </c>
      <c r="Y224" s="29"/>
      <c r="Z224" s="29"/>
      <c r="AA224" s="29"/>
      <c r="AB224" s="29"/>
    </row>
    <row r="225" spans="1:28" x14ac:dyDescent="0.2">
      <c r="A225" s="47">
        <v>15</v>
      </c>
      <c r="B225" s="47"/>
      <c r="C225" s="19" t="s">
        <v>38</v>
      </c>
      <c r="E225" s="61">
        <v>1</v>
      </c>
      <c r="F225" s="61">
        <v>1</v>
      </c>
      <c r="G225" s="61">
        <v>1</v>
      </c>
      <c r="H225" s="61">
        <v>1</v>
      </c>
      <c r="I225" s="61">
        <v>1</v>
      </c>
      <c r="J225" s="19" t="s">
        <v>64</v>
      </c>
      <c r="L225" s="42" t="s">
        <v>983</v>
      </c>
      <c r="Y225" s="29"/>
      <c r="Z225" s="29"/>
      <c r="AA225" s="29"/>
      <c r="AB225" s="29"/>
    </row>
    <row r="226" spans="1:28" x14ac:dyDescent="0.2">
      <c r="E226" s="63"/>
      <c r="F226" s="63"/>
      <c r="G226" s="63"/>
      <c r="H226" s="63"/>
      <c r="I226" s="63"/>
      <c r="Y226" s="29"/>
      <c r="Z226" s="29"/>
      <c r="AA226" s="29"/>
      <c r="AB226" s="29"/>
    </row>
    <row r="227" spans="1:28" ht="16" thickBot="1" x14ac:dyDescent="0.25">
      <c r="A227" s="43"/>
      <c r="B227" s="43"/>
      <c r="C227" s="43"/>
      <c r="D227" s="43"/>
      <c r="E227" s="65"/>
      <c r="F227" s="65"/>
      <c r="G227" s="65"/>
      <c r="H227" s="65"/>
      <c r="I227" s="65"/>
      <c r="J227" s="43"/>
      <c r="K227" s="43"/>
      <c r="L227" s="18"/>
      <c r="M227" s="18"/>
      <c r="N227" s="18"/>
      <c r="O227" s="18"/>
      <c r="P227" s="18"/>
      <c r="Y227" s="29"/>
      <c r="Z227" s="29"/>
      <c r="AA227" s="29"/>
      <c r="AB227" s="29"/>
    </row>
    <row r="228" spans="1:28" x14ac:dyDescent="0.2">
      <c r="E228" s="63"/>
      <c r="F228" s="63"/>
      <c r="G228" s="63"/>
      <c r="H228" s="63"/>
      <c r="I228" s="63"/>
      <c r="L228" s="18"/>
      <c r="M228" s="18"/>
      <c r="N228" s="18"/>
      <c r="O228" s="18"/>
      <c r="P228" s="18"/>
      <c r="Y228" s="29"/>
      <c r="Z228" s="29"/>
      <c r="AA228" s="29"/>
      <c r="AB228" s="29"/>
    </row>
    <row r="229" spans="1:28" ht="16" thickBot="1" x14ac:dyDescent="0.25">
      <c r="A229" s="2" t="s">
        <v>32</v>
      </c>
      <c r="B229" s="2"/>
      <c r="E229" s="66">
        <f>SUM(E207:E212,E215:E218,E221:E225)</f>
        <v>10</v>
      </c>
      <c r="F229" s="66">
        <f>SUM(F207:F212,F215:F218,F221:F225)</f>
        <v>10</v>
      </c>
      <c r="G229" s="66">
        <f>SUM(G207:G212,G215:G218,G221:G225)</f>
        <v>10</v>
      </c>
      <c r="H229" s="66">
        <f>SUM(H207:H212,H215:H218,H221:H225)</f>
        <v>10</v>
      </c>
      <c r="I229" s="66">
        <f>SUM(I207:I212,I215:I218,I221:I225)</f>
        <v>10</v>
      </c>
      <c r="J229" s="67" t="s">
        <v>48</v>
      </c>
      <c r="L229" s="18"/>
      <c r="M229" s="18"/>
      <c r="N229" s="18"/>
      <c r="O229" s="18"/>
      <c r="P229" s="18"/>
      <c r="Y229" s="29"/>
      <c r="Z229" s="29"/>
      <c r="AA229" s="29"/>
      <c r="AB229" s="29"/>
    </row>
    <row r="230" spans="1:28" ht="16" thickTop="1" x14ac:dyDescent="0.2">
      <c r="A230" s="201" t="s">
        <v>1367</v>
      </c>
      <c r="B230" s="201"/>
      <c r="C230" s="8"/>
      <c r="D230" s="193"/>
      <c r="E230" s="197" t="s">
        <v>164</v>
      </c>
      <c r="F230" s="196" t="s">
        <v>164</v>
      </c>
      <c r="G230" s="197" t="s">
        <v>164</v>
      </c>
      <c r="H230" s="197" t="s">
        <v>164</v>
      </c>
      <c r="I230" s="197" t="s">
        <v>164</v>
      </c>
      <c r="L230" s="18"/>
      <c r="M230" s="18"/>
      <c r="N230" s="18"/>
      <c r="O230" s="18"/>
      <c r="P230" s="18"/>
      <c r="Y230" s="29"/>
      <c r="Z230" s="29"/>
      <c r="AA230" s="29"/>
      <c r="AB230" s="29"/>
    </row>
    <row r="231" spans="1:28" x14ac:dyDescent="0.2">
      <c r="A231" s="68" t="s">
        <v>118</v>
      </c>
      <c r="B231" s="2"/>
      <c r="E231" s="194">
        <f>0.5^E230</f>
        <v>0.5</v>
      </c>
      <c r="F231" s="194">
        <f t="shared" ref="F231:I231" si="4">0.5^F230</f>
        <v>0.5</v>
      </c>
      <c r="G231" s="194">
        <f t="shared" si="4"/>
        <v>0.5</v>
      </c>
      <c r="H231" s="194">
        <f t="shared" si="4"/>
        <v>0.5</v>
      </c>
      <c r="I231" s="194">
        <f t="shared" si="4"/>
        <v>0.5</v>
      </c>
      <c r="L231" s="18"/>
      <c r="M231" s="18"/>
      <c r="N231" s="18"/>
      <c r="O231" s="18"/>
      <c r="P231" s="18"/>
      <c r="Y231" s="29"/>
      <c r="Z231" s="29"/>
      <c r="AA231" s="29"/>
      <c r="AB231" s="29"/>
    </row>
    <row r="232" spans="1:28" ht="16" thickBot="1" x14ac:dyDescent="0.25">
      <c r="A232" s="1"/>
      <c r="B232" s="1"/>
      <c r="C232" s="43"/>
      <c r="D232" s="43"/>
      <c r="E232" s="87"/>
      <c r="F232" s="87"/>
      <c r="G232" s="87"/>
      <c r="H232" s="87"/>
      <c r="I232" s="87"/>
      <c r="J232" s="43"/>
      <c r="K232" s="43"/>
      <c r="L232" s="18"/>
      <c r="M232" s="18"/>
      <c r="N232" s="18"/>
      <c r="O232" s="18"/>
      <c r="P232" s="18"/>
      <c r="Y232" s="29"/>
      <c r="Z232" s="29"/>
      <c r="AA232" s="29"/>
      <c r="AB232" s="29"/>
    </row>
    <row r="233" spans="1:28" x14ac:dyDescent="0.2">
      <c r="A233" s="3" t="s">
        <v>33</v>
      </c>
      <c r="B233" s="3"/>
      <c r="C233" s="31"/>
      <c r="D233" s="31"/>
      <c r="E233" s="69" t="s">
        <v>34</v>
      </c>
      <c r="F233" s="69" t="s">
        <v>34</v>
      </c>
      <c r="G233" s="69" t="s">
        <v>34</v>
      </c>
      <c r="H233" s="69" t="s">
        <v>34</v>
      </c>
      <c r="I233" s="69" t="s">
        <v>34</v>
      </c>
      <c r="J233" s="31" t="s">
        <v>15</v>
      </c>
      <c r="K233" s="31"/>
      <c r="L233" s="18"/>
      <c r="M233" s="18"/>
      <c r="N233" s="18"/>
      <c r="O233" s="18"/>
      <c r="P233" s="18"/>
      <c r="Y233" s="29"/>
      <c r="Z233" s="29"/>
      <c r="AA233" s="29"/>
      <c r="AB233" s="29"/>
    </row>
    <row r="234" spans="1:28" x14ac:dyDescent="0.2">
      <c r="A234" s="198" t="s">
        <v>1368</v>
      </c>
      <c r="B234" s="24" t="s">
        <v>1370</v>
      </c>
      <c r="E234" s="200">
        <v>1</v>
      </c>
      <c r="F234" s="200">
        <v>1</v>
      </c>
      <c r="G234" s="200">
        <v>1</v>
      </c>
      <c r="H234" s="200">
        <v>1</v>
      </c>
      <c r="I234" s="200">
        <v>1</v>
      </c>
      <c r="J234" s="24" t="s">
        <v>1372</v>
      </c>
      <c r="L234" s="18"/>
      <c r="M234" s="18"/>
      <c r="N234" s="18"/>
      <c r="O234" s="18"/>
      <c r="P234" s="18"/>
      <c r="Y234" s="29"/>
      <c r="Z234" s="29"/>
      <c r="AA234" s="29"/>
      <c r="AB234" s="29"/>
    </row>
    <row r="235" spans="1:28" x14ac:dyDescent="0.2">
      <c r="A235" s="198" t="s">
        <v>1369</v>
      </c>
      <c r="B235" s="193" t="s">
        <v>1371</v>
      </c>
      <c r="C235" s="24"/>
      <c r="E235" s="200">
        <v>1</v>
      </c>
      <c r="F235" s="200">
        <v>1</v>
      </c>
      <c r="G235" s="200">
        <v>1</v>
      </c>
      <c r="H235" s="200">
        <v>1</v>
      </c>
      <c r="I235" s="200">
        <v>1</v>
      </c>
      <c r="J235" s="24" t="s">
        <v>1372</v>
      </c>
      <c r="L235" s="18"/>
      <c r="M235" s="18"/>
      <c r="N235" s="18"/>
      <c r="O235" s="18"/>
      <c r="P235" s="18"/>
      <c r="Y235" s="29"/>
      <c r="Z235" s="29"/>
      <c r="AA235" s="29"/>
      <c r="AB235" s="29"/>
    </row>
    <row r="236" spans="1:28" x14ac:dyDescent="0.2">
      <c r="A236" s="5"/>
      <c r="B236" s="5"/>
      <c r="C236" s="24"/>
      <c r="E236" s="23"/>
      <c r="F236" s="23"/>
      <c r="G236" s="23"/>
      <c r="H236" s="23"/>
      <c r="I236" s="23"/>
      <c r="L236" s="18"/>
      <c r="M236" s="18"/>
      <c r="N236" s="18"/>
      <c r="O236" s="18"/>
      <c r="P236" s="18"/>
      <c r="Y236" s="29"/>
      <c r="Z236" s="29"/>
      <c r="AA236" s="29"/>
      <c r="AB236" s="29"/>
    </row>
    <row r="237" spans="1:28" ht="16" thickBot="1" x14ac:dyDescent="0.25">
      <c r="A237" s="5"/>
      <c r="B237" s="5"/>
      <c r="C237" s="22"/>
      <c r="L237" s="18"/>
      <c r="M237" s="18"/>
      <c r="N237" s="18"/>
      <c r="O237" s="18"/>
      <c r="P237" s="18"/>
      <c r="Y237" s="29"/>
      <c r="Z237" s="29"/>
      <c r="AA237" s="29"/>
      <c r="AB237" s="29"/>
    </row>
    <row r="238" spans="1:28" x14ac:dyDescent="0.2">
      <c r="A238" s="21"/>
      <c r="B238" s="21"/>
      <c r="C238" s="20"/>
      <c r="D238" s="70"/>
      <c r="E238" s="70"/>
      <c r="F238" s="70"/>
      <c r="G238" s="70"/>
      <c r="H238" s="70"/>
      <c r="I238" s="70"/>
      <c r="J238" s="70"/>
      <c r="K238" s="70"/>
      <c r="L238" s="18"/>
      <c r="M238" s="18"/>
      <c r="N238" s="18"/>
      <c r="O238" s="18"/>
      <c r="P238" s="18"/>
      <c r="Y238" s="29"/>
      <c r="Z238" s="29"/>
      <c r="AA238" s="29"/>
      <c r="AB238" s="29"/>
    </row>
    <row r="239" spans="1:28" ht="16" thickBot="1" x14ac:dyDescent="0.25">
      <c r="A239" s="2" t="s">
        <v>35</v>
      </c>
      <c r="B239" s="2"/>
      <c r="E239" s="211">
        <f>E229*E231*E234*E235</f>
        <v>5</v>
      </c>
      <c r="F239" s="211">
        <f t="shared" ref="F239:I239" si="5">F229*F231*F234*F235</f>
        <v>5</v>
      </c>
      <c r="G239" s="211">
        <f t="shared" si="5"/>
        <v>5</v>
      </c>
      <c r="H239" s="211">
        <f t="shared" si="5"/>
        <v>5</v>
      </c>
      <c r="I239" s="211">
        <f t="shared" si="5"/>
        <v>5</v>
      </c>
      <c r="J239" s="212" t="s">
        <v>48</v>
      </c>
      <c r="L239" s="18"/>
      <c r="M239" s="18"/>
      <c r="N239" s="18"/>
      <c r="O239" s="18"/>
      <c r="P239" s="18"/>
      <c r="Y239" s="29"/>
      <c r="Z239" s="29"/>
      <c r="AA239" s="29"/>
      <c r="AB239" s="29"/>
    </row>
    <row r="240" spans="1:28" ht="16" thickTop="1" x14ac:dyDescent="0.2">
      <c r="C240" s="68"/>
      <c r="L240" s="18"/>
      <c r="M240" s="18"/>
      <c r="N240" s="18"/>
      <c r="O240" s="18"/>
      <c r="P240" s="18"/>
      <c r="Y240" s="29"/>
      <c r="Z240" s="29"/>
      <c r="AA240" s="29"/>
      <c r="AB240" s="29"/>
    </row>
    <row r="241" spans="1:28" ht="16" thickBot="1" x14ac:dyDescent="0.25">
      <c r="A241" s="43"/>
      <c r="B241" s="43"/>
      <c r="C241" s="43"/>
      <c r="D241" s="43"/>
      <c r="E241" s="43"/>
      <c r="F241" s="43"/>
      <c r="G241" s="43"/>
      <c r="H241" s="43"/>
      <c r="I241" s="43"/>
      <c r="J241" s="43"/>
      <c r="K241" s="43"/>
      <c r="L241" s="18"/>
      <c r="M241" s="18"/>
      <c r="N241" s="18"/>
      <c r="O241" s="18"/>
      <c r="P241" s="18"/>
      <c r="Y241" s="29"/>
      <c r="Z241" s="29"/>
      <c r="AA241" s="29"/>
      <c r="AB241" s="29"/>
    </row>
    <row r="242" spans="1:28" x14ac:dyDescent="0.2">
      <c r="L242" s="18"/>
      <c r="M242" s="18"/>
      <c r="N242" s="18"/>
      <c r="O242" s="18"/>
      <c r="P242" s="18"/>
    </row>
    <row r="243" spans="1:28" x14ac:dyDescent="0.2">
      <c r="A243" s="2" t="s">
        <v>1394</v>
      </c>
      <c r="L243" s="18"/>
      <c r="M243" s="18"/>
      <c r="N243" s="18"/>
      <c r="O243" s="18"/>
      <c r="P243" s="18"/>
    </row>
    <row r="244" spans="1:28" x14ac:dyDescent="0.2">
      <c r="A244" s="221">
        <v>44120</v>
      </c>
      <c r="B244" s="19" t="s">
        <v>1395</v>
      </c>
      <c r="L244" s="18"/>
      <c r="M244" s="18"/>
      <c r="N244" s="18"/>
      <c r="O244" s="18"/>
      <c r="P244" s="18"/>
    </row>
    <row r="245" spans="1:28" x14ac:dyDescent="0.2">
      <c r="L245" s="18"/>
      <c r="M245" s="18"/>
      <c r="N245" s="18"/>
      <c r="O245" s="18"/>
      <c r="P245" s="18"/>
    </row>
  </sheetData>
  <phoneticPr fontId="12" type="noConversion"/>
  <conditionalFormatting sqref="E239:I239">
    <cfRule type="cellIs" dxfId="43" priority="1" operator="lessThan">
      <formula>7.5</formula>
    </cfRule>
    <cfRule type="cellIs" dxfId="42" priority="2" operator="greaterThan">
      <formula>7.5</formula>
    </cfRule>
  </conditionalFormatting>
  <dataValidations count="4">
    <dataValidation type="list" allowBlank="1" showInputMessage="1" showErrorMessage="1" sqref="E10" xr:uid="{00000000-0002-0000-2F00-000000000000}">
      <formula1>#REF!</formula1>
    </dataValidation>
    <dataValidation type="list" showInputMessage="1" showErrorMessage="1" sqref="E12" xr:uid="{00000000-0002-0000-2F00-000001000000}">
      <formula1>#REF!</formula1>
    </dataValidation>
    <dataValidation type="list" allowBlank="1" showInputMessage="1" showErrorMessage="1" sqref="E11" xr:uid="{00000000-0002-0000-2F00-000002000000}">
      <formula1>#REF!</formula1>
    </dataValidation>
    <dataValidation type="list" allowBlank="1" showInputMessage="1" showErrorMessage="1" sqref="D12" xr:uid="{00000000-0002-0000-2F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2F00-000004000000}">
          <x14:formula1>
            <xm:f>Lists!$C$1:$C$9</xm:f>
          </x14:formula1>
          <xm:sqref>D10</xm:sqref>
        </x14:dataValidation>
        <x14:dataValidation type="list" allowBlank="1" showInputMessage="1" showErrorMessage="1" xr:uid="{00000000-0002-0000-2F00-000005000000}">
          <x14:formula1>
            <xm:f>Lists!$F$1:$F$8</xm:f>
          </x14:formula1>
          <xm:sqref>D11</xm:sqref>
        </x14:dataValidation>
        <x14:dataValidation type="list" allowBlank="1" showInputMessage="1" showErrorMessage="1" xr:uid="{00000000-0002-0000-2F00-000006000000}">
          <x14:formula1>
            <xm:f>Lists!$E$1:$E$5</xm:f>
          </x14:formula1>
          <xm:sqref>V15:V104</xm:sqref>
        </x14:dataValidation>
        <x14:dataValidation type="list" allowBlank="1" showInputMessage="1" showErrorMessage="1" xr:uid="{00000000-0002-0000-2F00-000007000000}">
          <x14:formula1>
            <xm:f>Lists!$D$1:$D$8</xm:f>
          </x14:formula1>
          <xm:sqref>E15:E104</xm:sqref>
        </x14:dataValidation>
        <x14:dataValidation type="list" allowBlank="1" showInputMessage="1" showErrorMessage="1" xr:uid="{00000000-0002-0000-2F00-000008000000}">
          <x14:formula1>
            <xm:f>Lists!$G$1:$G$8</xm:f>
          </x14:formula1>
          <xm:sqref>D109:D198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X1048507"/>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17.83203125" style="19" customWidth="1"/>
    <col min="9" max="9" width="31.16406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18.1640625" style="19" customWidth="1"/>
    <col min="21" max="21" width="79.1640625" style="19" customWidth="1"/>
    <col min="22" max="22" width="19.83203125" style="19" customWidth="1"/>
    <col min="23" max="23" width="91.1640625" style="19" customWidth="1"/>
    <col min="24" max="24" width="55" style="19" customWidth="1"/>
    <col min="25" max="16384" width="8.83203125" style="29"/>
  </cols>
  <sheetData>
    <row r="1" spans="1:24" ht="16" thickBot="1" x14ac:dyDescent="0.25">
      <c r="A1" s="1" t="s">
        <v>0</v>
      </c>
      <c r="B1" s="1"/>
      <c r="C1" s="43"/>
      <c r="D1" s="43"/>
      <c r="E1" s="43"/>
      <c r="F1" s="43"/>
      <c r="G1" s="43"/>
      <c r="H1" s="43"/>
      <c r="I1" s="43"/>
      <c r="J1" s="43"/>
      <c r="K1" s="43"/>
      <c r="L1" s="43"/>
      <c r="M1" s="43"/>
      <c r="N1" s="43"/>
      <c r="O1" s="43"/>
      <c r="P1" s="43"/>
      <c r="Q1" s="43"/>
      <c r="R1" s="43"/>
      <c r="S1" s="43"/>
      <c r="T1" s="43"/>
      <c r="U1" s="43"/>
      <c r="V1" s="43"/>
      <c r="W1" s="43"/>
      <c r="X1" s="43"/>
    </row>
    <row r="2" spans="1:24" x14ac:dyDescent="0.2">
      <c r="C2" s="19" t="s">
        <v>1</v>
      </c>
      <c r="D2" s="44" t="s">
        <v>882</v>
      </c>
      <c r="G2" s="19" t="s">
        <v>72</v>
      </c>
      <c r="H2" s="44" t="s">
        <v>1665</v>
      </c>
    </row>
    <row r="3" spans="1:24" x14ac:dyDescent="0.2">
      <c r="C3" s="19" t="s">
        <v>2</v>
      </c>
      <c r="D3" s="209">
        <v>1977</v>
      </c>
    </row>
    <row r="4" spans="1:24" x14ac:dyDescent="0.2">
      <c r="C4" s="8" t="s">
        <v>44</v>
      </c>
      <c r="D4" s="44" t="s">
        <v>883</v>
      </c>
    </row>
    <row r="5" spans="1:24" x14ac:dyDescent="0.2">
      <c r="C5" s="19" t="s">
        <v>3</v>
      </c>
      <c r="D5" s="44" t="s">
        <v>2150</v>
      </c>
    </row>
    <row r="6" spans="1:24" x14ac:dyDescent="0.2">
      <c r="D6" s="18"/>
    </row>
    <row r="7" spans="1:24" ht="16" thickBot="1" x14ac:dyDescent="0.25">
      <c r="A7" s="1" t="s">
        <v>59</v>
      </c>
      <c r="B7" s="1"/>
      <c r="C7" s="43"/>
      <c r="D7" s="248" t="s">
        <v>1647</v>
      </c>
      <c r="E7" s="43"/>
      <c r="F7" s="43"/>
      <c r="G7" s="43"/>
      <c r="H7" s="43"/>
      <c r="I7" s="43"/>
      <c r="J7" s="43"/>
      <c r="K7" s="43"/>
      <c r="L7" s="43"/>
      <c r="M7" s="43"/>
      <c r="N7" s="43"/>
      <c r="O7" s="43"/>
      <c r="P7" s="43"/>
      <c r="Q7" s="43"/>
      <c r="R7" s="43"/>
      <c r="S7" s="43"/>
      <c r="T7" s="43"/>
      <c r="U7" s="43"/>
      <c r="V7" s="43"/>
      <c r="W7" s="43"/>
      <c r="X7" s="43"/>
    </row>
    <row r="9" spans="1:24"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row>
    <row r="10" spans="1:24" x14ac:dyDescent="0.2">
      <c r="C10" s="19" t="s">
        <v>74</v>
      </c>
      <c r="D10" s="45" t="s">
        <v>504</v>
      </c>
      <c r="E10" s="46"/>
    </row>
    <row r="11" spans="1:24" x14ac:dyDescent="0.2">
      <c r="C11" s="19" t="s">
        <v>46</v>
      </c>
      <c r="D11" s="45" t="s">
        <v>1592</v>
      </c>
      <c r="E11" s="47"/>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100" customFormat="1" x14ac:dyDescent="0.2">
      <c r="A15" s="225">
        <v>4</v>
      </c>
      <c r="B15" s="225" t="s">
        <v>1665</v>
      </c>
      <c r="C15" s="206" t="s">
        <v>857</v>
      </c>
      <c r="D15" s="225" t="s">
        <v>441</v>
      </c>
      <c r="E15" s="225" t="s">
        <v>1582</v>
      </c>
      <c r="F15" s="225" t="s">
        <v>859</v>
      </c>
      <c r="G15" s="225" t="s">
        <v>132</v>
      </c>
      <c r="H15" s="225" t="s">
        <v>134</v>
      </c>
      <c r="I15" s="225" t="s">
        <v>1572</v>
      </c>
      <c r="J15" s="225" t="s">
        <v>85</v>
      </c>
      <c r="K15" s="225">
        <v>5</v>
      </c>
      <c r="L15" s="225" t="s">
        <v>71</v>
      </c>
      <c r="M15" s="225" t="s">
        <v>71</v>
      </c>
      <c r="N15" s="225" t="s">
        <v>71</v>
      </c>
      <c r="O15" s="225" t="s">
        <v>71</v>
      </c>
      <c r="P15" s="225" t="s">
        <v>71</v>
      </c>
      <c r="Q15" s="15">
        <v>1</v>
      </c>
      <c r="R15" s="15" t="s">
        <v>884</v>
      </c>
      <c r="S15" s="15" t="s">
        <v>884</v>
      </c>
      <c r="T15" s="15" t="s">
        <v>884</v>
      </c>
      <c r="U15" s="225" t="s">
        <v>71</v>
      </c>
      <c r="V15" s="225" t="s">
        <v>71</v>
      </c>
      <c r="W15" s="225" t="s">
        <v>53</v>
      </c>
      <c r="X15" s="306"/>
    </row>
    <row r="16" spans="1:24" s="100" customFormat="1" ht="17" x14ac:dyDescent="0.2">
      <c r="A16" s="249">
        <v>5</v>
      </c>
      <c r="B16" s="249" t="s">
        <v>1665</v>
      </c>
      <c r="C16" s="250" t="s">
        <v>857</v>
      </c>
      <c r="D16" s="249" t="s">
        <v>441</v>
      </c>
      <c r="E16" s="249" t="s">
        <v>1582</v>
      </c>
      <c r="F16" s="249" t="s">
        <v>1573</v>
      </c>
      <c r="G16" s="249" t="s">
        <v>132</v>
      </c>
      <c r="H16" s="249" t="s">
        <v>134</v>
      </c>
      <c r="I16" s="249" t="s">
        <v>1574</v>
      </c>
      <c r="J16" s="249" t="s">
        <v>85</v>
      </c>
      <c r="K16" s="249">
        <v>5</v>
      </c>
      <c r="L16" s="249" t="s">
        <v>71</v>
      </c>
      <c r="M16" s="249" t="s">
        <v>71</v>
      </c>
      <c r="N16" s="249" t="s">
        <v>71</v>
      </c>
      <c r="O16" s="249" t="s">
        <v>71</v>
      </c>
      <c r="P16" s="249" t="s">
        <v>71</v>
      </c>
      <c r="Q16" s="251">
        <v>1</v>
      </c>
      <c r="R16" s="251" t="s">
        <v>884</v>
      </c>
      <c r="S16" s="251" t="s">
        <v>884</v>
      </c>
      <c r="T16" s="251" t="s">
        <v>884</v>
      </c>
      <c r="U16" s="249" t="s">
        <v>71</v>
      </c>
      <c r="V16" s="249" t="s">
        <v>71</v>
      </c>
      <c r="W16" s="249" t="s">
        <v>53</v>
      </c>
      <c r="X16" s="307"/>
    </row>
    <row r="17" spans="1:24" s="100" customFormat="1" x14ac:dyDescent="0.2">
      <c r="A17" s="301">
        <v>6</v>
      </c>
      <c r="B17" s="301" t="s">
        <v>1665</v>
      </c>
      <c r="C17" s="302" t="s">
        <v>858</v>
      </c>
      <c r="D17" s="301" t="s">
        <v>441</v>
      </c>
      <c r="E17" s="301" t="s">
        <v>1582</v>
      </c>
      <c r="F17" s="301" t="s">
        <v>859</v>
      </c>
      <c r="G17" s="301" t="s">
        <v>132</v>
      </c>
      <c r="H17" s="301" t="s">
        <v>134</v>
      </c>
      <c r="I17" s="301" t="s">
        <v>860</v>
      </c>
      <c r="J17" s="301" t="s">
        <v>85</v>
      </c>
      <c r="K17" s="301">
        <v>5</v>
      </c>
      <c r="L17" s="301" t="s">
        <v>71</v>
      </c>
      <c r="M17" s="301" t="s">
        <v>71</v>
      </c>
      <c r="N17" s="301" t="s">
        <v>71</v>
      </c>
      <c r="O17" s="301" t="s">
        <v>71</v>
      </c>
      <c r="P17" s="301" t="s">
        <v>71</v>
      </c>
      <c r="Q17" s="303">
        <v>1</v>
      </c>
      <c r="R17" s="303" t="s">
        <v>884</v>
      </c>
      <c r="S17" s="303" t="s">
        <v>884</v>
      </c>
      <c r="T17" s="303" t="s">
        <v>884</v>
      </c>
      <c r="U17" s="301" t="s">
        <v>71</v>
      </c>
      <c r="V17" s="301" t="s">
        <v>71</v>
      </c>
      <c r="W17" s="301" t="s">
        <v>53</v>
      </c>
      <c r="X17" s="646"/>
    </row>
    <row r="18" spans="1:24" s="99" customFormat="1" x14ac:dyDescent="0.2">
      <c r="A18" s="49"/>
      <c r="B18" s="49"/>
      <c r="C18" s="49"/>
      <c r="D18" s="49"/>
      <c r="E18" s="49"/>
      <c r="F18" s="49"/>
      <c r="G18" s="49"/>
      <c r="H18" s="49"/>
      <c r="I18" s="49"/>
      <c r="J18" s="49"/>
      <c r="K18" s="49"/>
      <c r="L18" s="49"/>
      <c r="M18" s="49"/>
      <c r="N18" s="49"/>
      <c r="O18" s="49"/>
      <c r="P18" s="49"/>
      <c r="Q18" s="49"/>
      <c r="R18" s="49"/>
      <c r="S18" s="49"/>
      <c r="T18" s="49"/>
      <c r="U18" s="49"/>
      <c r="V18" s="49"/>
      <c r="W18" s="49"/>
      <c r="X18" s="49"/>
    </row>
    <row r="19" spans="1:24" s="99" customFormat="1" ht="16" thickBot="1" x14ac:dyDescent="0.25">
      <c r="A19" s="17" t="s">
        <v>2142</v>
      </c>
      <c r="B19" s="17"/>
      <c r="C19" s="17" t="s">
        <v>68</v>
      </c>
      <c r="D19" s="50"/>
      <c r="E19" s="50"/>
      <c r="F19" s="50"/>
      <c r="G19" s="50"/>
      <c r="H19" s="50"/>
      <c r="I19" s="50"/>
      <c r="J19" s="50"/>
      <c r="K19" s="50"/>
      <c r="L19" s="50"/>
      <c r="M19" s="50"/>
      <c r="N19" s="50"/>
      <c r="O19" s="50"/>
      <c r="P19" s="50"/>
      <c r="Q19" s="50"/>
      <c r="R19" s="50"/>
      <c r="S19" s="50"/>
      <c r="T19" s="50"/>
      <c r="U19" s="50"/>
      <c r="V19" s="50"/>
      <c r="W19" s="98"/>
      <c r="X19" s="98"/>
    </row>
    <row r="20" spans="1:24" s="99" customFormat="1" x14ac:dyDescent="0.2">
      <c r="A20" s="49"/>
      <c r="B20" s="49"/>
      <c r="C20" s="49"/>
      <c r="D20" s="49"/>
      <c r="E20" s="49"/>
      <c r="F20" s="49"/>
      <c r="G20" s="49"/>
      <c r="H20" s="49"/>
      <c r="I20" s="49"/>
      <c r="J20" s="49"/>
      <c r="K20" s="49"/>
      <c r="L20" s="49"/>
      <c r="M20" s="49"/>
      <c r="N20" s="49"/>
      <c r="O20" s="49"/>
      <c r="P20" s="49"/>
      <c r="Q20" s="49"/>
      <c r="R20" s="49"/>
      <c r="S20" s="49"/>
      <c r="T20" s="49"/>
      <c r="U20" s="49"/>
      <c r="V20" s="49"/>
    </row>
    <row r="21" spans="1:24" s="99" customFormat="1" x14ac:dyDescent="0.2">
      <c r="A21" s="51" t="s">
        <v>5</v>
      </c>
      <c r="B21" s="51" t="s">
        <v>36</v>
      </c>
      <c r="C21" s="51" t="s">
        <v>6</v>
      </c>
      <c r="D21" s="51" t="s">
        <v>45</v>
      </c>
      <c r="E21" s="51" t="s">
        <v>9</v>
      </c>
      <c r="F21" s="51" t="s">
        <v>119</v>
      </c>
      <c r="G21" s="51" t="s">
        <v>56</v>
      </c>
      <c r="H21" s="51" t="s">
        <v>136</v>
      </c>
      <c r="I21" s="51" t="s">
        <v>137</v>
      </c>
      <c r="J21" s="51" t="s">
        <v>138</v>
      </c>
      <c r="K21" s="51" t="s">
        <v>139</v>
      </c>
      <c r="L21" s="51" t="s">
        <v>122</v>
      </c>
      <c r="M21" s="51" t="s">
        <v>140</v>
      </c>
      <c r="N21" s="51" t="s">
        <v>122</v>
      </c>
      <c r="O21" s="51" t="s">
        <v>42</v>
      </c>
      <c r="P21" s="102" t="s">
        <v>141</v>
      </c>
      <c r="Q21" s="51" t="s">
        <v>142</v>
      </c>
      <c r="R21" s="51" t="s">
        <v>10</v>
      </c>
      <c r="S21" s="51" t="s">
        <v>146</v>
      </c>
      <c r="T21" s="51" t="s">
        <v>145</v>
      </c>
      <c r="U21" s="51" t="s">
        <v>11</v>
      </c>
      <c r="V21" s="85" t="s">
        <v>16</v>
      </c>
    </row>
    <row r="22" spans="1:24" s="99" customFormat="1" x14ac:dyDescent="0.2">
      <c r="A22" s="90">
        <v>4</v>
      </c>
      <c r="B22" s="90" t="s">
        <v>1665</v>
      </c>
      <c r="C22" s="207" t="s">
        <v>857</v>
      </c>
      <c r="D22" s="52" t="s">
        <v>90</v>
      </c>
      <c r="E22" s="52" t="s">
        <v>90</v>
      </c>
      <c r="F22" s="52">
        <v>6</v>
      </c>
      <c r="G22" s="52" t="s">
        <v>71</v>
      </c>
      <c r="H22" s="247" t="s">
        <v>52</v>
      </c>
      <c r="I22" s="247" t="s">
        <v>52</v>
      </c>
      <c r="J22" s="247" t="s">
        <v>52</v>
      </c>
      <c r="K22" s="247" t="s">
        <v>71</v>
      </c>
      <c r="L22" s="247" t="s">
        <v>71</v>
      </c>
      <c r="M22" s="247" t="s">
        <v>71</v>
      </c>
      <c r="N22" s="247" t="s">
        <v>71</v>
      </c>
      <c r="O22" s="90" t="s">
        <v>864</v>
      </c>
      <c r="P22" s="404" t="s">
        <v>868</v>
      </c>
      <c r="Q22" s="90" t="s">
        <v>126</v>
      </c>
      <c r="R22" s="404" t="s">
        <v>71</v>
      </c>
      <c r="S22" s="404" t="s">
        <v>71</v>
      </c>
      <c r="T22" s="404" t="s">
        <v>71</v>
      </c>
      <c r="U22" s="404" t="s">
        <v>71</v>
      </c>
      <c r="V22" s="228" t="s">
        <v>866</v>
      </c>
      <c r="X22" s="100"/>
    </row>
    <row r="23" spans="1:24" s="99" customFormat="1" x14ac:dyDescent="0.2">
      <c r="A23" s="90">
        <v>4</v>
      </c>
      <c r="B23" s="90" t="s">
        <v>1665</v>
      </c>
      <c r="C23" s="207" t="s">
        <v>857</v>
      </c>
      <c r="D23" s="52" t="s">
        <v>90</v>
      </c>
      <c r="E23" s="52" t="s">
        <v>90</v>
      </c>
      <c r="F23" s="52">
        <v>6</v>
      </c>
      <c r="G23" s="52" t="s">
        <v>71</v>
      </c>
      <c r="H23" s="247" t="s">
        <v>52</v>
      </c>
      <c r="I23" s="247" t="s">
        <v>52</v>
      </c>
      <c r="J23" s="247" t="s">
        <v>52</v>
      </c>
      <c r="K23" s="247" t="s">
        <v>71</v>
      </c>
      <c r="L23" s="247" t="s">
        <v>71</v>
      </c>
      <c r="M23" s="247" t="s">
        <v>71</v>
      </c>
      <c r="N23" s="247" t="s">
        <v>71</v>
      </c>
      <c r="O23" s="90" t="s">
        <v>865</v>
      </c>
      <c r="P23" s="404" t="s">
        <v>869</v>
      </c>
      <c r="Q23" s="90" t="s">
        <v>126</v>
      </c>
      <c r="R23" s="404" t="s">
        <v>71</v>
      </c>
      <c r="S23" s="404" t="s">
        <v>71</v>
      </c>
      <c r="T23" s="404" t="s">
        <v>71</v>
      </c>
      <c r="U23" s="404" t="s">
        <v>71</v>
      </c>
      <c r="V23" s="228" t="s">
        <v>866</v>
      </c>
      <c r="X23" s="100"/>
    </row>
    <row r="24" spans="1:24" s="99" customFormat="1" x14ac:dyDescent="0.2">
      <c r="A24" s="90">
        <v>4</v>
      </c>
      <c r="B24" s="90" t="s">
        <v>1665</v>
      </c>
      <c r="C24" s="207" t="s">
        <v>857</v>
      </c>
      <c r="D24" s="52" t="s">
        <v>1601</v>
      </c>
      <c r="E24" s="52" t="s">
        <v>657</v>
      </c>
      <c r="F24" s="52">
        <v>3</v>
      </c>
      <c r="G24" s="52" t="s">
        <v>71</v>
      </c>
      <c r="H24" s="247" t="s">
        <v>52</v>
      </c>
      <c r="I24" s="247" t="s">
        <v>52</v>
      </c>
      <c r="J24" s="247" t="s">
        <v>52</v>
      </c>
      <c r="K24" s="247" t="s">
        <v>71</v>
      </c>
      <c r="L24" s="247" t="s">
        <v>71</v>
      </c>
      <c r="M24" s="247" t="s">
        <v>71</v>
      </c>
      <c r="N24" s="247" t="s">
        <v>71</v>
      </c>
      <c r="O24" s="90" t="s">
        <v>865</v>
      </c>
      <c r="P24" s="404" t="s">
        <v>869</v>
      </c>
      <c r="Q24" s="90" t="s">
        <v>126</v>
      </c>
      <c r="R24" s="404" t="s">
        <v>71</v>
      </c>
      <c r="S24" s="404" t="s">
        <v>71</v>
      </c>
      <c r="T24" s="404" t="s">
        <v>71</v>
      </c>
      <c r="U24" s="404" t="s">
        <v>71</v>
      </c>
      <c r="V24" s="228" t="s">
        <v>879</v>
      </c>
      <c r="X24" s="100"/>
    </row>
    <row r="25" spans="1:24" s="99" customFormat="1" x14ac:dyDescent="0.2">
      <c r="A25" s="218">
        <v>5</v>
      </c>
      <c r="B25" s="218" t="s">
        <v>1665</v>
      </c>
      <c r="C25" s="262" t="s">
        <v>857</v>
      </c>
      <c r="D25" s="91" t="s">
        <v>90</v>
      </c>
      <c r="E25" s="91" t="s">
        <v>90</v>
      </c>
      <c r="F25" s="91">
        <v>6</v>
      </c>
      <c r="G25" s="91" t="s">
        <v>71</v>
      </c>
      <c r="H25" s="295" t="s">
        <v>52</v>
      </c>
      <c r="I25" s="295" t="s">
        <v>52</v>
      </c>
      <c r="J25" s="295" t="s">
        <v>52</v>
      </c>
      <c r="K25" s="295" t="s">
        <v>71</v>
      </c>
      <c r="L25" s="295" t="s">
        <v>71</v>
      </c>
      <c r="M25" s="295" t="s">
        <v>71</v>
      </c>
      <c r="N25" s="295" t="s">
        <v>71</v>
      </c>
      <c r="O25" s="405" t="s">
        <v>71</v>
      </c>
      <c r="P25" s="405" t="s">
        <v>71</v>
      </c>
      <c r="Q25" s="405" t="s">
        <v>71</v>
      </c>
      <c r="R25" s="405" t="s">
        <v>71</v>
      </c>
      <c r="S25" s="405" t="s">
        <v>71</v>
      </c>
      <c r="T25" s="405" t="s">
        <v>71</v>
      </c>
      <c r="U25" s="405" t="s">
        <v>71</v>
      </c>
      <c r="V25" s="481" t="s">
        <v>1575</v>
      </c>
      <c r="X25" s="100"/>
    </row>
    <row r="26" spans="1:24" s="100" customFormat="1" x14ac:dyDescent="0.2">
      <c r="A26" s="406">
        <v>6</v>
      </c>
      <c r="B26" s="406" t="s">
        <v>1665</v>
      </c>
      <c r="C26" s="407" t="s">
        <v>858</v>
      </c>
      <c r="D26" s="107" t="s">
        <v>90</v>
      </c>
      <c r="E26" s="107" t="s">
        <v>90</v>
      </c>
      <c r="F26" s="406">
        <v>6</v>
      </c>
      <c r="G26" s="107" t="s">
        <v>71</v>
      </c>
      <c r="H26" s="408" t="s">
        <v>52</v>
      </c>
      <c r="I26" s="408" t="s">
        <v>52</v>
      </c>
      <c r="J26" s="408" t="s">
        <v>52</v>
      </c>
      <c r="K26" s="408" t="s">
        <v>71</v>
      </c>
      <c r="L26" s="408" t="s">
        <v>71</v>
      </c>
      <c r="M26" s="408" t="s">
        <v>71</v>
      </c>
      <c r="N26" s="408" t="s">
        <v>71</v>
      </c>
      <c r="O26" s="406" t="s">
        <v>864</v>
      </c>
      <c r="P26" s="409" t="s">
        <v>870</v>
      </c>
      <c r="Q26" s="406" t="s">
        <v>126</v>
      </c>
      <c r="R26" s="410" t="s">
        <v>71</v>
      </c>
      <c r="S26" s="410" t="s">
        <v>71</v>
      </c>
      <c r="T26" s="410" t="s">
        <v>71</v>
      </c>
      <c r="U26" s="410" t="s">
        <v>71</v>
      </c>
      <c r="V26" s="645" t="s">
        <v>866</v>
      </c>
    </row>
    <row r="27" spans="1:24" s="100" customFormat="1" x14ac:dyDescent="0.2">
      <c r="A27" s="406">
        <v>6</v>
      </c>
      <c r="B27" s="406" t="s">
        <v>1665</v>
      </c>
      <c r="C27" s="407" t="s">
        <v>858</v>
      </c>
      <c r="D27" s="107" t="s">
        <v>90</v>
      </c>
      <c r="E27" s="107" t="s">
        <v>90</v>
      </c>
      <c r="F27" s="406">
        <v>6</v>
      </c>
      <c r="G27" s="107" t="s">
        <v>71</v>
      </c>
      <c r="H27" s="408" t="s">
        <v>52</v>
      </c>
      <c r="I27" s="408" t="s">
        <v>52</v>
      </c>
      <c r="J27" s="408" t="s">
        <v>52</v>
      </c>
      <c r="K27" s="408" t="s">
        <v>71</v>
      </c>
      <c r="L27" s="408" t="s">
        <v>71</v>
      </c>
      <c r="M27" s="408" t="s">
        <v>71</v>
      </c>
      <c r="N27" s="408" t="s">
        <v>71</v>
      </c>
      <c r="O27" s="406" t="s">
        <v>865</v>
      </c>
      <c r="P27" s="409" t="s">
        <v>867</v>
      </c>
      <c r="Q27" s="406" t="s">
        <v>126</v>
      </c>
      <c r="R27" s="410" t="s">
        <v>71</v>
      </c>
      <c r="S27" s="410" t="s">
        <v>71</v>
      </c>
      <c r="T27" s="410" t="s">
        <v>71</v>
      </c>
      <c r="U27" s="410" t="s">
        <v>71</v>
      </c>
      <c r="V27" s="645" t="s">
        <v>866</v>
      </c>
    </row>
    <row r="28" spans="1:24" s="100" customFormat="1" x14ac:dyDescent="0.2">
      <c r="A28" s="406">
        <v>6</v>
      </c>
      <c r="B28" s="406" t="s">
        <v>1665</v>
      </c>
      <c r="C28" s="407" t="s">
        <v>858</v>
      </c>
      <c r="D28" s="107" t="s">
        <v>1601</v>
      </c>
      <c r="E28" s="107" t="s">
        <v>657</v>
      </c>
      <c r="F28" s="406">
        <v>3</v>
      </c>
      <c r="G28" s="107" t="s">
        <v>71</v>
      </c>
      <c r="H28" s="408" t="s">
        <v>52</v>
      </c>
      <c r="I28" s="408" t="s">
        <v>52</v>
      </c>
      <c r="J28" s="408" t="s">
        <v>52</v>
      </c>
      <c r="K28" s="408" t="s">
        <v>71</v>
      </c>
      <c r="L28" s="408" t="s">
        <v>71</v>
      </c>
      <c r="M28" s="408" t="s">
        <v>71</v>
      </c>
      <c r="N28" s="408" t="s">
        <v>71</v>
      </c>
      <c r="O28" s="406" t="s">
        <v>865</v>
      </c>
      <c r="P28" s="409" t="s">
        <v>867</v>
      </c>
      <c r="Q28" s="406" t="s">
        <v>126</v>
      </c>
      <c r="R28" s="410" t="s">
        <v>71</v>
      </c>
      <c r="S28" s="410" t="s">
        <v>71</v>
      </c>
      <c r="T28" s="410" t="s">
        <v>71</v>
      </c>
      <c r="U28" s="410" t="s">
        <v>71</v>
      </c>
      <c r="V28" s="645" t="s">
        <v>879</v>
      </c>
    </row>
    <row r="30" spans="1:24" ht="16" thickBot="1" x14ac:dyDescent="0.25">
      <c r="A30" s="1" t="s">
        <v>2142</v>
      </c>
      <c r="B30" s="1"/>
      <c r="C30" s="1" t="s">
        <v>69</v>
      </c>
      <c r="D30" s="16"/>
      <c r="E30" s="16"/>
      <c r="F30" s="43"/>
      <c r="G30" s="43"/>
      <c r="H30" s="43"/>
      <c r="I30" s="43"/>
      <c r="J30" s="43"/>
      <c r="K30" s="43"/>
      <c r="L30" s="43"/>
      <c r="M30" s="43"/>
      <c r="N30" s="43"/>
      <c r="O30" s="43"/>
      <c r="P30" s="43"/>
      <c r="Q30" s="43"/>
      <c r="R30" s="43"/>
      <c r="S30" s="43"/>
      <c r="T30" s="43"/>
      <c r="U30" s="43"/>
      <c r="V30" s="43"/>
      <c r="W30" s="43"/>
      <c r="X30" s="43"/>
    </row>
    <row r="31" spans="1:24" x14ac:dyDescent="0.2">
      <c r="A31" s="236"/>
      <c r="B31" s="236"/>
      <c r="C31" s="236"/>
      <c r="D31" s="537"/>
      <c r="E31" s="537"/>
      <c r="F31" s="18"/>
      <c r="G31" s="18"/>
      <c r="H31" s="18"/>
      <c r="I31" s="18"/>
      <c r="J31" s="18"/>
      <c r="K31" s="18"/>
      <c r="L31" s="18"/>
      <c r="M31" s="18"/>
      <c r="N31" s="18"/>
      <c r="O31" s="18"/>
      <c r="P31" s="18"/>
      <c r="Q31" s="18"/>
      <c r="R31" s="18"/>
      <c r="S31" s="18"/>
      <c r="T31" s="18"/>
      <c r="U31" s="18"/>
      <c r="V31" s="18"/>
      <c r="W31" s="18"/>
      <c r="X31" s="18"/>
    </row>
    <row r="32" spans="1:24" x14ac:dyDescent="0.2">
      <c r="A32" s="263" t="s">
        <v>5</v>
      </c>
      <c r="B32" s="54" t="s">
        <v>9</v>
      </c>
      <c r="C32" s="55" t="s">
        <v>56</v>
      </c>
      <c r="D32" s="56" t="s">
        <v>488</v>
      </c>
      <c r="E32" s="56" t="s">
        <v>489</v>
      </c>
      <c r="F32" s="56" t="s">
        <v>490</v>
      </c>
      <c r="G32" s="56" t="s">
        <v>491</v>
      </c>
      <c r="H32" s="56" t="s">
        <v>492</v>
      </c>
      <c r="I32" s="56" t="s">
        <v>493</v>
      </c>
      <c r="J32" s="55" t="s">
        <v>2139</v>
      </c>
      <c r="K32" s="55" t="s">
        <v>122</v>
      </c>
      <c r="L32" s="55" t="s">
        <v>2140</v>
      </c>
      <c r="M32" s="55" t="s">
        <v>122</v>
      </c>
      <c r="N32" s="530" t="s">
        <v>42</v>
      </c>
      <c r="O32" s="55" t="s">
        <v>2141</v>
      </c>
      <c r="P32" s="55" t="s">
        <v>122</v>
      </c>
      <c r="Q32" s="530" t="s">
        <v>10</v>
      </c>
      <c r="R32" s="55" t="s">
        <v>2566</v>
      </c>
      <c r="S32" s="55" t="s">
        <v>11</v>
      </c>
      <c r="T32" s="55" t="s">
        <v>16</v>
      </c>
    </row>
    <row r="33" spans="1:24" s="99" customFormat="1" ht="16" x14ac:dyDescent="0.2">
      <c r="A33" s="82" t="s">
        <v>441</v>
      </c>
      <c r="B33" s="82" t="s">
        <v>90</v>
      </c>
      <c r="C33" s="82" t="s">
        <v>71</v>
      </c>
      <c r="D33" s="82" t="s">
        <v>862</v>
      </c>
      <c r="E33" s="82" t="s">
        <v>862</v>
      </c>
      <c r="F33" s="82" t="s">
        <v>862</v>
      </c>
      <c r="G33" s="82">
        <v>24</v>
      </c>
      <c r="H33" s="82" t="s">
        <v>125</v>
      </c>
      <c r="I33" s="82">
        <v>24</v>
      </c>
      <c r="J33" s="82" t="s">
        <v>71</v>
      </c>
      <c r="K33" s="82" t="s">
        <v>71</v>
      </c>
      <c r="L33" s="82" t="s">
        <v>71</v>
      </c>
      <c r="M33" s="82" t="s">
        <v>71</v>
      </c>
      <c r="N33" s="82" t="s">
        <v>71</v>
      </c>
      <c r="O33" s="82" t="s">
        <v>71</v>
      </c>
      <c r="P33" s="82" t="s">
        <v>71</v>
      </c>
      <c r="Q33" s="82" t="s">
        <v>71</v>
      </c>
      <c r="R33" s="82" t="s">
        <v>71</v>
      </c>
      <c r="S33" s="82" t="s">
        <v>71</v>
      </c>
      <c r="T33" s="57" t="s">
        <v>863</v>
      </c>
      <c r="U33" s="49"/>
      <c r="V33" s="49"/>
      <c r="W33" s="49"/>
      <c r="X33" s="49"/>
    </row>
    <row r="35" spans="1:24" ht="16" thickBot="1" x14ac:dyDescent="0.25">
      <c r="A35" s="1" t="s">
        <v>12</v>
      </c>
      <c r="B35" s="1"/>
      <c r="C35" s="43"/>
      <c r="D35" s="43"/>
      <c r="E35" s="43"/>
      <c r="F35" s="43"/>
      <c r="G35" s="43"/>
      <c r="H35" s="43"/>
      <c r="I35" s="43"/>
      <c r="J35" s="43"/>
      <c r="K35" s="43"/>
      <c r="L35" s="43"/>
      <c r="M35" s="43"/>
      <c r="N35" s="43"/>
      <c r="O35" s="43"/>
      <c r="P35" s="43"/>
      <c r="Q35" s="43"/>
      <c r="R35" s="43"/>
      <c r="S35" s="43"/>
      <c r="T35" s="43"/>
      <c r="U35" s="43"/>
      <c r="V35" s="43"/>
      <c r="W35" s="43"/>
      <c r="X35" s="43"/>
    </row>
    <row r="36" spans="1:24" x14ac:dyDescent="0.2">
      <c r="A36" s="3" t="s">
        <v>13</v>
      </c>
      <c r="B36" s="3"/>
      <c r="C36" s="31"/>
      <c r="D36" s="31"/>
      <c r="E36" s="58" t="s">
        <v>1576</v>
      </c>
      <c r="F36" s="58" t="s">
        <v>1577</v>
      </c>
      <c r="G36" s="30" t="s">
        <v>54</v>
      </c>
      <c r="H36" s="31"/>
      <c r="I36" s="30" t="s">
        <v>16</v>
      </c>
      <c r="J36" s="31"/>
      <c r="K36" s="31"/>
      <c r="L36" s="31"/>
      <c r="M36" s="31"/>
      <c r="N36" s="31"/>
      <c r="O36" s="31"/>
      <c r="P36" s="31"/>
      <c r="Q36" s="31"/>
      <c r="R36" s="31"/>
      <c r="S36" s="31"/>
      <c r="T36" s="31"/>
      <c r="U36" s="31"/>
      <c r="V36" s="31"/>
      <c r="W36" s="31"/>
      <c r="X36" s="31"/>
    </row>
    <row r="37" spans="1:24" x14ac:dyDescent="0.2">
      <c r="A37" s="59">
        <v>1</v>
      </c>
      <c r="B37" s="59"/>
      <c r="C37" s="60" t="s">
        <v>37</v>
      </c>
      <c r="D37" s="60"/>
      <c r="E37" s="61">
        <v>1</v>
      </c>
      <c r="F37" s="61">
        <v>1</v>
      </c>
      <c r="G37" s="60" t="s">
        <v>60</v>
      </c>
      <c r="H37" s="60"/>
      <c r="I37" s="416" t="s">
        <v>861</v>
      </c>
      <c r="J37" s="60"/>
      <c r="K37" s="60"/>
      <c r="L37" s="60"/>
      <c r="M37" s="60"/>
      <c r="N37" s="60"/>
      <c r="O37" s="60"/>
      <c r="P37" s="60"/>
      <c r="Q37" s="60"/>
      <c r="R37" s="60"/>
      <c r="S37" s="60"/>
      <c r="T37" s="60"/>
      <c r="U37" s="60"/>
      <c r="V37" s="60"/>
      <c r="W37" s="60"/>
      <c r="X37" s="60"/>
    </row>
    <row r="38" spans="1:24" x14ac:dyDescent="0.2">
      <c r="A38" s="4">
        <v>2</v>
      </c>
      <c r="B38" s="4"/>
      <c r="C38" s="5" t="s">
        <v>17</v>
      </c>
      <c r="E38" s="6">
        <v>0</v>
      </c>
      <c r="F38" s="6">
        <v>0</v>
      </c>
      <c r="G38" s="19" t="s">
        <v>61</v>
      </c>
      <c r="I38" s="42" t="s">
        <v>636</v>
      </c>
    </row>
    <row r="39" spans="1:24" s="543" customFormat="1" x14ac:dyDescent="0.2">
      <c r="A39" s="7">
        <v>3</v>
      </c>
      <c r="B39" s="7"/>
      <c r="C39" s="8" t="s">
        <v>18</v>
      </c>
      <c r="D39" s="8"/>
      <c r="E39" s="10">
        <v>0</v>
      </c>
      <c r="F39" s="10">
        <v>0</v>
      </c>
      <c r="G39" s="8" t="s">
        <v>19</v>
      </c>
      <c r="H39" s="8"/>
      <c r="I39" s="42" t="s">
        <v>636</v>
      </c>
      <c r="J39" s="19"/>
      <c r="K39" s="8"/>
      <c r="L39" s="8"/>
      <c r="M39" s="8"/>
      <c r="N39" s="8"/>
      <c r="O39" s="8"/>
      <c r="P39" s="8"/>
      <c r="Q39" s="8"/>
      <c r="R39" s="8"/>
      <c r="S39" s="8"/>
      <c r="T39" s="8"/>
      <c r="U39" s="8"/>
      <c r="V39" s="8"/>
      <c r="W39" s="8"/>
      <c r="X39" s="8"/>
    </row>
    <row r="40" spans="1:24" s="543" customFormat="1" x14ac:dyDescent="0.2">
      <c r="A40" s="7">
        <v>4</v>
      </c>
      <c r="B40" s="7"/>
      <c r="C40" s="8" t="s">
        <v>20</v>
      </c>
      <c r="D40" s="8"/>
      <c r="E40" s="10">
        <v>0</v>
      </c>
      <c r="F40" s="10">
        <v>0</v>
      </c>
      <c r="G40" s="8" t="s">
        <v>21</v>
      </c>
      <c r="H40" s="8"/>
      <c r="I40" s="42" t="s">
        <v>636</v>
      </c>
      <c r="J40" s="19"/>
      <c r="K40" s="8"/>
      <c r="L40" s="8"/>
      <c r="M40" s="8"/>
      <c r="N40" s="8"/>
      <c r="O40" s="8"/>
      <c r="P40" s="8"/>
      <c r="Q40" s="8"/>
      <c r="R40" s="8"/>
      <c r="S40" s="8"/>
      <c r="T40" s="8"/>
      <c r="U40" s="8"/>
      <c r="V40" s="8"/>
      <c r="W40" s="8"/>
      <c r="X40" s="8"/>
    </row>
    <row r="41" spans="1:24" x14ac:dyDescent="0.2">
      <c r="A41" s="4">
        <v>5</v>
      </c>
      <c r="B41" s="4"/>
      <c r="C41" s="5" t="s">
        <v>22</v>
      </c>
      <c r="E41" s="6">
        <v>0</v>
      </c>
      <c r="F41" s="6">
        <v>0</v>
      </c>
      <c r="G41" s="19" t="s">
        <v>23</v>
      </c>
      <c r="I41" s="42" t="s">
        <v>1649</v>
      </c>
    </row>
    <row r="42" spans="1:24" x14ac:dyDescent="0.2">
      <c r="A42" s="7">
        <v>6</v>
      </c>
      <c r="B42" s="7"/>
      <c r="C42" s="8" t="s">
        <v>24</v>
      </c>
      <c r="E42" s="10">
        <v>1</v>
      </c>
      <c r="F42" s="10">
        <v>1</v>
      </c>
      <c r="G42" s="19" t="s">
        <v>128</v>
      </c>
      <c r="I42" s="42" t="s">
        <v>1648</v>
      </c>
    </row>
    <row r="43" spans="1:24" x14ac:dyDescent="0.2">
      <c r="E43" s="62"/>
      <c r="F43" s="62"/>
      <c r="I43" s="42"/>
    </row>
    <row r="44" spans="1:24" x14ac:dyDescent="0.2">
      <c r="A44" s="3" t="s">
        <v>25</v>
      </c>
      <c r="B44" s="3"/>
      <c r="C44" s="31"/>
      <c r="D44" s="31"/>
      <c r="E44" s="58" t="s">
        <v>14</v>
      </c>
      <c r="F44" s="58" t="s">
        <v>14</v>
      </c>
      <c r="G44" s="30" t="s">
        <v>15</v>
      </c>
      <c r="H44" s="31"/>
      <c r="I44" s="417" t="s">
        <v>16</v>
      </c>
      <c r="J44" s="31"/>
      <c r="K44" s="31"/>
      <c r="L44" s="31"/>
      <c r="M44" s="31"/>
      <c r="N44" s="31"/>
      <c r="O44" s="31"/>
      <c r="P44" s="31"/>
      <c r="Q44" s="31"/>
      <c r="R44" s="31"/>
      <c r="S44" s="31"/>
      <c r="T44" s="31"/>
      <c r="U44" s="31"/>
      <c r="V44" s="31"/>
      <c r="W44" s="31"/>
      <c r="X44" s="31"/>
    </row>
    <row r="45" spans="1:24" x14ac:dyDescent="0.2">
      <c r="A45" s="19">
        <v>7</v>
      </c>
      <c r="C45" s="19" t="s">
        <v>26</v>
      </c>
      <c r="E45" s="61">
        <v>1</v>
      </c>
      <c r="F45" s="61">
        <v>1</v>
      </c>
      <c r="G45" s="19" t="s">
        <v>27</v>
      </c>
      <c r="I45" s="418" t="s">
        <v>1578</v>
      </c>
    </row>
    <row r="46" spans="1:24" x14ac:dyDescent="0.2">
      <c r="A46" s="19">
        <v>8</v>
      </c>
      <c r="C46" s="19" t="s">
        <v>58</v>
      </c>
      <c r="E46" s="61">
        <v>1</v>
      </c>
      <c r="F46" s="61">
        <v>1</v>
      </c>
      <c r="G46" s="19" t="s">
        <v>62</v>
      </c>
      <c r="I46" s="42" t="s">
        <v>1846</v>
      </c>
    </row>
    <row r="47" spans="1:24" x14ac:dyDescent="0.2">
      <c r="A47" s="19">
        <v>9</v>
      </c>
      <c r="C47" s="19" t="s">
        <v>40</v>
      </c>
      <c r="E47" s="61">
        <v>0</v>
      </c>
      <c r="F47" s="61">
        <v>0</v>
      </c>
      <c r="G47" s="19" t="s">
        <v>63</v>
      </c>
      <c r="I47" s="42" t="s">
        <v>1656</v>
      </c>
    </row>
    <row r="48" spans="1:24" x14ac:dyDescent="0.2">
      <c r="A48" s="19">
        <v>10</v>
      </c>
      <c r="C48" s="19" t="s">
        <v>39</v>
      </c>
      <c r="E48" s="61">
        <v>0</v>
      </c>
      <c r="F48" s="61">
        <v>0</v>
      </c>
      <c r="G48" s="19" t="s">
        <v>115</v>
      </c>
      <c r="I48" s="413" t="s">
        <v>1845</v>
      </c>
    </row>
    <row r="49" spans="1:24" x14ac:dyDescent="0.2">
      <c r="E49" s="63"/>
      <c r="F49" s="63"/>
      <c r="I49" s="42"/>
    </row>
    <row r="50" spans="1:24" x14ac:dyDescent="0.2">
      <c r="A50" s="3" t="s">
        <v>57</v>
      </c>
      <c r="B50" s="3"/>
      <c r="C50" s="31"/>
      <c r="D50" s="31"/>
      <c r="E50" s="64" t="s">
        <v>14</v>
      </c>
      <c r="F50" s="64" t="s">
        <v>14</v>
      </c>
      <c r="G50" s="30" t="s">
        <v>15</v>
      </c>
      <c r="H50" s="31"/>
      <c r="I50" s="417" t="s">
        <v>16</v>
      </c>
      <c r="J50" s="31"/>
      <c r="K50" s="31"/>
      <c r="L50" s="31"/>
      <c r="M50" s="31"/>
      <c r="N50" s="31"/>
      <c r="O50" s="31"/>
      <c r="P50" s="31"/>
      <c r="Q50" s="31"/>
      <c r="R50" s="31"/>
      <c r="S50" s="31"/>
      <c r="T50" s="31"/>
      <c r="U50" s="31"/>
      <c r="V50" s="31"/>
      <c r="W50" s="31"/>
      <c r="X50" s="31"/>
    </row>
    <row r="51" spans="1:24" s="544" customFormat="1" x14ac:dyDescent="0.2">
      <c r="A51" s="5">
        <v>11</v>
      </c>
      <c r="B51" s="5"/>
      <c r="C51" s="5" t="s">
        <v>28</v>
      </c>
      <c r="D51" s="5"/>
      <c r="E51" s="6">
        <v>0</v>
      </c>
      <c r="F51" s="6">
        <v>0</v>
      </c>
      <c r="G51" s="19" t="s">
        <v>49</v>
      </c>
      <c r="H51" s="5"/>
      <c r="I51" s="42" t="s">
        <v>1579</v>
      </c>
      <c r="J51" s="19"/>
      <c r="K51" s="5"/>
      <c r="L51" s="5"/>
      <c r="M51" s="5"/>
      <c r="N51" s="5"/>
      <c r="O51" s="5"/>
      <c r="P51" s="5"/>
      <c r="Q51" s="5"/>
      <c r="R51" s="5"/>
      <c r="S51" s="5"/>
      <c r="T51" s="5"/>
      <c r="U51" s="5"/>
      <c r="V51" s="5"/>
      <c r="W51" s="5"/>
      <c r="X51" s="5"/>
    </row>
    <row r="52" spans="1:24" s="544" customFormat="1" x14ac:dyDescent="0.2">
      <c r="A52" s="11">
        <v>12</v>
      </c>
      <c r="B52" s="11"/>
      <c r="C52" s="5" t="s">
        <v>47</v>
      </c>
      <c r="D52" s="5"/>
      <c r="E52" s="6">
        <v>0</v>
      </c>
      <c r="F52" s="6">
        <v>0</v>
      </c>
      <c r="G52" s="19" t="s">
        <v>109</v>
      </c>
      <c r="H52" s="5"/>
      <c r="I52" s="42" t="s">
        <v>880</v>
      </c>
      <c r="J52" s="19"/>
      <c r="K52" s="5"/>
      <c r="L52" s="5"/>
      <c r="M52" s="5"/>
      <c r="N52" s="5"/>
      <c r="O52" s="5"/>
      <c r="P52" s="5"/>
      <c r="Q52" s="5"/>
      <c r="R52" s="5"/>
      <c r="S52" s="5"/>
      <c r="T52" s="5"/>
      <c r="U52" s="5"/>
      <c r="V52" s="5"/>
      <c r="W52" s="5"/>
      <c r="X52" s="5"/>
    </row>
    <row r="53" spans="1:24" x14ac:dyDescent="0.2">
      <c r="A53" s="47">
        <v>13</v>
      </c>
      <c r="B53" s="47"/>
      <c r="C53" s="19" t="s">
        <v>29</v>
      </c>
      <c r="E53" s="61">
        <v>0</v>
      </c>
      <c r="F53" s="61">
        <v>0</v>
      </c>
      <c r="G53" s="19" t="s">
        <v>30</v>
      </c>
      <c r="I53" s="42" t="s">
        <v>881</v>
      </c>
    </row>
    <row r="54" spans="1:24" x14ac:dyDescent="0.2">
      <c r="A54" s="47">
        <v>14</v>
      </c>
      <c r="B54" s="47"/>
      <c r="C54" s="19" t="s">
        <v>31</v>
      </c>
      <c r="E54" s="61">
        <v>0</v>
      </c>
      <c r="F54" s="61">
        <v>0</v>
      </c>
      <c r="G54" s="19" t="s">
        <v>1400</v>
      </c>
      <c r="I54" s="42" t="s">
        <v>636</v>
      </c>
    </row>
    <row r="55" spans="1:24" x14ac:dyDescent="0.2">
      <c r="A55" s="47">
        <v>15</v>
      </c>
      <c r="B55" s="47"/>
      <c r="C55" s="19" t="s">
        <v>38</v>
      </c>
      <c r="E55" s="61">
        <v>1</v>
      </c>
      <c r="F55" s="61">
        <v>1</v>
      </c>
      <c r="G55" s="19" t="s">
        <v>64</v>
      </c>
      <c r="I55" s="42" t="s">
        <v>1847</v>
      </c>
    </row>
    <row r="56" spans="1:24" x14ac:dyDescent="0.2">
      <c r="E56" s="63"/>
      <c r="F56" s="63"/>
    </row>
    <row r="57" spans="1:24" ht="16" thickBot="1" x14ac:dyDescent="0.25">
      <c r="A57" s="43"/>
      <c r="B57" s="43"/>
      <c r="C57" s="43"/>
      <c r="D57" s="43"/>
      <c r="E57" s="65"/>
      <c r="F57" s="65"/>
      <c r="G57" s="43"/>
      <c r="H57" s="43"/>
      <c r="I57" s="18"/>
      <c r="J57" s="18"/>
      <c r="K57" s="18"/>
      <c r="L57" s="18"/>
    </row>
    <row r="58" spans="1:24" x14ac:dyDescent="0.2">
      <c r="E58" s="63"/>
      <c r="F58" s="63"/>
      <c r="I58" s="18"/>
      <c r="J58" s="18"/>
      <c r="K58" s="18"/>
      <c r="L58" s="18"/>
    </row>
    <row r="59" spans="1:24" ht="16" thickBot="1" x14ac:dyDescent="0.25">
      <c r="A59" s="2" t="s">
        <v>32</v>
      </c>
      <c r="B59" s="2"/>
      <c r="E59" s="66">
        <f>SUM(E37:E42,E45:E48,E51:E55)</f>
        <v>5</v>
      </c>
      <c r="F59" s="66">
        <f>SUM(F37:F42,F45:F48,F51:F55)</f>
        <v>5</v>
      </c>
      <c r="G59" s="67" t="s">
        <v>48</v>
      </c>
      <c r="I59" s="18"/>
      <c r="J59" s="18"/>
      <c r="K59" s="18"/>
      <c r="L59" s="18"/>
    </row>
    <row r="60" spans="1:24" ht="16" thickTop="1" x14ac:dyDescent="0.2">
      <c r="A60" s="201" t="s">
        <v>1367</v>
      </c>
      <c r="B60" s="201"/>
      <c r="C60" s="8"/>
      <c r="D60" s="193"/>
      <c r="E60" s="197" t="s">
        <v>1303</v>
      </c>
      <c r="F60" s="196" t="s">
        <v>1303</v>
      </c>
      <c r="I60" s="18"/>
      <c r="J60" s="18"/>
      <c r="K60" s="18"/>
      <c r="L60" s="18"/>
    </row>
    <row r="61" spans="1:24" x14ac:dyDescent="0.2">
      <c r="A61" s="68" t="s">
        <v>118</v>
      </c>
      <c r="B61" s="2"/>
      <c r="E61" s="204">
        <f>0.5^E60</f>
        <v>6.25E-2</v>
      </c>
      <c r="F61" s="204">
        <f>0.5^F60</f>
        <v>6.25E-2</v>
      </c>
      <c r="I61" s="18"/>
      <c r="J61" s="18"/>
      <c r="K61" s="18"/>
      <c r="L61" s="18"/>
    </row>
    <row r="62" spans="1:24" x14ac:dyDescent="0.2">
      <c r="A62" s="2"/>
      <c r="B62" s="2"/>
      <c r="C62" s="68"/>
      <c r="E62" s="81"/>
      <c r="F62" s="81"/>
      <c r="I62" s="18"/>
      <c r="J62" s="18"/>
      <c r="K62" s="18"/>
      <c r="L62" s="18"/>
    </row>
    <row r="63" spans="1:24" ht="16" thickBot="1" x14ac:dyDescent="0.25">
      <c r="A63" s="1"/>
      <c r="B63" s="1"/>
      <c r="C63" s="43"/>
      <c r="D63" s="43"/>
      <c r="E63" s="87"/>
      <c r="F63" s="87"/>
      <c r="G63" s="43"/>
      <c r="H63" s="43"/>
      <c r="I63" s="18"/>
      <c r="J63" s="18"/>
      <c r="K63" s="18"/>
      <c r="L63" s="18"/>
    </row>
    <row r="64" spans="1:24" x14ac:dyDescent="0.2">
      <c r="A64" s="3" t="s">
        <v>33</v>
      </c>
      <c r="B64" s="3"/>
      <c r="C64" s="31"/>
      <c r="D64" s="31"/>
      <c r="E64" s="69" t="s">
        <v>34</v>
      </c>
      <c r="F64" s="69" t="s">
        <v>34</v>
      </c>
      <c r="G64" s="31" t="s">
        <v>15</v>
      </c>
      <c r="H64" s="31"/>
      <c r="I64" s="18"/>
      <c r="J64" s="18"/>
      <c r="K64" s="18"/>
      <c r="L64" s="18"/>
    </row>
    <row r="65" spans="1:12" x14ac:dyDescent="0.2">
      <c r="A65" s="198" t="s">
        <v>1368</v>
      </c>
      <c r="B65" s="24" t="s">
        <v>1370</v>
      </c>
      <c r="E65" s="200">
        <v>1</v>
      </c>
      <c r="F65" s="200">
        <v>1</v>
      </c>
      <c r="G65" s="24" t="s">
        <v>1372</v>
      </c>
      <c r="I65" s="18"/>
      <c r="J65" s="18"/>
      <c r="K65" s="18"/>
      <c r="L65" s="18"/>
    </row>
    <row r="66" spans="1:12" x14ac:dyDescent="0.2">
      <c r="A66" s="198" t="s">
        <v>1369</v>
      </c>
      <c r="B66" s="193" t="s">
        <v>1371</v>
      </c>
      <c r="C66" s="24"/>
      <c r="E66" s="200">
        <v>1</v>
      </c>
      <c r="F66" s="200">
        <v>1</v>
      </c>
      <c r="G66" s="24" t="s">
        <v>1372</v>
      </c>
      <c r="I66" s="18"/>
      <c r="J66" s="18"/>
      <c r="K66" s="18"/>
      <c r="L66" s="18"/>
    </row>
    <row r="67" spans="1:12" x14ac:dyDescent="0.2">
      <c r="A67" s="5"/>
      <c r="B67" s="5"/>
      <c r="C67" s="24"/>
      <c r="E67" s="23"/>
      <c r="F67" s="23"/>
      <c r="I67" s="18"/>
      <c r="J67" s="18"/>
      <c r="K67" s="18"/>
      <c r="L67" s="18"/>
    </row>
    <row r="68" spans="1:12" ht="16" thickBot="1" x14ac:dyDescent="0.25">
      <c r="A68" s="5"/>
      <c r="B68" s="5"/>
      <c r="C68" s="22"/>
      <c r="I68" s="18"/>
      <c r="J68" s="18"/>
      <c r="K68" s="18"/>
      <c r="L68" s="18"/>
    </row>
    <row r="69" spans="1:12" x14ac:dyDescent="0.2">
      <c r="A69" s="21"/>
      <c r="B69" s="21"/>
      <c r="C69" s="20"/>
      <c r="D69" s="70"/>
      <c r="E69" s="70"/>
      <c r="F69" s="70"/>
      <c r="G69" s="70"/>
      <c r="H69" s="70"/>
      <c r="I69" s="18"/>
      <c r="J69" s="18"/>
      <c r="K69" s="18"/>
      <c r="L69" s="18"/>
    </row>
    <row r="70" spans="1:12" ht="16" thickBot="1" x14ac:dyDescent="0.25">
      <c r="A70" s="2" t="s">
        <v>35</v>
      </c>
      <c r="B70" s="2"/>
      <c r="E70" s="211">
        <f>E59*E61*E65*E66</f>
        <v>0.3125</v>
      </c>
      <c r="F70" s="211">
        <f>F59*F61*F65*F66</f>
        <v>0.3125</v>
      </c>
      <c r="G70" s="212" t="s">
        <v>48</v>
      </c>
      <c r="I70" s="18"/>
      <c r="J70" s="18"/>
      <c r="K70" s="18"/>
      <c r="L70" s="18"/>
    </row>
    <row r="71" spans="1:12" ht="16" thickTop="1" x14ac:dyDescent="0.2">
      <c r="C71" s="68"/>
      <c r="I71" s="18"/>
      <c r="J71" s="18"/>
      <c r="K71" s="18"/>
      <c r="L71" s="18"/>
    </row>
    <row r="72" spans="1:12" ht="16" thickBot="1" x14ac:dyDescent="0.25">
      <c r="A72" s="43"/>
      <c r="B72" s="43"/>
      <c r="C72" s="43"/>
      <c r="D72" s="43"/>
      <c r="E72" s="43"/>
      <c r="F72" s="43"/>
      <c r="G72" s="43"/>
      <c r="H72" s="43"/>
      <c r="I72" s="18"/>
      <c r="J72" s="18"/>
      <c r="K72" s="18"/>
      <c r="L72" s="18"/>
    </row>
    <row r="73" spans="1:12" x14ac:dyDescent="0.2">
      <c r="I73" s="18"/>
      <c r="J73" s="18"/>
      <c r="K73" s="18"/>
      <c r="L73" s="18"/>
    </row>
    <row r="74" spans="1:12" x14ac:dyDescent="0.2">
      <c r="A74" s="2" t="s">
        <v>1394</v>
      </c>
      <c r="I74" s="18"/>
      <c r="J74" s="18"/>
      <c r="K74" s="18"/>
      <c r="L74" s="18"/>
    </row>
    <row r="75" spans="1:12" x14ac:dyDescent="0.2">
      <c r="A75" s="221">
        <v>44119</v>
      </c>
      <c r="B75" s="19" t="s">
        <v>1395</v>
      </c>
      <c r="I75" s="18"/>
      <c r="J75" s="18"/>
      <c r="K75" s="18"/>
      <c r="L75" s="18"/>
    </row>
    <row r="76" spans="1:12" x14ac:dyDescent="0.2">
      <c r="I76" s="18"/>
      <c r="J76" s="18"/>
      <c r="K76" s="18"/>
      <c r="L76" s="18"/>
    </row>
    <row r="77" spans="1:12" x14ac:dyDescent="0.2">
      <c r="I77" s="18"/>
      <c r="J77" s="18"/>
      <c r="K77" s="18"/>
      <c r="L77" s="18"/>
    </row>
    <row r="78" spans="1:12" x14ac:dyDescent="0.2">
      <c r="I78" s="18"/>
      <c r="J78" s="18"/>
      <c r="K78" s="18"/>
      <c r="L78" s="18"/>
    </row>
    <row r="79" spans="1:12" x14ac:dyDescent="0.2">
      <c r="I79" s="18"/>
      <c r="J79" s="18"/>
      <c r="K79" s="18"/>
      <c r="L79" s="18"/>
    </row>
    <row r="80" spans="1:12" x14ac:dyDescent="0.2">
      <c r="I80" s="18"/>
      <c r="J80" s="18"/>
      <c r="K80" s="18"/>
      <c r="L80" s="18"/>
    </row>
    <row r="1048507" spans="16:16" x14ac:dyDescent="0.2">
      <c r="P1048507" s="57"/>
    </row>
  </sheetData>
  <conditionalFormatting sqref="E70:F70">
    <cfRule type="cellIs" dxfId="131" priority="1" operator="lessThan">
      <formula>7.5</formula>
    </cfRule>
    <cfRule type="cellIs" dxfId="130" priority="2" operator="greaterThan">
      <formula>7.5</formula>
    </cfRule>
  </conditionalFormatting>
  <dataValidations count="3">
    <dataValidation type="list" allowBlank="1" showInputMessage="1" showErrorMessage="1" sqref="D12" xr:uid="{00000000-0002-0000-0300-000000000000}">
      <formula1>"Yes,No"</formula1>
    </dataValidation>
    <dataValidation type="list" showInputMessage="1" showErrorMessage="1" sqref="E12" xr:uid="{00000000-0002-0000-0300-000001000000}">
      <formula1>#REF!</formula1>
    </dataValidation>
    <dataValidation type="list" allowBlank="1" showInputMessage="1" showErrorMessage="1" sqref="E10:E11" xr:uid="{00000000-0002-0000-03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3000000}">
          <x14:formula1>
            <xm:f>Lists!$F$1:$F$8</xm:f>
          </x14:formula1>
          <xm:sqref>D11</xm:sqref>
        </x14:dataValidation>
        <x14:dataValidation type="list" allowBlank="1" showInputMessage="1" showErrorMessage="1" xr:uid="{00000000-0002-0000-0300-000004000000}">
          <x14:formula1>
            <xm:f>Lists!$C$1:$C$9</xm:f>
          </x14:formula1>
          <xm:sqref>D10</xm:sqref>
        </x14:dataValidation>
        <x14:dataValidation type="list" allowBlank="1" showInputMessage="1" showErrorMessage="1" xr:uid="{00000000-0002-0000-0300-000005000000}">
          <x14:formula1>
            <xm:f>Lists!$D$1:$D$8</xm:f>
          </x14:formula1>
          <xm:sqref>E15:E17</xm:sqref>
        </x14:dataValidation>
        <x14:dataValidation type="list" allowBlank="1" showInputMessage="1" showErrorMessage="1" xr:uid="{00000000-0002-0000-0300-000006000000}">
          <x14:formula1>
            <xm:f>Lists!$E$1:$E$4</xm:f>
          </x14:formula1>
          <xm:sqref>V15:V17</xm:sqref>
        </x14:dataValidation>
        <x14:dataValidation type="list" allowBlank="1" showInputMessage="1" showErrorMessage="1" xr:uid="{00000000-0002-0000-0300-000007000000}">
          <x14:formula1>
            <xm:f>Lists!$G$1:$G$8</xm:f>
          </x14:formula1>
          <xm:sqref>D22:D28</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92D050"/>
  </sheetPr>
  <dimension ref="A1:AB304"/>
  <sheetViews>
    <sheetView topLeftCell="D1" zoomScale="80" zoomScaleNormal="8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46.8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11.1640625" style="19" customWidth="1"/>
    <col min="21" max="21" width="79.1640625" style="19" customWidth="1"/>
    <col min="22" max="22" width="19.83203125" style="19" customWidth="1"/>
    <col min="23" max="23" width="22.1640625" style="19" customWidth="1"/>
    <col min="24" max="24" width="55" style="19" customWidth="1"/>
    <col min="25" max="16384" width="8.83203125" style="111"/>
  </cols>
  <sheetData>
    <row r="1" spans="1:24" ht="16" thickBot="1" x14ac:dyDescent="0.25">
      <c r="A1" s="1" t="s">
        <v>0</v>
      </c>
      <c r="B1" s="1"/>
      <c r="C1" s="43" t="s">
        <v>1523</v>
      </c>
      <c r="D1" s="43"/>
      <c r="E1" s="43"/>
      <c r="F1" s="43"/>
      <c r="G1" s="43"/>
      <c r="H1" s="43"/>
      <c r="I1" s="43"/>
      <c r="J1" s="43"/>
      <c r="K1" s="43"/>
      <c r="L1" s="43"/>
      <c r="M1" s="43"/>
      <c r="N1" s="43"/>
      <c r="O1" s="43"/>
      <c r="P1" s="43"/>
      <c r="Q1" s="43"/>
      <c r="R1" s="43"/>
      <c r="S1" s="43"/>
      <c r="T1" s="43"/>
      <c r="U1" s="43"/>
      <c r="V1" s="43"/>
      <c r="W1" s="43"/>
      <c r="X1" s="43"/>
    </row>
    <row r="2" spans="1:24" x14ac:dyDescent="0.2">
      <c r="C2" s="19" t="s">
        <v>1</v>
      </c>
      <c r="D2" s="44" t="s">
        <v>981</v>
      </c>
      <c r="G2" s="19" t="s">
        <v>72</v>
      </c>
      <c r="H2" s="44" t="s">
        <v>1434</v>
      </c>
    </row>
    <row r="3" spans="1:24" x14ac:dyDescent="0.2">
      <c r="C3" s="19" t="s">
        <v>2</v>
      </c>
      <c r="D3" s="209">
        <v>2016</v>
      </c>
    </row>
    <row r="4" spans="1:24" x14ac:dyDescent="0.2">
      <c r="C4" s="8" t="s">
        <v>44</v>
      </c>
      <c r="D4" s="44" t="s">
        <v>1079</v>
      </c>
    </row>
    <row r="5" spans="1:24" x14ac:dyDescent="0.2">
      <c r="C5" s="19" t="s">
        <v>3</v>
      </c>
      <c r="D5" s="44" t="s">
        <v>1644</v>
      </c>
    </row>
    <row r="6" spans="1:24" x14ac:dyDescent="0.2">
      <c r="D6" s="18"/>
    </row>
    <row r="7" spans="1:24" ht="16" thickBot="1" x14ac:dyDescent="0.25">
      <c r="A7" s="1" t="s">
        <v>59</v>
      </c>
      <c r="B7" s="1"/>
      <c r="C7" s="43"/>
      <c r="D7" s="248" t="s">
        <v>2068</v>
      </c>
      <c r="E7" s="43"/>
      <c r="F7" s="43"/>
      <c r="G7" s="43"/>
      <c r="H7" s="43"/>
      <c r="I7" s="43"/>
      <c r="J7" s="43"/>
      <c r="K7" s="43"/>
      <c r="L7" s="43"/>
      <c r="M7" s="43"/>
      <c r="N7" s="43"/>
      <c r="O7" s="43"/>
      <c r="P7" s="43"/>
      <c r="Q7" s="43"/>
      <c r="R7" s="43"/>
      <c r="S7" s="43"/>
      <c r="T7" s="43"/>
      <c r="U7" s="43"/>
      <c r="V7" s="43"/>
      <c r="W7" s="43"/>
      <c r="X7" s="43"/>
    </row>
    <row r="9" spans="1:24"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row>
    <row r="10" spans="1:24" x14ac:dyDescent="0.2">
      <c r="C10" s="19" t="s">
        <v>74</v>
      </c>
      <c r="D10" s="45" t="s">
        <v>988</v>
      </c>
      <c r="E10" s="46"/>
    </row>
    <row r="11" spans="1:24" x14ac:dyDescent="0.2">
      <c r="C11" s="19" t="s">
        <v>46</v>
      </c>
      <c r="D11" s="45" t="s">
        <v>43</v>
      </c>
      <c r="E11" s="47"/>
    </row>
    <row r="12" spans="1:24" x14ac:dyDescent="0.2">
      <c r="C12" s="19" t="s">
        <v>67</v>
      </c>
      <c r="D12" s="45" t="s">
        <v>53</v>
      </c>
      <c r="E12" s="47"/>
    </row>
    <row r="13" spans="1:24" x14ac:dyDescent="0.2">
      <c r="A13" s="2"/>
      <c r="B13" s="2"/>
    </row>
    <row r="14" spans="1:24" s="567"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985</v>
      </c>
      <c r="O14" s="214" t="s">
        <v>986</v>
      </c>
      <c r="P14" s="214" t="s">
        <v>8</v>
      </c>
      <c r="Q14" s="205" t="s">
        <v>121</v>
      </c>
      <c r="R14" s="205" t="s">
        <v>123</v>
      </c>
      <c r="S14" s="205" t="s">
        <v>124</v>
      </c>
      <c r="T14" s="205" t="s">
        <v>127</v>
      </c>
      <c r="U14" s="214" t="s">
        <v>55</v>
      </c>
      <c r="V14" s="214" t="s">
        <v>50</v>
      </c>
      <c r="W14" s="214" t="s">
        <v>120</v>
      </c>
      <c r="X14" s="83" t="s">
        <v>16</v>
      </c>
    </row>
    <row r="15" spans="1:24" s="567" customFormat="1" x14ac:dyDescent="0.2">
      <c r="A15" s="225">
        <v>1</v>
      </c>
      <c r="B15" s="225" t="s">
        <v>1742</v>
      </c>
      <c r="C15" s="206" t="s">
        <v>1008</v>
      </c>
      <c r="D15" s="225" t="s">
        <v>90</v>
      </c>
      <c r="E15" s="225" t="s">
        <v>268</v>
      </c>
      <c r="F15" s="225" t="s">
        <v>991</v>
      </c>
      <c r="G15" s="225" t="s">
        <v>930</v>
      </c>
      <c r="H15" s="225" t="s">
        <v>52</v>
      </c>
      <c r="I15" s="225" t="s">
        <v>1071</v>
      </c>
      <c r="J15" s="225" t="s">
        <v>85</v>
      </c>
      <c r="K15" s="225">
        <v>5</v>
      </c>
      <c r="L15" s="225">
        <f>K15-1</f>
        <v>4</v>
      </c>
      <c r="M15" s="225">
        <f>K15+1</f>
        <v>6</v>
      </c>
      <c r="N15" s="225">
        <v>100</v>
      </c>
      <c r="O15" s="225">
        <v>500</v>
      </c>
      <c r="P15" s="305" t="s">
        <v>88</v>
      </c>
      <c r="Q15" s="15">
        <v>0</v>
      </c>
      <c r="R15" s="15">
        <v>96</v>
      </c>
      <c r="S15" s="15" t="s">
        <v>125</v>
      </c>
      <c r="T15" s="15">
        <v>96</v>
      </c>
      <c r="U15" s="225" t="s">
        <v>269</v>
      </c>
      <c r="V15" s="225" t="s">
        <v>71</v>
      </c>
      <c r="W15" s="225" t="s">
        <v>594</v>
      </c>
      <c r="X15" s="306" t="s">
        <v>1072</v>
      </c>
    </row>
    <row r="16" spans="1:24" s="567" customFormat="1" x14ac:dyDescent="0.2">
      <c r="A16" s="225">
        <v>2</v>
      </c>
      <c r="B16" s="225" t="s">
        <v>1742</v>
      </c>
      <c r="C16" s="206" t="s">
        <v>1009</v>
      </c>
      <c r="D16" s="225" t="s">
        <v>90</v>
      </c>
      <c r="E16" s="225" t="s">
        <v>268</v>
      </c>
      <c r="F16" s="225" t="s">
        <v>991</v>
      </c>
      <c r="G16" s="225" t="s">
        <v>930</v>
      </c>
      <c r="H16" s="225" t="s">
        <v>52</v>
      </c>
      <c r="I16" s="225" t="s">
        <v>1071</v>
      </c>
      <c r="J16" s="225" t="s">
        <v>85</v>
      </c>
      <c r="K16" s="225">
        <v>5</v>
      </c>
      <c r="L16" s="225">
        <f t="shared" ref="L16:L99" si="0">K16-1</f>
        <v>4</v>
      </c>
      <c r="M16" s="225">
        <f t="shared" ref="M16:M99" si="1">K16+1</f>
        <v>6</v>
      </c>
      <c r="N16" s="225">
        <v>100</v>
      </c>
      <c r="O16" s="225">
        <v>500</v>
      </c>
      <c r="P16" s="15" t="s">
        <v>88</v>
      </c>
      <c r="Q16" s="15">
        <v>0</v>
      </c>
      <c r="R16" s="15">
        <v>96</v>
      </c>
      <c r="S16" s="15" t="s">
        <v>125</v>
      </c>
      <c r="T16" s="15">
        <v>96</v>
      </c>
      <c r="U16" s="225" t="s">
        <v>269</v>
      </c>
      <c r="V16" s="225" t="s">
        <v>71</v>
      </c>
      <c r="W16" s="225" t="s">
        <v>594</v>
      </c>
      <c r="X16" s="306" t="s">
        <v>1072</v>
      </c>
    </row>
    <row r="17" spans="1:24" s="567" customFormat="1" x14ac:dyDescent="0.2">
      <c r="A17" s="225">
        <v>3</v>
      </c>
      <c r="B17" s="225" t="s">
        <v>1742</v>
      </c>
      <c r="C17" s="206" t="s">
        <v>1010</v>
      </c>
      <c r="D17" s="225" t="s">
        <v>90</v>
      </c>
      <c r="E17" s="225" t="s">
        <v>268</v>
      </c>
      <c r="F17" s="225" t="s">
        <v>991</v>
      </c>
      <c r="G17" s="225" t="s">
        <v>930</v>
      </c>
      <c r="H17" s="225" t="s">
        <v>52</v>
      </c>
      <c r="I17" s="225" t="s">
        <v>1071</v>
      </c>
      <c r="J17" s="225" t="s">
        <v>85</v>
      </c>
      <c r="K17" s="225">
        <v>5</v>
      </c>
      <c r="L17" s="225">
        <f t="shared" si="0"/>
        <v>4</v>
      </c>
      <c r="M17" s="225">
        <f t="shared" si="1"/>
        <v>6</v>
      </c>
      <c r="N17" s="225">
        <v>100</v>
      </c>
      <c r="O17" s="225">
        <v>500</v>
      </c>
      <c r="P17" s="15" t="s">
        <v>88</v>
      </c>
      <c r="Q17" s="15">
        <v>0</v>
      </c>
      <c r="R17" s="15">
        <v>96</v>
      </c>
      <c r="S17" s="15" t="s">
        <v>125</v>
      </c>
      <c r="T17" s="15">
        <v>96</v>
      </c>
      <c r="U17" s="225" t="s">
        <v>269</v>
      </c>
      <c r="V17" s="225" t="s">
        <v>71</v>
      </c>
      <c r="W17" s="225" t="s">
        <v>594</v>
      </c>
      <c r="X17" s="306" t="s">
        <v>1072</v>
      </c>
    </row>
    <row r="18" spans="1:24" s="567" customFormat="1" x14ac:dyDescent="0.2">
      <c r="A18" s="225">
        <v>4</v>
      </c>
      <c r="B18" s="225" t="s">
        <v>1742</v>
      </c>
      <c r="C18" s="206" t="s">
        <v>1011</v>
      </c>
      <c r="D18" s="225" t="s">
        <v>90</v>
      </c>
      <c r="E18" s="225" t="s">
        <v>268</v>
      </c>
      <c r="F18" s="225" t="s">
        <v>991</v>
      </c>
      <c r="G18" s="225" t="s">
        <v>930</v>
      </c>
      <c r="H18" s="225" t="s">
        <v>52</v>
      </c>
      <c r="I18" s="225" t="s">
        <v>1071</v>
      </c>
      <c r="J18" s="225" t="s">
        <v>85</v>
      </c>
      <c r="K18" s="225">
        <v>5</v>
      </c>
      <c r="L18" s="225">
        <f t="shared" si="0"/>
        <v>4</v>
      </c>
      <c r="M18" s="225">
        <f t="shared" si="1"/>
        <v>6</v>
      </c>
      <c r="N18" s="225">
        <v>100</v>
      </c>
      <c r="O18" s="225">
        <v>500</v>
      </c>
      <c r="P18" s="15" t="s">
        <v>88</v>
      </c>
      <c r="Q18" s="15">
        <v>0</v>
      </c>
      <c r="R18" s="15">
        <v>96</v>
      </c>
      <c r="S18" s="15" t="s">
        <v>125</v>
      </c>
      <c r="T18" s="15">
        <v>96</v>
      </c>
      <c r="U18" s="225" t="s">
        <v>269</v>
      </c>
      <c r="V18" s="225" t="s">
        <v>71</v>
      </c>
      <c r="W18" s="225" t="s">
        <v>594</v>
      </c>
      <c r="X18" s="306" t="s">
        <v>1072</v>
      </c>
    </row>
    <row r="19" spans="1:24" s="567" customFormat="1" x14ac:dyDescent="0.2">
      <c r="A19" s="225">
        <v>5</v>
      </c>
      <c r="B19" s="225" t="s">
        <v>1742</v>
      </c>
      <c r="C19" s="206" t="s">
        <v>1012</v>
      </c>
      <c r="D19" s="225" t="s">
        <v>90</v>
      </c>
      <c r="E19" s="225" t="s">
        <v>268</v>
      </c>
      <c r="F19" s="225" t="s">
        <v>991</v>
      </c>
      <c r="G19" s="225" t="s">
        <v>930</v>
      </c>
      <c r="H19" s="225" t="s">
        <v>52</v>
      </c>
      <c r="I19" s="225" t="s">
        <v>1071</v>
      </c>
      <c r="J19" s="225" t="s">
        <v>85</v>
      </c>
      <c r="K19" s="225">
        <v>5</v>
      </c>
      <c r="L19" s="225">
        <f t="shared" si="0"/>
        <v>4</v>
      </c>
      <c r="M19" s="225">
        <f t="shared" si="1"/>
        <v>6</v>
      </c>
      <c r="N19" s="225">
        <v>100</v>
      </c>
      <c r="O19" s="225">
        <v>500</v>
      </c>
      <c r="P19" s="15" t="s">
        <v>88</v>
      </c>
      <c r="Q19" s="15">
        <v>0</v>
      </c>
      <c r="R19" s="15">
        <v>96</v>
      </c>
      <c r="S19" s="15" t="s">
        <v>125</v>
      </c>
      <c r="T19" s="15">
        <v>96</v>
      </c>
      <c r="U19" s="225" t="s">
        <v>269</v>
      </c>
      <c r="V19" s="225" t="s">
        <v>71</v>
      </c>
      <c r="W19" s="225" t="s">
        <v>594</v>
      </c>
      <c r="X19" s="306" t="s">
        <v>1072</v>
      </c>
    </row>
    <row r="20" spans="1:24" s="567" customFormat="1" x14ac:dyDescent="0.2">
      <c r="A20" s="249">
        <v>6</v>
      </c>
      <c r="B20" s="249" t="s">
        <v>1743</v>
      </c>
      <c r="C20" s="250" t="s">
        <v>1008</v>
      </c>
      <c r="D20" s="249" t="s">
        <v>90</v>
      </c>
      <c r="E20" s="249" t="s">
        <v>268</v>
      </c>
      <c r="F20" s="249" t="s">
        <v>991</v>
      </c>
      <c r="G20" s="249" t="s">
        <v>930</v>
      </c>
      <c r="H20" s="249" t="s">
        <v>52</v>
      </c>
      <c r="I20" s="249" t="s">
        <v>1071</v>
      </c>
      <c r="J20" s="249" t="s">
        <v>85</v>
      </c>
      <c r="K20" s="249">
        <v>5</v>
      </c>
      <c r="L20" s="249">
        <f t="shared" si="0"/>
        <v>4</v>
      </c>
      <c r="M20" s="249">
        <f t="shared" si="1"/>
        <v>6</v>
      </c>
      <c r="N20" s="249">
        <v>100</v>
      </c>
      <c r="O20" s="249">
        <v>500</v>
      </c>
      <c r="P20" s="251" t="s">
        <v>88</v>
      </c>
      <c r="Q20" s="251">
        <v>0</v>
      </c>
      <c r="R20" s="251">
        <v>96</v>
      </c>
      <c r="S20" s="251" t="s">
        <v>125</v>
      </c>
      <c r="T20" s="251">
        <v>96</v>
      </c>
      <c r="U20" s="249" t="s">
        <v>269</v>
      </c>
      <c r="V20" s="249" t="s">
        <v>71</v>
      </c>
      <c r="W20" s="249" t="s">
        <v>594</v>
      </c>
      <c r="X20" s="307" t="s">
        <v>1072</v>
      </c>
    </row>
    <row r="21" spans="1:24" s="567" customFormat="1" x14ac:dyDescent="0.2">
      <c r="A21" s="249">
        <v>7</v>
      </c>
      <c r="B21" s="249" t="s">
        <v>1743</v>
      </c>
      <c r="C21" s="250" t="s">
        <v>1009</v>
      </c>
      <c r="D21" s="249" t="s">
        <v>90</v>
      </c>
      <c r="E21" s="249" t="s">
        <v>268</v>
      </c>
      <c r="F21" s="249" t="s">
        <v>991</v>
      </c>
      <c r="G21" s="249" t="s">
        <v>930</v>
      </c>
      <c r="H21" s="249" t="s">
        <v>52</v>
      </c>
      <c r="I21" s="249" t="s">
        <v>1071</v>
      </c>
      <c r="J21" s="249" t="s">
        <v>85</v>
      </c>
      <c r="K21" s="249">
        <v>5</v>
      </c>
      <c r="L21" s="249">
        <f t="shared" si="0"/>
        <v>4</v>
      </c>
      <c r="M21" s="249">
        <f t="shared" si="1"/>
        <v>6</v>
      </c>
      <c r="N21" s="249">
        <v>100</v>
      </c>
      <c r="O21" s="249">
        <v>500</v>
      </c>
      <c r="P21" s="251" t="s">
        <v>88</v>
      </c>
      <c r="Q21" s="251">
        <v>0</v>
      </c>
      <c r="R21" s="251">
        <v>96</v>
      </c>
      <c r="S21" s="251" t="s">
        <v>125</v>
      </c>
      <c r="T21" s="251">
        <v>96</v>
      </c>
      <c r="U21" s="249" t="s">
        <v>269</v>
      </c>
      <c r="V21" s="249" t="s">
        <v>71</v>
      </c>
      <c r="W21" s="249" t="s">
        <v>594</v>
      </c>
      <c r="X21" s="307" t="s">
        <v>1072</v>
      </c>
    </row>
    <row r="22" spans="1:24" s="567" customFormat="1" x14ac:dyDescent="0.2">
      <c r="A22" s="249">
        <v>8</v>
      </c>
      <c r="B22" s="249" t="s">
        <v>1743</v>
      </c>
      <c r="C22" s="250" t="s">
        <v>1010</v>
      </c>
      <c r="D22" s="249" t="s">
        <v>90</v>
      </c>
      <c r="E22" s="249" t="s">
        <v>268</v>
      </c>
      <c r="F22" s="249" t="s">
        <v>991</v>
      </c>
      <c r="G22" s="249" t="s">
        <v>930</v>
      </c>
      <c r="H22" s="249" t="s">
        <v>52</v>
      </c>
      <c r="I22" s="249" t="s">
        <v>1071</v>
      </c>
      <c r="J22" s="249" t="s">
        <v>85</v>
      </c>
      <c r="K22" s="249">
        <v>5</v>
      </c>
      <c r="L22" s="249">
        <f t="shared" si="0"/>
        <v>4</v>
      </c>
      <c r="M22" s="249">
        <f t="shared" si="1"/>
        <v>6</v>
      </c>
      <c r="N22" s="249">
        <v>100</v>
      </c>
      <c r="O22" s="249">
        <v>500</v>
      </c>
      <c r="P22" s="251" t="s">
        <v>88</v>
      </c>
      <c r="Q22" s="251">
        <v>0</v>
      </c>
      <c r="R22" s="251">
        <v>96</v>
      </c>
      <c r="S22" s="251" t="s">
        <v>125</v>
      </c>
      <c r="T22" s="251">
        <v>96</v>
      </c>
      <c r="U22" s="249" t="s">
        <v>269</v>
      </c>
      <c r="V22" s="249" t="s">
        <v>71</v>
      </c>
      <c r="W22" s="249" t="s">
        <v>594</v>
      </c>
      <c r="X22" s="307" t="s">
        <v>1072</v>
      </c>
    </row>
    <row r="23" spans="1:24" s="567" customFormat="1" x14ac:dyDescent="0.2">
      <c r="A23" s="249">
        <v>9</v>
      </c>
      <c r="B23" s="249" t="s">
        <v>1743</v>
      </c>
      <c r="C23" s="250" t="s">
        <v>1011</v>
      </c>
      <c r="D23" s="249" t="s">
        <v>90</v>
      </c>
      <c r="E23" s="249" t="s">
        <v>268</v>
      </c>
      <c r="F23" s="249" t="s">
        <v>991</v>
      </c>
      <c r="G23" s="249" t="s">
        <v>930</v>
      </c>
      <c r="H23" s="249" t="s">
        <v>52</v>
      </c>
      <c r="I23" s="249" t="s">
        <v>1071</v>
      </c>
      <c r="J23" s="249" t="s">
        <v>85</v>
      </c>
      <c r="K23" s="249">
        <v>5</v>
      </c>
      <c r="L23" s="249">
        <f t="shared" si="0"/>
        <v>4</v>
      </c>
      <c r="M23" s="249">
        <f t="shared" si="1"/>
        <v>6</v>
      </c>
      <c r="N23" s="249">
        <v>100</v>
      </c>
      <c r="O23" s="249">
        <v>500</v>
      </c>
      <c r="P23" s="251" t="s">
        <v>88</v>
      </c>
      <c r="Q23" s="251">
        <v>0</v>
      </c>
      <c r="R23" s="251">
        <v>96</v>
      </c>
      <c r="S23" s="251" t="s">
        <v>125</v>
      </c>
      <c r="T23" s="251">
        <v>96</v>
      </c>
      <c r="U23" s="249" t="s">
        <v>269</v>
      </c>
      <c r="V23" s="249" t="s">
        <v>71</v>
      </c>
      <c r="W23" s="249" t="s">
        <v>594</v>
      </c>
      <c r="X23" s="307" t="s">
        <v>1072</v>
      </c>
    </row>
    <row r="24" spans="1:24" s="567" customFormat="1" x14ac:dyDescent="0.2">
      <c r="A24" s="249">
        <v>10</v>
      </c>
      <c r="B24" s="249" t="s">
        <v>1743</v>
      </c>
      <c r="C24" s="250" t="s">
        <v>1012</v>
      </c>
      <c r="D24" s="249" t="s">
        <v>90</v>
      </c>
      <c r="E24" s="249" t="s">
        <v>268</v>
      </c>
      <c r="F24" s="249" t="s">
        <v>991</v>
      </c>
      <c r="G24" s="249" t="s">
        <v>930</v>
      </c>
      <c r="H24" s="249" t="s">
        <v>52</v>
      </c>
      <c r="I24" s="249" t="s">
        <v>1071</v>
      </c>
      <c r="J24" s="249" t="s">
        <v>85</v>
      </c>
      <c r="K24" s="249">
        <v>5</v>
      </c>
      <c r="L24" s="249">
        <f t="shared" si="0"/>
        <v>4</v>
      </c>
      <c r="M24" s="249">
        <f t="shared" si="1"/>
        <v>6</v>
      </c>
      <c r="N24" s="249">
        <v>100</v>
      </c>
      <c r="O24" s="249">
        <v>500</v>
      </c>
      <c r="P24" s="251" t="s">
        <v>88</v>
      </c>
      <c r="Q24" s="251">
        <v>0</v>
      </c>
      <c r="R24" s="251">
        <v>96</v>
      </c>
      <c r="S24" s="251" t="s">
        <v>125</v>
      </c>
      <c r="T24" s="251">
        <v>96</v>
      </c>
      <c r="U24" s="249" t="s">
        <v>269</v>
      </c>
      <c r="V24" s="249" t="s">
        <v>71</v>
      </c>
      <c r="W24" s="249" t="s">
        <v>594</v>
      </c>
      <c r="X24" s="307" t="s">
        <v>1072</v>
      </c>
    </row>
    <row r="25" spans="1:24" s="567" customFormat="1" x14ac:dyDescent="0.2">
      <c r="A25" s="226">
        <v>11</v>
      </c>
      <c r="B25" s="226" t="s">
        <v>1744</v>
      </c>
      <c r="C25" s="254" t="s">
        <v>1008</v>
      </c>
      <c r="D25" s="226" t="s">
        <v>90</v>
      </c>
      <c r="E25" s="226" t="s">
        <v>268</v>
      </c>
      <c r="F25" s="226" t="s">
        <v>991</v>
      </c>
      <c r="G25" s="226" t="s">
        <v>930</v>
      </c>
      <c r="H25" s="226" t="s">
        <v>52</v>
      </c>
      <c r="I25" s="226" t="s">
        <v>1071</v>
      </c>
      <c r="J25" s="226" t="s">
        <v>85</v>
      </c>
      <c r="K25" s="226">
        <v>5</v>
      </c>
      <c r="L25" s="226">
        <f t="shared" si="0"/>
        <v>4</v>
      </c>
      <c r="M25" s="226">
        <f t="shared" si="1"/>
        <v>6</v>
      </c>
      <c r="N25" s="226">
        <v>100</v>
      </c>
      <c r="O25" s="226">
        <v>500</v>
      </c>
      <c r="P25" s="246" t="s">
        <v>88</v>
      </c>
      <c r="Q25" s="246">
        <v>0</v>
      </c>
      <c r="R25" s="246">
        <v>96</v>
      </c>
      <c r="S25" s="246" t="s">
        <v>125</v>
      </c>
      <c r="T25" s="246">
        <v>96</v>
      </c>
      <c r="U25" s="226" t="s">
        <v>269</v>
      </c>
      <c r="V25" s="226" t="s">
        <v>71</v>
      </c>
      <c r="W25" s="226" t="s">
        <v>594</v>
      </c>
      <c r="X25" s="308" t="s">
        <v>1072</v>
      </c>
    </row>
    <row r="26" spans="1:24" s="567" customFormat="1" x14ac:dyDescent="0.2">
      <c r="A26" s="226">
        <v>12</v>
      </c>
      <c r="B26" s="226" t="s">
        <v>1744</v>
      </c>
      <c r="C26" s="254" t="s">
        <v>1009</v>
      </c>
      <c r="D26" s="226" t="s">
        <v>90</v>
      </c>
      <c r="E26" s="226" t="s">
        <v>268</v>
      </c>
      <c r="F26" s="226" t="s">
        <v>991</v>
      </c>
      <c r="G26" s="226" t="s">
        <v>930</v>
      </c>
      <c r="H26" s="226" t="s">
        <v>52</v>
      </c>
      <c r="I26" s="226" t="s">
        <v>1071</v>
      </c>
      <c r="J26" s="226" t="s">
        <v>85</v>
      </c>
      <c r="K26" s="226">
        <v>5</v>
      </c>
      <c r="L26" s="226">
        <f t="shared" si="0"/>
        <v>4</v>
      </c>
      <c r="M26" s="226">
        <f t="shared" si="1"/>
        <v>6</v>
      </c>
      <c r="N26" s="226">
        <v>100</v>
      </c>
      <c r="O26" s="226">
        <v>500</v>
      </c>
      <c r="P26" s="246" t="s">
        <v>88</v>
      </c>
      <c r="Q26" s="246">
        <v>0</v>
      </c>
      <c r="R26" s="246">
        <v>96</v>
      </c>
      <c r="S26" s="246" t="s">
        <v>125</v>
      </c>
      <c r="T26" s="246">
        <v>96</v>
      </c>
      <c r="U26" s="226" t="s">
        <v>269</v>
      </c>
      <c r="V26" s="226" t="s">
        <v>71</v>
      </c>
      <c r="W26" s="226" t="s">
        <v>594</v>
      </c>
      <c r="X26" s="308" t="s">
        <v>1072</v>
      </c>
    </row>
    <row r="27" spans="1:24" s="567" customFormat="1" x14ac:dyDescent="0.2">
      <c r="A27" s="226">
        <v>13</v>
      </c>
      <c r="B27" s="226" t="s">
        <v>1744</v>
      </c>
      <c r="C27" s="254" t="s">
        <v>1010</v>
      </c>
      <c r="D27" s="226" t="s">
        <v>90</v>
      </c>
      <c r="E27" s="226" t="s">
        <v>268</v>
      </c>
      <c r="F27" s="226" t="s">
        <v>991</v>
      </c>
      <c r="G27" s="226" t="s">
        <v>930</v>
      </c>
      <c r="H27" s="226" t="s">
        <v>52</v>
      </c>
      <c r="I27" s="226" t="s">
        <v>1071</v>
      </c>
      <c r="J27" s="226" t="s">
        <v>85</v>
      </c>
      <c r="K27" s="226">
        <v>5</v>
      </c>
      <c r="L27" s="226">
        <f t="shared" si="0"/>
        <v>4</v>
      </c>
      <c r="M27" s="226">
        <f t="shared" si="1"/>
        <v>6</v>
      </c>
      <c r="N27" s="226">
        <v>100</v>
      </c>
      <c r="O27" s="226">
        <v>500</v>
      </c>
      <c r="P27" s="246" t="s">
        <v>88</v>
      </c>
      <c r="Q27" s="246">
        <v>0</v>
      </c>
      <c r="R27" s="246">
        <v>96</v>
      </c>
      <c r="S27" s="246" t="s">
        <v>125</v>
      </c>
      <c r="T27" s="246">
        <v>96</v>
      </c>
      <c r="U27" s="226" t="s">
        <v>269</v>
      </c>
      <c r="V27" s="226" t="s">
        <v>71</v>
      </c>
      <c r="W27" s="226" t="s">
        <v>594</v>
      </c>
      <c r="X27" s="308" t="s">
        <v>1072</v>
      </c>
    </row>
    <row r="28" spans="1:24" s="567" customFormat="1" x14ac:dyDescent="0.2">
      <c r="A28" s="226">
        <v>14</v>
      </c>
      <c r="B28" s="226" t="s">
        <v>1744</v>
      </c>
      <c r="C28" s="254" t="s">
        <v>1011</v>
      </c>
      <c r="D28" s="226" t="s">
        <v>90</v>
      </c>
      <c r="E28" s="226" t="s">
        <v>268</v>
      </c>
      <c r="F28" s="226" t="s">
        <v>991</v>
      </c>
      <c r="G28" s="226" t="s">
        <v>930</v>
      </c>
      <c r="H28" s="226" t="s">
        <v>52</v>
      </c>
      <c r="I28" s="226" t="s">
        <v>1071</v>
      </c>
      <c r="J28" s="226" t="s">
        <v>85</v>
      </c>
      <c r="K28" s="226">
        <v>5</v>
      </c>
      <c r="L28" s="226">
        <f t="shared" si="0"/>
        <v>4</v>
      </c>
      <c r="M28" s="226">
        <f t="shared" si="1"/>
        <v>6</v>
      </c>
      <c r="N28" s="226">
        <v>100</v>
      </c>
      <c r="O28" s="226">
        <v>500</v>
      </c>
      <c r="P28" s="246" t="s">
        <v>88</v>
      </c>
      <c r="Q28" s="246">
        <v>0</v>
      </c>
      <c r="R28" s="246">
        <v>96</v>
      </c>
      <c r="S28" s="246" t="s">
        <v>125</v>
      </c>
      <c r="T28" s="246">
        <v>96</v>
      </c>
      <c r="U28" s="226" t="s">
        <v>269</v>
      </c>
      <c r="V28" s="226" t="s">
        <v>71</v>
      </c>
      <c r="W28" s="226" t="s">
        <v>594</v>
      </c>
      <c r="X28" s="308" t="s">
        <v>1072</v>
      </c>
    </row>
    <row r="29" spans="1:24" s="567" customFormat="1" x14ac:dyDescent="0.2">
      <c r="A29" s="226">
        <v>15</v>
      </c>
      <c r="B29" s="226" t="s">
        <v>1744</v>
      </c>
      <c r="C29" s="254" t="s">
        <v>1012</v>
      </c>
      <c r="D29" s="226" t="s">
        <v>90</v>
      </c>
      <c r="E29" s="226" t="s">
        <v>268</v>
      </c>
      <c r="F29" s="226" t="s">
        <v>991</v>
      </c>
      <c r="G29" s="226" t="s">
        <v>930</v>
      </c>
      <c r="H29" s="226" t="s">
        <v>52</v>
      </c>
      <c r="I29" s="226" t="s">
        <v>1071</v>
      </c>
      <c r="J29" s="226" t="s">
        <v>85</v>
      </c>
      <c r="K29" s="226">
        <v>5</v>
      </c>
      <c r="L29" s="226">
        <f t="shared" si="0"/>
        <v>4</v>
      </c>
      <c r="M29" s="226">
        <f t="shared" si="1"/>
        <v>6</v>
      </c>
      <c r="N29" s="226">
        <v>100</v>
      </c>
      <c r="O29" s="226">
        <v>500</v>
      </c>
      <c r="P29" s="246" t="s">
        <v>88</v>
      </c>
      <c r="Q29" s="246">
        <v>0</v>
      </c>
      <c r="R29" s="246">
        <v>96</v>
      </c>
      <c r="S29" s="246" t="s">
        <v>125</v>
      </c>
      <c r="T29" s="246">
        <v>96</v>
      </c>
      <c r="U29" s="226" t="s">
        <v>269</v>
      </c>
      <c r="V29" s="226" t="s">
        <v>71</v>
      </c>
      <c r="W29" s="226" t="s">
        <v>594</v>
      </c>
      <c r="X29" s="308" t="s">
        <v>1072</v>
      </c>
    </row>
    <row r="30" spans="1:24" s="567" customFormat="1" x14ac:dyDescent="0.2">
      <c r="A30" s="309">
        <v>16</v>
      </c>
      <c r="B30" s="309" t="s">
        <v>1745</v>
      </c>
      <c r="C30" s="310" t="s">
        <v>1008</v>
      </c>
      <c r="D30" s="309" t="s">
        <v>90</v>
      </c>
      <c r="E30" s="309" t="s">
        <v>268</v>
      </c>
      <c r="F30" s="309" t="s">
        <v>991</v>
      </c>
      <c r="G30" s="309" t="s">
        <v>930</v>
      </c>
      <c r="H30" s="309" t="s">
        <v>52</v>
      </c>
      <c r="I30" s="309" t="s">
        <v>1071</v>
      </c>
      <c r="J30" s="309" t="s">
        <v>85</v>
      </c>
      <c r="K30" s="309">
        <v>5</v>
      </c>
      <c r="L30" s="309">
        <f t="shared" si="0"/>
        <v>4</v>
      </c>
      <c r="M30" s="309">
        <f t="shared" si="1"/>
        <v>6</v>
      </c>
      <c r="N30" s="309">
        <v>100</v>
      </c>
      <c r="O30" s="309">
        <v>500</v>
      </c>
      <c r="P30" s="311" t="s">
        <v>88</v>
      </c>
      <c r="Q30" s="311">
        <v>0</v>
      </c>
      <c r="R30" s="311">
        <v>96</v>
      </c>
      <c r="S30" s="311" t="s">
        <v>125</v>
      </c>
      <c r="T30" s="311">
        <v>96</v>
      </c>
      <c r="U30" s="309" t="s">
        <v>269</v>
      </c>
      <c r="V30" s="309" t="s">
        <v>71</v>
      </c>
      <c r="W30" s="309" t="s">
        <v>594</v>
      </c>
      <c r="X30" s="312" t="s">
        <v>1072</v>
      </c>
    </row>
    <row r="31" spans="1:24" s="567" customFormat="1" x14ac:dyDescent="0.2">
      <c r="A31" s="309">
        <v>17</v>
      </c>
      <c r="B31" s="309" t="s">
        <v>1745</v>
      </c>
      <c r="C31" s="310" t="s">
        <v>1009</v>
      </c>
      <c r="D31" s="309" t="s">
        <v>90</v>
      </c>
      <c r="E31" s="309" t="s">
        <v>268</v>
      </c>
      <c r="F31" s="309" t="s">
        <v>991</v>
      </c>
      <c r="G31" s="309" t="s">
        <v>930</v>
      </c>
      <c r="H31" s="309" t="s">
        <v>52</v>
      </c>
      <c r="I31" s="309" t="s">
        <v>1071</v>
      </c>
      <c r="J31" s="309" t="s">
        <v>85</v>
      </c>
      <c r="K31" s="309">
        <v>5</v>
      </c>
      <c r="L31" s="309">
        <f t="shared" si="0"/>
        <v>4</v>
      </c>
      <c r="M31" s="309">
        <f t="shared" si="1"/>
        <v>6</v>
      </c>
      <c r="N31" s="309">
        <v>100</v>
      </c>
      <c r="O31" s="309">
        <v>500</v>
      </c>
      <c r="P31" s="311" t="s">
        <v>88</v>
      </c>
      <c r="Q31" s="311">
        <v>0</v>
      </c>
      <c r="R31" s="311">
        <v>96</v>
      </c>
      <c r="S31" s="311" t="s">
        <v>125</v>
      </c>
      <c r="T31" s="311">
        <v>96</v>
      </c>
      <c r="U31" s="309" t="s">
        <v>269</v>
      </c>
      <c r="V31" s="309" t="s">
        <v>71</v>
      </c>
      <c r="W31" s="309" t="s">
        <v>594</v>
      </c>
      <c r="X31" s="312" t="s">
        <v>1072</v>
      </c>
    </row>
    <row r="32" spans="1:24" s="567" customFormat="1" x14ac:dyDescent="0.2">
      <c r="A32" s="309">
        <v>18</v>
      </c>
      <c r="B32" s="309" t="s">
        <v>1745</v>
      </c>
      <c r="C32" s="310" t="s">
        <v>1010</v>
      </c>
      <c r="D32" s="309" t="s">
        <v>90</v>
      </c>
      <c r="E32" s="309" t="s">
        <v>268</v>
      </c>
      <c r="F32" s="309" t="s">
        <v>991</v>
      </c>
      <c r="G32" s="309" t="s">
        <v>930</v>
      </c>
      <c r="H32" s="309" t="s">
        <v>52</v>
      </c>
      <c r="I32" s="309" t="s">
        <v>1071</v>
      </c>
      <c r="J32" s="309" t="s">
        <v>85</v>
      </c>
      <c r="K32" s="309">
        <v>5</v>
      </c>
      <c r="L32" s="309">
        <f t="shared" si="0"/>
        <v>4</v>
      </c>
      <c r="M32" s="309">
        <f t="shared" si="1"/>
        <v>6</v>
      </c>
      <c r="N32" s="309">
        <v>100</v>
      </c>
      <c r="O32" s="309">
        <v>500</v>
      </c>
      <c r="P32" s="311" t="s">
        <v>88</v>
      </c>
      <c r="Q32" s="311">
        <v>0</v>
      </c>
      <c r="R32" s="311">
        <v>96</v>
      </c>
      <c r="S32" s="311" t="s">
        <v>125</v>
      </c>
      <c r="T32" s="311">
        <v>96</v>
      </c>
      <c r="U32" s="309" t="s">
        <v>269</v>
      </c>
      <c r="V32" s="309" t="s">
        <v>71</v>
      </c>
      <c r="W32" s="309" t="s">
        <v>594</v>
      </c>
      <c r="X32" s="312" t="s">
        <v>1072</v>
      </c>
    </row>
    <row r="33" spans="1:24" s="567" customFormat="1" x14ac:dyDescent="0.2">
      <c r="A33" s="309">
        <v>19</v>
      </c>
      <c r="B33" s="309" t="s">
        <v>1745</v>
      </c>
      <c r="C33" s="310" t="s">
        <v>1011</v>
      </c>
      <c r="D33" s="309" t="s">
        <v>90</v>
      </c>
      <c r="E33" s="309" t="s">
        <v>268</v>
      </c>
      <c r="F33" s="309" t="s">
        <v>991</v>
      </c>
      <c r="G33" s="309" t="s">
        <v>930</v>
      </c>
      <c r="H33" s="309" t="s">
        <v>52</v>
      </c>
      <c r="I33" s="309" t="s">
        <v>1071</v>
      </c>
      <c r="J33" s="309" t="s">
        <v>85</v>
      </c>
      <c r="K33" s="309">
        <v>5</v>
      </c>
      <c r="L33" s="309">
        <f t="shared" si="0"/>
        <v>4</v>
      </c>
      <c r="M33" s="309">
        <f t="shared" si="1"/>
        <v>6</v>
      </c>
      <c r="N33" s="309">
        <v>100</v>
      </c>
      <c r="O33" s="309">
        <v>500</v>
      </c>
      <c r="P33" s="311" t="s">
        <v>88</v>
      </c>
      <c r="Q33" s="311">
        <v>0</v>
      </c>
      <c r="R33" s="311">
        <v>96</v>
      </c>
      <c r="S33" s="311" t="s">
        <v>125</v>
      </c>
      <c r="T33" s="311">
        <v>96</v>
      </c>
      <c r="U33" s="309" t="s">
        <v>269</v>
      </c>
      <c r="V33" s="309" t="s">
        <v>71</v>
      </c>
      <c r="W33" s="309" t="s">
        <v>594</v>
      </c>
      <c r="X33" s="312" t="s">
        <v>1072</v>
      </c>
    </row>
    <row r="34" spans="1:24" s="567" customFormat="1" x14ac:dyDescent="0.2">
      <c r="A34" s="309">
        <v>20</v>
      </c>
      <c r="B34" s="309" t="s">
        <v>1745</v>
      </c>
      <c r="C34" s="310" t="s">
        <v>1012</v>
      </c>
      <c r="D34" s="309" t="s">
        <v>90</v>
      </c>
      <c r="E34" s="309" t="s">
        <v>268</v>
      </c>
      <c r="F34" s="309" t="s">
        <v>991</v>
      </c>
      <c r="G34" s="309" t="s">
        <v>930</v>
      </c>
      <c r="H34" s="309" t="s">
        <v>52</v>
      </c>
      <c r="I34" s="309" t="s">
        <v>1071</v>
      </c>
      <c r="J34" s="309" t="s">
        <v>85</v>
      </c>
      <c r="K34" s="309">
        <v>5</v>
      </c>
      <c r="L34" s="309">
        <f t="shared" si="0"/>
        <v>4</v>
      </c>
      <c r="M34" s="309">
        <f t="shared" si="1"/>
        <v>6</v>
      </c>
      <c r="N34" s="309">
        <v>100</v>
      </c>
      <c r="O34" s="309">
        <v>500</v>
      </c>
      <c r="P34" s="311" t="s">
        <v>88</v>
      </c>
      <c r="Q34" s="311">
        <v>0</v>
      </c>
      <c r="R34" s="311">
        <v>96</v>
      </c>
      <c r="S34" s="311" t="s">
        <v>125</v>
      </c>
      <c r="T34" s="311">
        <v>96</v>
      </c>
      <c r="U34" s="309" t="s">
        <v>269</v>
      </c>
      <c r="V34" s="309" t="s">
        <v>71</v>
      </c>
      <c r="W34" s="309" t="s">
        <v>594</v>
      </c>
      <c r="X34" s="312" t="s">
        <v>1072</v>
      </c>
    </row>
    <row r="35" spans="1:24" s="567" customFormat="1" x14ac:dyDescent="0.2">
      <c r="A35" s="313">
        <v>21</v>
      </c>
      <c r="B35" s="313" t="s">
        <v>1746</v>
      </c>
      <c r="C35" s="314" t="s">
        <v>1008</v>
      </c>
      <c r="D35" s="313" t="s">
        <v>90</v>
      </c>
      <c r="E35" s="313" t="s">
        <v>268</v>
      </c>
      <c r="F35" s="313" t="s">
        <v>991</v>
      </c>
      <c r="G35" s="313" t="s">
        <v>930</v>
      </c>
      <c r="H35" s="313" t="s">
        <v>52</v>
      </c>
      <c r="I35" s="313" t="s">
        <v>1071</v>
      </c>
      <c r="J35" s="313" t="s">
        <v>85</v>
      </c>
      <c r="K35" s="313">
        <v>5</v>
      </c>
      <c r="L35" s="313">
        <f t="shared" si="0"/>
        <v>4</v>
      </c>
      <c r="M35" s="313">
        <f t="shared" si="1"/>
        <v>6</v>
      </c>
      <c r="N35" s="313">
        <v>100</v>
      </c>
      <c r="O35" s="313">
        <v>500</v>
      </c>
      <c r="P35" s="315" t="s">
        <v>88</v>
      </c>
      <c r="Q35" s="315">
        <v>0</v>
      </c>
      <c r="R35" s="315">
        <v>96</v>
      </c>
      <c r="S35" s="315" t="s">
        <v>125</v>
      </c>
      <c r="T35" s="315">
        <v>96</v>
      </c>
      <c r="U35" s="313" t="s">
        <v>269</v>
      </c>
      <c r="V35" s="313" t="s">
        <v>71</v>
      </c>
      <c r="W35" s="313" t="s">
        <v>594</v>
      </c>
      <c r="X35" s="316" t="s">
        <v>1072</v>
      </c>
    </row>
    <row r="36" spans="1:24" s="567" customFormat="1" x14ac:dyDescent="0.2">
      <c r="A36" s="313">
        <v>22</v>
      </c>
      <c r="B36" s="313" t="s">
        <v>1746</v>
      </c>
      <c r="C36" s="314" t="s">
        <v>1009</v>
      </c>
      <c r="D36" s="313" t="s">
        <v>90</v>
      </c>
      <c r="E36" s="313" t="s">
        <v>268</v>
      </c>
      <c r="F36" s="313" t="s">
        <v>991</v>
      </c>
      <c r="G36" s="313" t="s">
        <v>930</v>
      </c>
      <c r="H36" s="313" t="s">
        <v>52</v>
      </c>
      <c r="I36" s="313" t="s">
        <v>1071</v>
      </c>
      <c r="J36" s="313" t="s">
        <v>85</v>
      </c>
      <c r="K36" s="313">
        <v>5</v>
      </c>
      <c r="L36" s="313">
        <f t="shared" si="0"/>
        <v>4</v>
      </c>
      <c r="M36" s="313">
        <f t="shared" si="1"/>
        <v>6</v>
      </c>
      <c r="N36" s="313">
        <v>100</v>
      </c>
      <c r="O36" s="313">
        <v>500</v>
      </c>
      <c r="P36" s="315" t="s">
        <v>88</v>
      </c>
      <c r="Q36" s="315">
        <v>0</v>
      </c>
      <c r="R36" s="315">
        <v>96</v>
      </c>
      <c r="S36" s="315" t="s">
        <v>125</v>
      </c>
      <c r="T36" s="315">
        <v>96</v>
      </c>
      <c r="U36" s="313" t="s">
        <v>269</v>
      </c>
      <c r="V36" s="313" t="s">
        <v>71</v>
      </c>
      <c r="W36" s="313" t="s">
        <v>594</v>
      </c>
      <c r="X36" s="316" t="s">
        <v>1072</v>
      </c>
    </row>
    <row r="37" spans="1:24" s="567" customFormat="1" x14ac:dyDescent="0.2">
      <c r="A37" s="313">
        <v>23</v>
      </c>
      <c r="B37" s="313" t="s">
        <v>1746</v>
      </c>
      <c r="C37" s="314" t="s">
        <v>1010</v>
      </c>
      <c r="D37" s="313" t="s">
        <v>90</v>
      </c>
      <c r="E37" s="313" t="s">
        <v>268</v>
      </c>
      <c r="F37" s="313" t="s">
        <v>991</v>
      </c>
      <c r="G37" s="313" t="s">
        <v>930</v>
      </c>
      <c r="H37" s="313" t="s">
        <v>52</v>
      </c>
      <c r="I37" s="313" t="s">
        <v>1071</v>
      </c>
      <c r="J37" s="313" t="s">
        <v>85</v>
      </c>
      <c r="K37" s="313">
        <v>5</v>
      </c>
      <c r="L37" s="313">
        <f t="shared" si="0"/>
        <v>4</v>
      </c>
      <c r="M37" s="313">
        <f t="shared" si="1"/>
        <v>6</v>
      </c>
      <c r="N37" s="313">
        <v>100</v>
      </c>
      <c r="O37" s="313">
        <v>500</v>
      </c>
      <c r="P37" s="315" t="s">
        <v>88</v>
      </c>
      <c r="Q37" s="315">
        <v>0</v>
      </c>
      <c r="R37" s="315">
        <v>96</v>
      </c>
      <c r="S37" s="315" t="s">
        <v>125</v>
      </c>
      <c r="T37" s="315">
        <v>96</v>
      </c>
      <c r="U37" s="313" t="s">
        <v>269</v>
      </c>
      <c r="V37" s="313" t="s">
        <v>71</v>
      </c>
      <c r="W37" s="313" t="s">
        <v>594</v>
      </c>
      <c r="X37" s="316" t="s">
        <v>1072</v>
      </c>
    </row>
    <row r="38" spans="1:24" s="567" customFormat="1" x14ac:dyDescent="0.2">
      <c r="A38" s="313">
        <v>24</v>
      </c>
      <c r="B38" s="313" t="s">
        <v>1746</v>
      </c>
      <c r="C38" s="314" t="s">
        <v>1011</v>
      </c>
      <c r="D38" s="313" t="s">
        <v>90</v>
      </c>
      <c r="E38" s="313" t="s">
        <v>268</v>
      </c>
      <c r="F38" s="313" t="s">
        <v>991</v>
      </c>
      <c r="G38" s="313" t="s">
        <v>930</v>
      </c>
      <c r="H38" s="313" t="s">
        <v>52</v>
      </c>
      <c r="I38" s="313" t="s">
        <v>1071</v>
      </c>
      <c r="J38" s="313" t="s">
        <v>85</v>
      </c>
      <c r="K38" s="313">
        <v>5</v>
      </c>
      <c r="L38" s="313">
        <f t="shared" si="0"/>
        <v>4</v>
      </c>
      <c r="M38" s="313">
        <f t="shared" si="1"/>
        <v>6</v>
      </c>
      <c r="N38" s="313">
        <v>100</v>
      </c>
      <c r="O38" s="313">
        <v>500</v>
      </c>
      <c r="P38" s="315" t="s">
        <v>88</v>
      </c>
      <c r="Q38" s="315">
        <v>0</v>
      </c>
      <c r="R38" s="315">
        <v>96</v>
      </c>
      <c r="S38" s="315" t="s">
        <v>125</v>
      </c>
      <c r="T38" s="315">
        <v>96</v>
      </c>
      <c r="U38" s="313" t="s">
        <v>269</v>
      </c>
      <c r="V38" s="313" t="s">
        <v>71</v>
      </c>
      <c r="W38" s="313" t="s">
        <v>594</v>
      </c>
      <c r="X38" s="316" t="s">
        <v>1072</v>
      </c>
    </row>
    <row r="39" spans="1:24" s="567" customFormat="1" x14ac:dyDescent="0.2">
      <c r="A39" s="313">
        <v>25</v>
      </c>
      <c r="B39" s="313" t="s">
        <v>1746</v>
      </c>
      <c r="C39" s="314" t="s">
        <v>1012</v>
      </c>
      <c r="D39" s="313" t="s">
        <v>90</v>
      </c>
      <c r="E39" s="313" t="s">
        <v>268</v>
      </c>
      <c r="F39" s="313" t="s">
        <v>991</v>
      </c>
      <c r="G39" s="313" t="s">
        <v>930</v>
      </c>
      <c r="H39" s="313" t="s">
        <v>52</v>
      </c>
      <c r="I39" s="313" t="s">
        <v>1071</v>
      </c>
      <c r="J39" s="313" t="s">
        <v>85</v>
      </c>
      <c r="K39" s="313">
        <v>5</v>
      </c>
      <c r="L39" s="313">
        <f t="shared" si="0"/>
        <v>4</v>
      </c>
      <c r="M39" s="313">
        <f t="shared" si="1"/>
        <v>6</v>
      </c>
      <c r="N39" s="313">
        <v>100</v>
      </c>
      <c r="O39" s="313">
        <v>500</v>
      </c>
      <c r="P39" s="315" t="s">
        <v>88</v>
      </c>
      <c r="Q39" s="315">
        <v>0</v>
      </c>
      <c r="R39" s="315">
        <v>96</v>
      </c>
      <c r="S39" s="315" t="s">
        <v>125</v>
      </c>
      <c r="T39" s="315">
        <v>96</v>
      </c>
      <c r="U39" s="313" t="s">
        <v>269</v>
      </c>
      <c r="V39" s="313" t="s">
        <v>71</v>
      </c>
      <c r="W39" s="313" t="s">
        <v>594</v>
      </c>
      <c r="X39" s="316" t="s">
        <v>1072</v>
      </c>
    </row>
    <row r="40" spans="1:24" s="567" customFormat="1" x14ac:dyDescent="0.2">
      <c r="A40" s="317">
        <v>26</v>
      </c>
      <c r="B40" s="317" t="s">
        <v>1747</v>
      </c>
      <c r="C40" s="318" t="s">
        <v>1008</v>
      </c>
      <c r="D40" s="317" t="s">
        <v>90</v>
      </c>
      <c r="E40" s="317" t="s">
        <v>268</v>
      </c>
      <c r="F40" s="317" t="s">
        <v>991</v>
      </c>
      <c r="G40" s="317" t="s">
        <v>930</v>
      </c>
      <c r="H40" s="317" t="s">
        <v>52</v>
      </c>
      <c r="I40" s="317" t="s">
        <v>1071</v>
      </c>
      <c r="J40" s="317" t="s">
        <v>85</v>
      </c>
      <c r="K40" s="317">
        <v>5</v>
      </c>
      <c r="L40" s="317">
        <f t="shared" si="0"/>
        <v>4</v>
      </c>
      <c r="M40" s="317">
        <f t="shared" si="1"/>
        <v>6</v>
      </c>
      <c r="N40" s="317">
        <v>100</v>
      </c>
      <c r="O40" s="317">
        <v>500</v>
      </c>
      <c r="P40" s="319" t="s">
        <v>88</v>
      </c>
      <c r="Q40" s="319">
        <v>0</v>
      </c>
      <c r="R40" s="319">
        <v>96</v>
      </c>
      <c r="S40" s="319" t="s">
        <v>125</v>
      </c>
      <c r="T40" s="319">
        <v>96</v>
      </c>
      <c r="U40" s="317" t="s">
        <v>269</v>
      </c>
      <c r="V40" s="317" t="s">
        <v>71</v>
      </c>
      <c r="W40" s="317" t="s">
        <v>594</v>
      </c>
      <c r="X40" s="320" t="s">
        <v>1072</v>
      </c>
    </row>
    <row r="41" spans="1:24" s="567" customFormat="1" x14ac:dyDescent="0.2">
      <c r="A41" s="317">
        <v>27</v>
      </c>
      <c r="B41" s="317" t="s">
        <v>1747</v>
      </c>
      <c r="C41" s="318" t="s">
        <v>1009</v>
      </c>
      <c r="D41" s="317" t="s">
        <v>90</v>
      </c>
      <c r="E41" s="317" t="s">
        <v>268</v>
      </c>
      <c r="F41" s="317" t="s">
        <v>991</v>
      </c>
      <c r="G41" s="317" t="s">
        <v>930</v>
      </c>
      <c r="H41" s="317" t="s">
        <v>52</v>
      </c>
      <c r="I41" s="317" t="s">
        <v>1071</v>
      </c>
      <c r="J41" s="317" t="s">
        <v>85</v>
      </c>
      <c r="K41" s="317">
        <v>5</v>
      </c>
      <c r="L41" s="317">
        <f t="shared" si="0"/>
        <v>4</v>
      </c>
      <c r="M41" s="317">
        <f t="shared" si="1"/>
        <v>6</v>
      </c>
      <c r="N41" s="317">
        <v>100</v>
      </c>
      <c r="O41" s="317">
        <v>500</v>
      </c>
      <c r="P41" s="319" t="s">
        <v>88</v>
      </c>
      <c r="Q41" s="319">
        <v>0</v>
      </c>
      <c r="R41" s="319">
        <v>96</v>
      </c>
      <c r="S41" s="319" t="s">
        <v>125</v>
      </c>
      <c r="T41" s="319">
        <v>96</v>
      </c>
      <c r="U41" s="317" t="s">
        <v>269</v>
      </c>
      <c r="V41" s="317" t="s">
        <v>71</v>
      </c>
      <c r="W41" s="317" t="s">
        <v>594</v>
      </c>
      <c r="X41" s="320" t="s">
        <v>1072</v>
      </c>
    </row>
    <row r="42" spans="1:24" s="567" customFormat="1" x14ac:dyDescent="0.2">
      <c r="A42" s="317">
        <v>28</v>
      </c>
      <c r="B42" s="317" t="s">
        <v>1747</v>
      </c>
      <c r="C42" s="318" t="s">
        <v>1010</v>
      </c>
      <c r="D42" s="317" t="s">
        <v>90</v>
      </c>
      <c r="E42" s="317" t="s">
        <v>268</v>
      </c>
      <c r="F42" s="317" t="s">
        <v>991</v>
      </c>
      <c r="G42" s="317" t="s">
        <v>930</v>
      </c>
      <c r="H42" s="317" t="s">
        <v>52</v>
      </c>
      <c r="I42" s="317" t="s">
        <v>1071</v>
      </c>
      <c r="J42" s="317" t="s">
        <v>85</v>
      </c>
      <c r="K42" s="317">
        <v>5</v>
      </c>
      <c r="L42" s="317">
        <f t="shared" si="0"/>
        <v>4</v>
      </c>
      <c r="M42" s="317">
        <f t="shared" si="1"/>
        <v>6</v>
      </c>
      <c r="N42" s="317">
        <v>100</v>
      </c>
      <c r="O42" s="317">
        <v>500</v>
      </c>
      <c r="P42" s="319" t="s">
        <v>88</v>
      </c>
      <c r="Q42" s="319">
        <v>0</v>
      </c>
      <c r="R42" s="319">
        <v>96</v>
      </c>
      <c r="S42" s="319" t="s">
        <v>125</v>
      </c>
      <c r="T42" s="319">
        <v>96</v>
      </c>
      <c r="U42" s="317" t="s">
        <v>269</v>
      </c>
      <c r="V42" s="317" t="s">
        <v>71</v>
      </c>
      <c r="W42" s="317" t="s">
        <v>594</v>
      </c>
      <c r="X42" s="320" t="s">
        <v>1072</v>
      </c>
    </row>
    <row r="43" spans="1:24" s="567" customFormat="1" x14ac:dyDescent="0.2">
      <c r="A43" s="317">
        <v>29</v>
      </c>
      <c r="B43" s="317" t="s">
        <v>1747</v>
      </c>
      <c r="C43" s="318" t="s">
        <v>1011</v>
      </c>
      <c r="D43" s="317" t="s">
        <v>90</v>
      </c>
      <c r="E43" s="317" t="s">
        <v>268</v>
      </c>
      <c r="F43" s="317" t="s">
        <v>991</v>
      </c>
      <c r="G43" s="317" t="s">
        <v>930</v>
      </c>
      <c r="H43" s="317" t="s">
        <v>52</v>
      </c>
      <c r="I43" s="317" t="s">
        <v>1071</v>
      </c>
      <c r="J43" s="317" t="s">
        <v>85</v>
      </c>
      <c r="K43" s="317">
        <v>5</v>
      </c>
      <c r="L43" s="317">
        <f t="shared" si="0"/>
        <v>4</v>
      </c>
      <c r="M43" s="317">
        <f t="shared" si="1"/>
        <v>6</v>
      </c>
      <c r="N43" s="317">
        <v>100</v>
      </c>
      <c r="O43" s="317">
        <v>500</v>
      </c>
      <c r="P43" s="319" t="s">
        <v>88</v>
      </c>
      <c r="Q43" s="319">
        <v>0</v>
      </c>
      <c r="R43" s="319">
        <v>96</v>
      </c>
      <c r="S43" s="319" t="s">
        <v>125</v>
      </c>
      <c r="T43" s="319">
        <v>96</v>
      </c>
      <c r="U43" s="317" t="s">
        <v>269</v>
      </c>
      <c r="V43" s="317" t="s">
        <v>71</v>
      </c>
      <c r="W43" s="317" t="s">
        <v>594</v>
      </c>
      <c r="X43" s="320" t="s">
        <v>1072</v>
      </c>
    </row>
    <row r="44" spans="1:24" s="567" customFormat="1" x14ac:dyDescent="0.2">
      <c r="A44" s="317">
        <v>30</v>
      </c>
      <c r="B44" s="317" t="s">
        <v>1747</v>
      </c>
      <c r="C44" s="318" t="s">
        <v>1012</v>
      </c>
      <c r="D44" s="317" t="s">
        <v>90</v>
      </c>
      <c r="E44" s="317" t="s">
        <v>268</v>
      </c>
      <c r="F44" s="317" t="s">
        <v>991</v>
      </c>
      <c r="G44" s="317" t="s">
        <v>930</v>
      </c>
      <c r="H44" s="317" t="s">
        <v>52</v>
      </c>
      <c r="I44" s="317" t="s">
        <v>1071</v>
      </c>
      <c r="J44" s="317" t="s">
        <v>85</v>
      </c>
      <c r="K44" s="317">
        <v>5</v>
      </c>
      <c r="L44" s="317">
        <f t="shared" si="0"/>
        <v>4</v>
      </c>
      <c r="M44" s="317">
        <f t="shared" si="1"/>
        <v>6</v>
      </c>
      <c r="N44" s="317">
        <v>100</v>
      </c>
      <c r="O44" s="317">
        <v>500</v>
      </c>
      <c r="P44" s="319" t="s">
        <v>88</v>
      </c>
      <c r="Q44" s="319">
        <v>0</v>
      </c>
      <c r="R44" s="319">
        <v>96</v>
      </c>
      <c r="S44" s="319" t="s">
        <v>125</v>
      </c>
      <c r="T44" s="319">
        <v>96</v>
      </c>
      <c r="U44" s="317" t="s">
        <v>269</v>
      </c>
      <c r="V44" s="317" t="s">
        <v>71</v>
      </c>
      <c r="W44" s="317" t="s">
        <v>594</v>
      </c>
      <c r="X44" s="320" t="s">
        <v>1072</v>
      </c>
    </row>
    <row r="45" spans="1:24" s="567" customFormat="1" x14ac:dyDescent="0.2">
      <c r="A45" s="252">
        <v>31</v>
      </c>
      <c r="B45" s="252" t="s">
        <v>1748</v>
      </c>
      <c r="C45" s="253" t="s">
        <v>1008</v>
      </c>
      <c r="D45" s="252" t="s">
        <v>90</v>
      </c>
      <c r="E45" s="252" t="s">
        <v>268</v>
      </c>
      <c r="F45" s="252" t="s">
        <v>991</v>
      </c>
      <c r="G45" s="252" t="s">
        <v>930</v>
      </c>
      <c r="H45" s="252" t="s">
        <v>52</v>
      </c>
      <c r="I45" s="252" t="s">
        <v>1071</v>
      </c>
      <c r="J45" s="252" t="s">
        <v>85</v>
      </c>
      <c r="K45" s="252">
        <v>5</v>
      </c>
      <c r="L45" s="252">
        <f t="shared" ref="L45:L49" si="2">K45-1</f>
        <v>4</v>
      </c>
      <c r="M45" s="252">
        <f t="shared" ref="M45:M49" si="3">K45+1</f>
        <v>6</v>
      </c>
      <c r="N45" s="252">
        <v>100</v>
      </c>
      <c r="O45" s="252">
        <v>500</v>
      </c>
      <c r="P45" s="366" t="s">
        <v>88</v>
      </c>
      <c r="Q45" s="366">
        <v>0</v>
      </c>
      <c r="R45" s="366">
        <v>96</v>
      </c>
      <c r="S45" s="366" t="s">
        <v>125</v>
      </c>
      <c r="T45" s="366">
        <v>96</v>
      </c>
      <c r="U45" s="252" t="s">
        <v>269</v>
      </c>
      <c r="V45" s="252" t="s">
        <v>71</v>
      </c>
      <c r="W45" s="252" t="s">
        <v>594</v>
      </c>
      <c r="X45" s="367" t="s">
        <v>1072</v>
      </c>
    </row>
    <row r="46" spans="1:24" s="567" customFormat="1" x14ac:dyDescent="0.2">
      <c r="A46" s="252">
        <v>32</v>
      </c>
      <c r="B46" s="252" t="s">
        <v>1748</v>
      </c>
      <c r="C46" s="253" t="s">
        <v>1009</v>
      </c>
      <c r="D46" s="252" t="s">
        <v>90</v>
      </c>
      <c r="E46" s="252" t="s">
        <v>268</v>
      </c>
      <c r="F46" s="252" t="s">
        <v>991</v>
      </c>
      <c r="G46" s="252" t="s">
        <v>930</v>
      </c>
      <c r="H46" s="252" t="s">
        <v>52</v>
      </c>
      <c r="I46" s="252" t="s">
        <v>1071</v>
      </c>
      <c r="J46" s="252" t="s">
        <v>85</v>
      </c>
      <c r="K46" s="252">
        <v>5</v>
      </c>
      <c r="L46" s="252">
        <f t="shared" si="2"/>
        <v>4</v>
      </c>
      <c r="M46" s="252">
        <f t="shared" si="3"/>
        <v>6</v>
      </c>
      <c r="N46" s="252">
        <v>100</v>
      </c>
      <c r="O46" s="252">
        <v>500</v>
      </c>
      <c r="P46" s="366" t="s">
        <v>88</v>
      </c>
      <c r="Q46" s="366">
        <v>0</v>
      </c>
      <c r="R46" s="366">
        <v>96</v>
      </c>
      <c r="S46" s="366" t="s">
        <v>125</v>
      </c>
      <c r="T46" s="366">
        <v>96</v>
      </c>
      <c r="U46" s="252" t="s">
        <v>269</v>
      </c>
      <c r="V46" s="252" t="s">
        <v>71</v>
      </c>
      <c r="W46" s="252" t="s">
        <v>594</v>
      </c>
      <c r="X46" s="367" t="s">
        <v>1072</v>
      </c>
    </row>
    <row r="47" spans="1:24" s="567" customFormat="1" x14ac:dyDescent="0.2">
      <c r="A47" s="252">
        <v>33</v>
      </c>
      <c r="B47" s="252" t="s">
        <v>1748</v>
      </c>
      <c r="C47" s="253" t="s">
        <v>1010</v>
      </c>
      <c r="D47" s="252" t="s">
        <v>90</v>
      </c>
      <c r="E47" s="252" t="s">
        <v>268</v>
      </c>
      <c r="F47" s="252" t="s">
        <v>991</v>
      </c>
      <c r="G47" s="252" t="s">
        <v>930</v>
      </c>
      <c r="H47" s="252" t="s">
        <v>52</v>
      </c>
      <c r="I47" s="252" t="s">
        <v>1071</v>
      </c>
      <c r="J47" s="252" t="s">
        <v>85</v>
      </c>
      <c r="K47" s="252">
        <v>5</v>
      </c>
      <c r="L47" s="252">
        <f t="shared" si="2"/>
        <v>4</v>
      </c>
      <c r="M47" s="252">
        <f t="shared" si="3"/>
        <v>6</v>
      </c>
      <c r="N47" s="252">
        <v>100</v>
      </c>
      <c r="O47" s="252">
        <v>500</v>
      </c>
      <c r="P47" s="366" t="s">
        <v>88</v>
      </c>
      <c r="Q47" s="366">
        <v>0</v>
      </c>
      <c r="R47" s="366">
        <v>96</v>
      </c>
      <c r="S47" s="366" t="s">
        <v>125</v>
      </c>
      <c r="T47" s="366">
        <v>96</v>
      </c>
      <c r="U47" s="252" t="s">
        <v>269</v>
      </c>
      <c r="V47" s="252" t="s">
        <v>71</v>
      </c>
      <c r="W47" s="252" t="s">
        <v>594</v>
      </c>
      <c r="X47" s="367" t="s">
        <v>1072</v>
      </c>
    </row>
    <row r="48" spans="1:24" s="567" customFormat="1" x14ac:dyDescent="0.2">
      <c r="A48" s="252">
        <v>34</v>
      </c>
      <c r="B48" s="252" t="s">
        <v>1748</v>
      </c>
      <c r="C48" s="253" t="s">
        <v>1011</v>
      </c>
      <c r="D48" s="252" t="s">
        <v>90</v>
      </c>
      <c r="E48" s="252" t="s">
        <v>268</v>
      </c>
      <c r="F48" s="252" t="s">
        <v>991</v>
      </c>
      <c r="G48" s="252" t="s">
        <v>930</v>
      </c>
      <c r="H48" s="252" t="s">
        <v>52</v>
      </c>
      <c r="I48" s="252" t="s">
        <v>1071</v>
      </c>
      <c r="J48" s="252" t="s">
        <v>85</v>
      </c>
      <c r="K48" s="252">
        <v>5</v>
      </c>
      <c r="L48" s="252">
        <f t="shared" si="2"/>
        <v>4</v>
      </c>
      <c r="M48" s="252">
        <f t="shared" si="3"/>
        <v>6</v>
      </c>
      <c r="N48" s="252">
        <v>100</v>
      </c>
      <c r="O48" s="252">
        <v>500</v>
      </c>
      <c r="P48" s="366" t="s">
        <v>88</v>
      </c>
      <c r="Q48" s="366">
        <v>0</v>
      </c>
      <c r="R48" s="366">
        <v>96</v>
      </c>
      <c r="S48" s="366" t="s">
        <v>125</v>
      </c>
      <c r="T48" s="366">
        <v>96</v>
      </c>
      <c r="U48" s="252" t="s">
        <v>269</v>
      </c>
      <c r="V48" s="252" t="s">
        <v>71</v>
      </c>
      <c r="W48" s="252" t="s">
        <v>594</v>
      </c>
      <c r="X48" s="367" t="s">
        <v>1072</v>
      </c>
    </row>
    <row r="49" spans="1:24" s="567" customFormat="1" x14ac:dyDescent="0.2">
      <c r="A49" s="252">
        <v>35</v>
      </c>
      <c r="B49" s="252" t="s">
        <v>1748</v>
      </c>
      <c r="C49" s="253" t="s">
        <v>1012</v>
      </c>
      <c r="D49" s="252" t="s">
        <v>90</v>
      </c>
      <c r="E49" s="252" t="s">
        <v>268</v>
      </c>
      <c r="F49" s="252" t="s">
        <v>991</v>
      </c>
      <c r="G49" s="252" t="s">
        <v>930</v>
      </c>
      <c r="H49" s="252" t="s">
        <v>52</v>
      </c>
      <c r="I49" s="252" t="s">
        <v>1071</v>
      </c>
      <c r="J49" s="252" t="s">
        <v>85</v>
      </c>
      <c r="K49" s="252">
        <v>5</v>
      </c>
      <c r="L49" s="252">
        <f t="shared" si="2"/>
        <v>4</v>
      </c>
      <c r="M49" s="252">
        <f t="shared" si="3"/>
        <v>6</v>
      </c>
      <c r="N49" s="252">
        <v>100</v>
      </c>
      <c r="O49" s="252">
        <v>500</v>
      </c>
      <c r="P49" s="366" t="s">
        <v>88</v>
      </c>
      <c r="Q49" s="366">
        <v>0</v>
      </c>
      <c r="R49" s="366">
        <v>96</v>
      </c>
      <c r="S49" s="366" t="s">
        <v>125</v>
      </c>
      <c r="T49" s="366">
        <v>96</v>
      </c>
      <c r="U49" s="252" t="s">
        <v>269</v>
      </c>
      <c r="V49" s="252" t="s">
        <v>71</v>
      </c>
      <c r="W49" s="252" t="s">
        <v>594</v>
      </c>
      <c r="X49" s="367" t="s">
        <v>1072</v>
      </c>
    </row>
    <row r="50" spans="1:24" s="567" customFormat="1" x14ac:dyDescent="0.2">
      <c r="A50" s="368">
        <v>36</v>
      </c>
      <c r="B50" s="368" t="s">
        <v>1749</v>
      </c>
      <c r="C50" s="369" t="s">
        <v>1008</v>
      </c>
      <c r="D50" s="368" t="s">
        <v>90</v>
      </c>
      <c r="E50" s="368" t="s">
        <v>268</v>
      </c>
      <c r="F50" s="368" t="s">
        <v>991</v>
      </c>
      <c r="G50" s="368" t="s">
        <v>930</v>
      </c>
      <c r="H50" s="368" t="s">
        <v>52</v>
      </c>
      <c r="I50" s="368" t="s">
        <v>1071</v>
      </c>
      <c r="J50" s="368" t="s">
        <v>85</v>
      </c>
      <c r="K50" s="368">
        <v>5</v>
      </c>
      <c r="L50" s="368">
        <f t="shared" ref="L50:L54" si="4">K50-1</f>
        <v>4</v>
      </c>
      <c r="M50" s="368">
        <f t="shared" ref="M50:M54" si="5">K50+1</f>
        <v>6</v>
      </c>
      <c r="N50" s="368">
        <v>100</v>
      </c>
      <c r="O50" s="368">
        <v>500</v>
      </c>
      <c r="P50" s="370" t="s">
        <v>88</v>
      </c>
      <c r="Q50" s="370">
        <v>0</v>
      </c>
      <c r="R50" s="370">
        <v>96</v>
      </c>
      <c r="S50" s="370" t="s">
        <v>125</v>
      </c>
      <c r="T50" s="370">
        <v>96</v>
      </c>
      <c r="U50" s="368" t="s">
        <v>269</v>
      </c>
      <c r="V50" s="368" t="s">
        <v>71</v>
      </c>
      <c r="W50" s="368" t="s">
        <v>594</v>
      </c>
      <c r="X50" s="371" t="s">
        <v>1072</v>
      </c>
    </row>
    <row r="51" spans="1:24" s="567" customFormat="1" x14ac:dyDescent="0.2">
      <c r="A51" s="368">
        <v>37</v>
      </c>
      <c r="B51" s="368" t="s">
        <v>1749</v>
      </c>
      <c r="C51" s="369" t="s">
        <v>1009</v>
      </c>
      <c r="D51" s="368" t="s">
        <v>90</v>
      </c>
      <c r="E51" s="368" t="s">
        <v>268</v>
      </c>
      <c r="F51" s="368" t="s">
        <v>991</v>
      </c>
      <c r="G51" s="368" t="s">
        <v>930</v>
      </c>
      <c r="H51" s="368" t="s">
        <v>52</v>
      </c>
      <c r="I51" s="368" t="s">
        <v>1071</v>
      </c>
      <c r="J51" s="368" t="s">
        <v>85</v>
      </c>
      <c r="K51" s="368">
        <v>5</v>
      </c>
      <c r="L51" s="368">
        <f t="shared" si="4"/>
        <v>4</v>
      </c>
      <c r="M51" s="368">
        <f t="shared" si="5"/>
        <v>6</v>
      </c>
      <c r="N51" s="368">
        <v>100</v>
      </c>
      <c r="O51" s="368">
        <v>500</v>
      </c>
      <c r="P51" s="370" t="s">
        <v>88</v>
      </c>
      <c r="Q51" s="370">
        <v>0</v>
      </c>
      <c r="R51" s="370">
        <v>96</v>
      </c>
      <c r="S51" s="370" t="s">
        <v>125</v>
      </c>
      <c r="T51" s="370">
        <v>96</v>
      </c>
      <c r="U51" s="368" t="s">
        <v>269</v>
      </c>
      <c r="V51" s="368" t="s">
        <v>71</v>
      </c>
      <c r="W51" s="368" t="s">
        <v>594</v>
      </c>
      <c r="X51" s="371" t="s">
        <v>1072</v>
      </c>
    </row>
    <row r="52" spans="1:24" s="567" customFormat="1" x14ac:dyDescent="0.2">
      <c r="A52" s="368">
        <v>38</v>
      </c>
      <c r="B52" s="368" t="s">
        <v>1749</v>
      </c>
      <c r="C52" s="369" t="s">
        <v>1010</v>
      </c>
      <c r="D52" s="368" t="s">
        <v>90</v>
      </c>
      <c r="E52" s="368" t="s">
        <v>268</v>
      </c>
      <c r="F52" s="368" t="s">
        <v>991</v>
      </c>
      <c r="G52" s="368" t="s">
        <v>930</v>
      </c>
      <c r="H52" s="368" t="s">
        <v>52</v>
      </c>
      <c r="I52" s="368" t="s">
        <v>1071</v>
      </c>
      <c r="J52" s="368" t="s">
        <v>85</v>
      </c>
      <c r="K52" s="368">
        <v>5</v>
      </c>
      <c r="L52" s="368">
        <f t="shared" si="4"/>
        <v>4</v>
      </c>
      <c r="M52" s="368">
        <f t="shared" si="5"/>
        <v>6</v>
      </c>
      <c r="N52" s="368">
        <v>100</v>
      </c>
      <c r="O52" s="368">
        <v>500</v>
      </c>
      <c r="P52" s="370" t="s">
        <v>88</v>
      </c>
      <c r="Q52" s="370">
        <v>0</v>
      </c>
      <c r="R52" s="370">
        <v>96</v>
      </c>
      <c r="S52" s="370" t="s">
        <v>125</v>
      </c>
      <c r="T52" s="370">
        <v>96</v>
      </c>
      <c r="U52" s="368" t="s">
        <v>269</v>
      </c>
      <c r="V52" s="368" t="s">
        <v>71</v>
      </c>
      <c r="W52" s="368" t="s">
        <v>594</v>
      </c>
      <c r="X52" s="371" t="s">
        <v>1072</v>
      </c>
    </row>
    <row r="53" spans="1:24" s="567" customFormat="1" x14ac:dyDescent="0.2">
      <c r="A53" s="368">
        <v>39</v>
      </c>
      <c r="B53" s="368" t="s">
        <v>1749</v>
      </c>
      <c r="C53" s="369" t="s">
        <v>1011</v>
      </c>
      <c r="D53" s="368" t="s">
        <v>90</v>
      </c>
      <c r="E53" s="368" t="s">
        <v>268</v>
      </c>
      <c r="F53" s="368" t="s">
        <v>991</v>
      </c>
      <c r="G53" s="368" t="s">
        <v>930</v>
      </c>
      <c r="H53" s="368" t="s">
        <v>52</v>
      </c>
      <c r="I53" s="368" t="s">
        <v>1071</v>
      </c>
      <c r="J53" s="368" t="s">
        <v>85</v>
      </c>
      <c r="K53" s="368">
        <v>5</v>
      </c>
      <c r="L53" s="368">
        <f t="shared" si="4"/>
        <v>4</v>
      </c>
      <c r="M53" s="368">
        <f t="shared" si="5"/>
        <v>6</v>
      </c>
      <c r="N53" s="368">
        <v>100</v>
      </c>
      <c r="O53" s="368">
        <v>500</v>
      </c>
      <c r="P53" s="370" t="s">
        <v>88</v>
      </c>
      <c r="Q53" s="370">
        <v>0</v>
      </c>
      <c r="R53" s="370">
        <v>96</v>
      </c>
      <c r="S53" s="370" t="s">
        <v>125</v>
      </c>
      <c r="T53" s="370">
        <v>96</v>
      </c>
      <c r="U53" s="368" t="s">
        <v>269</v>
      </c>
      <c r="V53" s="368" t="s">
        <v>71</v>
      </c>
      <c r="W53" s="368" t="s">
        <v>594</v>
      </c>
      <c r="X53" s="371" t="s">
        <v>1072</v>
      </c>
    </row>
    <row r="54" spans="1:24" s="567" customFormat="1" x14ac:dyDescent="0.2">
      <c r="A54" s="368">
        <v>40</v>
      </c>
      <c r="B54" s="368" t="s">
        <v>1749</v>
      </c>
      <c r="C54" s="369" t="s">
        <v>1012</v>
      </c>
      <c r="D54" s="368" t="s">
        <v>90</v>
      </c>
      <c r="E54" s="368" t="s">
        <v>268</v>
      </c>
      <c r="F54" s="368" t="s">
        <v>991</v>
      </c>
      <c r="G54" s="368" t="s">
        <v>930</v>
      </c>
      <c r="H54" s="368" t="s">
        <v>52</v>
      </c>
      <c r="I54" s="368" t="s">
        <v>1071</v>
      </c>
      <c r="J54" s="368" t="s">
        <v>85</v>
      </c>
      <c r="K54" s="368">
        <v>5</v>
      </c>
      <c r="L54" s="368">
        <f t="shared" si="4"/>
        <v>4</v>
      </c>
      <c r="M54" s="368">
        <f t="shared" si="5"/>
        <v>6</v>
      </c>
      <c r="N54" s="368">
        <v>100</v>
      </c>
      <c r="O54" s="368">
        <v>500</v>
      </c>
      <c r="P54" s="370" t="s">
        <v>88</v>
      </c>
      <c r="Q54" s="370">
        <v>0</v>
      </c>
      <c r="R54" s="370">
        <v>96</v>
      </c>
      <c r="S54" s="370" t="s">
        <v>125</v>
      </c>
      <c r="T54" s="370">
        <v>96</v>
      </c>
      <c r="U54" s="368" t="s">
        <v>269</v>
      </c>
      <c r="V54" s="368" t="s">
        <v>71</v>
      </c>
      <c r="W54" s="368" t="s">
        <v>594</v>
      </c>
      <c r="X54" s="371" t="s">
        <v>1072</v>
      </c>
    </row>
    <row r="55" spans="1:24" s="567" customFormat="1" x14ac:dyDescent="0.2">
      <c r="A55" s="321">
        <v>41</v>
      </c>
      <c r="B55" s="321" t="s">
        <v>1742</v>
      </c>
      <c r="C55" s="322" t="s">
        <v>1008</v>
      </c>
      <c r="D55" s="321" t="s">
        <v>90</v>
      </c>
      <c r="E55" s="321" t="s">
        <v>268</v>
      </c>
      <c r="F55" s="321" t="s">
        <v>991</v>
      </c>
      <c r="G55" s="321" t="s">
        <v>930</v>
      </c>
      <c r="H55" s="321" t="s">
        <v>52</v>
      </c>
      <c r="I55" s="321" t="s">
        <v>1071</v>
      </c>
      <c r="J55" s="321" t="s">
        <v>85</v>
      </c>
      <c r="K55" s="321">
        <v>10</v>
      </c>
      <c r="L55" s="321">
        <f t="shared" si="0"/>
        <v>9</v>
      </c>
      <c r="M55" s="321">
        <f t="shared" si="1"/>
        <v>11</v>
      </c>
      <c r="N55" s="321">
        <v>100</v>
      </c>
      <c r="O55" s="321">
        <v>500</v>
      </c>
      <c r="P55" s="323" t="s">
        <v>88</v>
      </c>
      <c r="Q55" s="323">
        <v>0</v>
      </c>
      <c r="R55" s="323">
        <v>96</v>
      </c>
      <c r="S55" s="323" t="s">
        <v>125</v>
      </c>
      <c r="T55" s="323">
        <v>96</v>
      </c>
      <c r="U55" s="321" t="s">
        <v>269</v>
      </c>
      <c r="V55" s="321" t="s">
        <v>71</v>
      </c>
      <c r="W55" s="321" t="s">
        <v>594</v>
      </c>
      <c r="X55" s="324" t="s">
        <v>1072</v>
      </c>
    </row>
    <row r="56" spans="1:24" s="567" customFormat="1" x14ac:dyDescent="0.2">
      <c r="A56" s="321">
        <v>42</v>
      </c>
      <c r="B56" s="321" t="s">
        <v>1742</v>
      </c>
      <c r="C56" s="322" t="s">
        <v>1009</v>
      </c>
      <c r="D56" s="321" t="s">
        <v>90</v>
      </c>
      <c r="E56" s="321" t="s">
        <v>268</v>
      </c>
      <c r="F56" s="321" t="s">
        <v>991</v>
      </c>
      <c r="G56" s="321" t="s">
        <v>930</v>
      </c>
      <c r="H56" s="321" t="s">
        <v>52</v>
      </c>
      <c r="I56" s="321" t="s">
        <v>1071</v>
      </c>
      <c r="J56" s="321" t="s">
        <v>85</v>
      </c>
      <c r="K56" s="321">
        <v>10</v>
      </c>
      <c r="L56" s="321">
        <f t="shared" si="0"/>
        <v>9</v>
      </c>
      <c r="M56" s="321">
        <f t="shared" si="1"/>
        <v>11</v>
      </c>
      <c r="N56" s="321">
        <v>100</v>
      </c>
      <c r="O56" s="321">
        <v>500</v>
      </c>
      <c r="P56" s="323" t="s">
        <v>88</v>
      </c>
      <c r="Q56" s="323">
        <v>0</v>
      </c>
      <c r="R56" s="323">
        <v>96</v>
      </c>
      <c r="S56" s="323" t="s">
        <v>125</v>
      </c>
      <c r="T56" s="323">
        <v>96</v>
      </c>
      <c r="U56" s="321" t="s">
        <v>269</v>
      </c>
      <c r="V56" s="321" t="s">
        <v>71</v>
      </c>
      <c r="W56" s="321" t="s">
        <v>594</v>
      </c>
      <c r="X56" s="324" t="s">
        <v>1072</v>
      </c>
    </row>
    <row r="57" spans="1:24" s="567" customFormat="1" x14ac:dyDescent="0.2">
      <c r="A57" s="321">
        <v>43</v>
      </c>
      <c r="B57" s="321" t="s">
        <v>1742</v>
      </c>
      <c r="C57" s="322" t="s">
        <v>1010</v>
      </c>
      <c r="D57" s="321" t="s">
        <v>90</v>
      </c>
      <c r="E57" s="321" t="s">
        <v>268</v>
      </c>
      <c r="F57" s="321" t="s">
        <v>991</v>
      </c>
      <c r="G57" s="321" t="s">
        <v>930</v>
      </c>
      <c r="H57" s="321" t="s">
        <v>52</v>
      </c>
      <c r="I57" s="321" t="s">
        <v>1071</v>
      </c>
      <c r="J57" s="321" t="s">
        <v>85</v>
      </c>
      <c r="K57" s="321">
        <v>10</v>
      </c>
      <c r="L57" s="321">
        <f t="shared" si="0"/>
        <v>9</v>
      </c>
      <c r="M57" s="321">
        <f t="shared" si="1"/>
        <v>11</v>
      </c>
      <c r="N57" s="321">
        <v>100</v>
      </c>
      <c r="O57" s="321">
        <v>500</v>
      </c>
      <c r="P57" s="323" t="s">
        <v>88</v>
      </c>
      <c r="Q57" s="323">
        <v>0</v>
      </c>
      <c r="R57" s="323">
        <v>96</v>
      </c>
      <c r="S57" s="323" t="s">
        <v>125</v>
      </c>
      <c r="T57" s="323">
        <v>96</v>
      </c>
      <c r="U57" s="321" t="s">
        <v>269</v>
      </c>
      <c r="V57" s="321" t="s">
        <v>71</v>
      </c>
      <c r="W57" s="321" t="s">
        <v>594</v>
      </c>
      <c r="X57" s="324" t="s">
        <v>1072</v>
      </c>
    </row>
    <row r="58" spans="1:24" s="567" customFormat="1" x14ac:dyDescent="0.2">
      <c r="A58" s="321">
        <v>44</v>
      </c>
      <c r="B58" s="321" t="s">
        <v>1742</v>
      </c>
      <c r="C58" s="322" t="s">
        <v>1011</v>
      </c>
      <c r="D58" s="321" t="s">
        <v>90</v>
      </c>
      <c r="E58" s="321" t="s">
        <v>268</v>
      </c>
      <c r="F58" s="321" t="s">
        <v>991</v>
      </c>
      <c r="G58" s="321" t="s">
        <v>930</v>
      </c>
      <c r="H58" s="321" t="s">
        <v>52</v>
      </c>
      <c r="I58" s="321" t="s">
        <v>1071</v>
      </c>
      <c r="J58" s="321" t="s">
        <v>85</v>
      </c>
      <c r="K58" s="321">
        <v>10</v>
      </c>
      <c r="L58" s="321">
        <f t="shared" si="0"/>
        <v>9</v>
      </c>
      <c r="M58" s="321">
        <f t="shared" si="1"/>
        <v>11</v>
      </c>
      <c r="N58" s="321">
        <v>100</v>
      </c>
      <c r="O58" s="321">
        <v>500</v>
      </c>
      <c r="P58" s="323" t="s">
        <v>88</v>
      </c>
      <c r="Q58" s="323">
        <v>0</v>
      </c>
      <c r="R58" s="323">
        <v>96</v>
      </c>
      <c r="S58" s="323" t="s">
        <v>125</v>
      </c>
      <c r="T58" s="323">
        <v>96</v>
      </c>
      <c r="U58" s="321" t="s">
        <v>269</v>
      </c>
      <c r="V58" s="321" t="s">
        <v>71</v>
      </c>
      <c r="W58" s="321" t="s">
        <v>594</v>
      </c>
      <c r="X58" s="324" t="s">
        <v>1072</v>
      </c>
    </row>
    <row r="59" spans="1:24" s="567" customFormat="1" x14ac:dyDescent="0.2">
      <c r="A59" s="321">
        <v>45</v>
      </c>
      <c r="B59" s="321" t="s">
        <v>1742</v>
      </c>
      <c r="C59" s="322" t="s">
        <v>1012</v>
      </c>
      <c r="D59" s="321" t="s">
        <v>90</v>
      </c>
      <c r="E59" s="321" t="s">
        <v>268</v>
      </c>
      <c r="F59" s="321" t="s">
        <v>991</v>
      </c>
      <c r="G59" s="321" t="s">
        <v>930</v>
      </c>
      <c r="H59" s="321" t="s">
        <v>52</v>
      </c>
      <c r="I59" s="321" t="s">
        <v>1071</v>
      </c>
      <c r="J59" s="321" t="s">
        <v>85</v>
      </c>
      <c r="K59" s="321">
        <v>10</v>
      </c>
      <c r="L59" s="321">
        <f t="shared" si="0"/>
        <v>9</v>
      </c>
      <c r="M59" s="321">
        <f t="shared" si="1"/>
        <v>11</v>
      </c>
      <c r="N59" s="321">
        <v>100</v>
      </c>
      <c r="O59" s="321">
        <v>500</v>
      </c>
      <c r="P59" s="323" t="s">
        <v>88</v>
      </c>
      <c r="Q59" s="323">
        <v>0</v>
      </c>
      <c r="R59" s="323">
        <v>96</v>
      </c>
      <c r="S59" s="323" t="s">
        <v>125</v>
      </c>
      <c r="T59" s="323">
        <v>96</v>
      </c>
      <c r="U59" s="321" t="s">
        <v>269</v>
      </c>
      <c r="V59" s="321" t="s">
        <v>71</v>
      </c>
      <c r="W59" s="321" t="s">
        <v>594</v>
      </c>
      <c r="X59" s="324" t="s">
        <v>1072</v>
      </c>
    </row>
    <row r="60" spans="1:24" s="567" customFormat="1" x14ac:dyDescent="0.2">
      <c r="A60" s="325">
        <v>46</v>
      </c>
      <c r="B60" s="325" t="s">
        <v>1743</v>
      </c>
      <c r="C60" s="326" t="s">
        <v>1008</v>
      </c>
      <c r="D60" s="325" t="s">
        <v>90</v>
      </c>
      <c r="E60" s="325" t="s">
        <v>268</v>
      </c>
      <c r="F60" s="325" t="s">
        <v>991</v>
      </c>
      <c r="G60" s="325" t="s">
        <v>930</v>
      </c>
      <c r="H60" s="325" t="s">
        <v>52</v>
      </c>
      <c r="I60" s="325" t="s">
        <v>1071</v>
      </c>
      <c r="J60" s="325" t="s">
        <v>85</v>
      </c>
      <c r="K60" s="325">
        <v>10</v>
      </c>
      <c r="L60" s="325">
        <f t="shared" si="0"/>
        <v>9</v>
      </c>
      <c r="M60" s="325">
        <f t="shared" si="1"/>
        <v>11</v>
      </c>
      <c r="N60" s="325">
        <v>100</v>
      </c>
      <c r="O60" s="325">
        <v>500</v>
      </c>
      <c r="P60" s="327" t="s">
        <v>88</v>
      </c>
      <c r="Q60" s="327">
        <v>0</v>
      </c>
      <c r="R60" s="327">
        <v>96</v>
      </c>
      <c r="S60" s="327" t="s">
        <v>125</v>
      </c>
      <c r="T60" s="327">
        <v>96</v>
      </c>
      <c r="U60" s="325" t="s">
        <v>269</v>
      </c>
      <c r="V60" s="325" t="s">
        <v>71</v>
      </c>
      <c r="W60" s="325" t="s">
        <v>594</v>
      </c>
      <c r="X60" s="328" t="s">
        <v>1072</v>
      </c>
    </row>
    <row r="61" spans="1:24" s="567" customFormat="1" x14ac:dyDescent="0.2">
      <c r="A61" s="325">
        <v>47</v>
      </c>
      <c r="B61" s="325" t="s">
        <v>1743</v>
      </c>
      <c r="C61" s="326" t="s">
        <v>1009</v>
      </c>
      <c r="D61" s="325" t="s">
        <v>90</v>
      </c>
      <c r="E61" s="325" t="s">
        <v>268</v>
      </c>
      <c r="F61" s="325" t="s">
        <v>991</v>
      </c>
      <c r="G61" s="325" t="s">
        <v>930</v>
      </c>
      <c r="H61" s="325" t="s">
        <v>52</v>
      </c>
      <c r="I61" s="325" t="s">
        <v>1071</v>
      </c>
      <c r="J61" s="325" t="s">
        <v>85</v>
      </c>
      <c r="K61" s="325">
        <v>10</v>
      </c>
      <c r="L61" s="325">
        <f t="shared" si="0"/>
        <v>9</v>
      </c>
      <c r="M61" s="325">
        <f t="shared" si="1"/>
        <v>11</v>
      </c>
      <c r="N61" s="325">
        <v>100</v>
      </c>
      <c r="O61" s="325">
        <v>500</v>
      </c>
      <c r="P61" s="327" t="s">
        <v>88</v>
      </c>
      <c r="Q61" s="327">
        <v>0</v>
      </c>
      <c r="R61" s="327">
        <v>96</v>
      </c>
      <c r="S61" s="327" t="s">
        <v>125</v>
      </c>
      <c r="T61" s="327">
        <v>96</v>
      </c>
      <c r="U61" s="325" t="s">
        <v>269</v>
      </c>
      <c r="V61" s="325" t="s">
        <v>71</v>
      </c>
      <c r="W61" s="325" t="s">
        <v>594</v>
      </c>
      <c r="X61" s="328" t="s">
        <v>1072</v>
      </c>
    </row>
    <row r="62" spans="1:24" s="567" customFormat="1" x14ac:dyDescent="0.2">
      <c r="A62" s="325">
        <v>48</v>
      </c>
      <c r="B62" s="325" t="s">
        <v>1743</v>
      </c>
      <c r="C62" s="326" t="s">
        <v>1010</v>
      </c>
      <c r="D62" s="325" t="s">
        <v>90</v>
      </c>
      <c r="E62" s="325" t="s">
        <v>268</v>
      </c>
      <c r="F62" s="325" t="s">
        <v>991</v>
      </c>
      <c r="G62" s="325" t="s">
        <v>930</v>
      </c>
      <c r="H62" s="325" t="s">
        <v>52</v>
      </c>
      <c r="I62" s="325" t="s">
        <v>1071</v>
      </c>
      <c r="J62" s="325" t="s">
        <v>85</v>
      </c>
      <c r="K62" s="325">
        <v>10</v>
      </c>
      <c r="L62" s="325">
        <f t="shared" si="0"/>
        <v>9</v>
      </c>
      <c r="M62" s="325">
        <f t="shared" si="1"/>
        <v>11</v>
      </c>
      <c r="N62" s="325">
        <v>100</v>
      </c>
      <c r="O62" s="325">
        <v>500</v>
      </c>
      <c r="P62" s="327" t="s">
        <v>88</v>
      </c>
      <c r="Q62" s="327">
        <v>0</v>
      </c>
      <c r="R62" s="327">
        <v>96</v>
      </c>
      <c r="S62" s="327" t="s">
        <v>125</v>
      </c>
      <c r="T62" s="327">
        <v>96</v>
      </c>
      <c r="U62" s="325" t="s">
        <v>269</v>
      </c>
      <c r="V62" s="325" t="s">
        <v>71</v>
      </c>
      <c r="W62" s="325" t="s">
        <v>594</v>
      </c>
      <c r="X62" s="328" t="s">
        <v>1072</v>
      </c>
    </row>
    <row r="63" spans="1:24" s="567" customFormat="1" x14ac:dyDescent="0.2">
      <c r="A63" s="325">
        <v>49</v>
      </c>
      <c r="B63" s="325" t="s">
        <v>1743</v>
      </c>
      <c r="C63" s="326" t="s">
        <v>1011</v>
      </c>
      <c r="D63" s="325" t="s">
        <v>90</v>
      </c>
      <c r="E63" s="325" t="s">
        <v>268</v>
      </c>
      <c r="F63" s="325" t="s">
        <v>991</v>
      </c>
      <c r="G63" s="325" t="s">
        <v>930</v>
      </c>
      <c r="H63" s="325" t="s">
        <v>52</v>
      </c>
      <c r="I63" s="325" t="s">
        <v>1071</v>
      </c>
      <c r="J63" s="325" t="s">
        <v>85</v>
      </c>
      <c r="K63" s="325">
        <v>10</v>
      </c>
      <c r="L63" s="325">
        <f t="shared" si="0"/>
        <v>9</v>
      </c>
      <c r="M63" s="325">
        <f t="shared" si="1"/>
        <v>11</v>
      </c>
      <c r="N63" s="325">
        <v>100</v>
      </c>
      <c r="O63" s="325">
        <v>500</v>
      </c>
      <c r="P63" s="327" t="s">
        <v>88</v>
      </c>
      <c r="Q63" s="327">
        <v>0</v>
      </c>
      <c r="R63" s="327">
        <v>96</v>
      </c>
      <c r="S63" s="327" t="s">
        <v>125</v>
      </c>
      <c r="T63" s="327">
        <v>96</v>
      </c>
      <c r="U63" s="325" t="s">
        <v>269</v>
      </c>
      <c r="V63" s="325" t="s">
        <v>71</v>
      </c>
      <c r="W63" s="325" t="s">
        <v>594</v>
      </c>
      <c r="X63" s="328" t="s">
        <v>1072</v>
      </c>
    </row>
    <row r="64" spans="1:24" s="567" customFormat="1" x14ac:dyDescent="0.2">
      <c r="A64" s="325">
        <v>50</v>
      </c>
      <c r="B64" s="325" t="s">
        <v>1743</v>
      </c>
      <c r="C64" s="326" t="s">
        <v>1012</v>
      </c>
      <c r="D64" s="325" t="s">
        <v>90</v>
      </c>
      <c r="E64" s="325" t="s">
        <v>268</v>
      </c>
      <c r="F64" s="325" t="s">
        <v>991</v>
      </c>
      <c r="G64" s="325" t="s">
        <v>930</v>
      </c>
      <c r="H64" s="325" t="s">
        <v>52</v>
      </c>
      <c r="I64" s="325" t="s">
        <v>1071</v>
      </c>
      <c r="J64" s="325" t="s">
        <v>85</v>
      </c>
      <c r="K64" s="325">
        <v>10</v>
      </c>
      <c r="L64" s="325">
        <f t="shared" si="0"/>
        <v>9</v>
      </c>
      <c r="M64" s="325">
        <f t="shared" si="1"/>
        <v>11</v>
      </c>
      <c r="N64" s="325">
        <v>100</v>
      </c>
      <c r="O64" s="325">
        <v>500</v>
      </c>
      <c r="P64" s="327" t="s">
        <v>88</v>
      </c>
      <c r="Q64" s="327">
        <v>0</v>
      </c>
      <c r="R64" s="327">
        <v>96</v>
      </c>
      <c r="S64" s="327" t="s">
        <v>125</v>
      </c>
      <c r="T64" s="327">
        <v>96</v>
      </c>
      <c r="U64" s="325" t="s">
        <v>269</v>
      </c>
      <c r="V64" s="325" t="s">
        <v>71</v>
      </c>
      <c r="W64" s="325" t="s">
        <v>594</v>
      </c>
      <c r="X64" s="328" t="s">
        <v>1072</v>
      </c>
    </row>
    <row r="65" spans="1:24" s="567" customFormat="1" x14ac:dyDescent="0.2">
      <c r="A65" s="329">
        <v>51</v>
      </c>
      <c r="B65" s="329" t="s">
        <v>1744</v>
      </c>
      <c r="C65" s="330" t="s">
        <v>1008</v>
      </c>
      <c r="D65" s="329" t="s">
        <v>90</v>
      </c>
      <c r="E65" s="329" t="s">
        <v>268</v>
      </c>
      <c r="F65" s="329" t="s">
        <v>991</v>
      </c>
      <c r="G65" s="329" t="s">
        <v>930</v>
      </c>
      <c r="H65" s="329" t="s">
        <v>52</v>
      </c>
      <c r="I65" s="329" t="s">
        <v>1071</v>
      </c>
      <c r="J65" s="329" t="s">
        <v>85</v>
      </c>
      <c r="K65" s="329">
        <v>10</v>
      </c>
      <c r="L65" s="329">
        <f t="shared" si="0"/>
        <v>9</v>
      </c>
      <c r="M65" s="329">
        <f t="shared" si="1"/>
        <v>11</v>
      </c>
      <c r="N65" s="329">
        <v>100</v>
      </c>
      <c r="O65" s="329">
        <v>500</v>
      </c>
      <c r="P65" s="331" t="s">
        <v>88</v>
      </c>
      <c r="Q65" s="331">
        <v>0</v>
      </c>
      <c r="R65" s="331">
        <v>96</v>
      </c>
      <c r="S65" s="331" t="s">
        <v>125</v>
      </c>
      <c r="T65" s="331">
        <v>96</v>
      </c>
      <c r="U65" s="329" t="s">
        <v>269</v>
      </c>
      <c r="V65" s="329" t="s">
        <v>71</v>
      </c>
      <c r="W65" s="329" t="s">
        <v>594</v>
      </c>
      <c r="X65" s="332" t="s">
        <v>1072</v>
      </c>
    </row>
    <row r="66" spans="1:24" s="567" customFormat="1" x14ac:dyDescent="0.2">
      <c r="A66" s="329">
        <v>52</v>
      </c>
      <c r="B66" s="329" t="s">
        <v>1744</v>
      </c>
      <c r="C66" s="330" t="s">
        <v>1009</v>
      </c>
      <c r="D66" s="329" t="s">
        <v>90</v>
      </c>
      <c r="E66" s="329" t="s">
        <v>268</v>
      </c>
      <c r="F66" s="329" t="s">
        <v>991</v>
      </c>
      <c r="G66" s="329" t="s">
        <v>930</v>
      </c>
      <c r="H66" s="329" t="s">
        <v>52</v>
      </c>
      <c r="I66" s="329" t="s">
        <v>1071</v>
      </c>
      <c r="J66" s="329" t="s">
        <v>85</v>
      </c>
      <c r="K66" s="329">
        <v>10</v>
      </c>
      <c r="L66" s="329">
        <f t="shared" si="0"/>
        <v>9</v>
      </c>
      <c r="M66" s="329">
        <f t="shared" si="1"/>
        <v>11</v>
      </c>
      <c r="N66" s="329">
        <v>100</v>
      </c>
      <c r="O66" s="329">
        <v>500</v>
      </c>
      <c r="P66" s="331" t="s">
        <v>88</v>
      </c>
      <c r="Q66" s="331">
        <v>0</v>
      </c>
      <c r="R66" s="331">
        <v>96</v>
      </c>
      <c r="S66" s="331" t="s">
        <v>125</v>
      </c>
      <c r="T66" s="331">
        <v>96</v>
      </c>
      <c r="U66" s="329" t="s">
        <v>269</v>
      </c>
      <c r="V66" s="329" t="s">
        <v>71</v>
      </c>
      <c r="W66" s="329" t="s">
        <v>594</v>
      </c>
      <c r="X66" s="332" t="s">
        <v>1072</v>
      </c>
    </row>
    <row r="67" spans="1:24" s="567" customFormat="1" x14ac:dyDescent="0.2">
      <c r="A67" s="329">
        <v>53</v>
      </c>
      <c r="B67" s="329" t="s">
        <v>1744</v>
      </c>
      <c r="C67" s="330" t="s">
        <v>1010</v>
      </c>
      <c r="D67" s="329" t="s">
        <v>90</v>
      </c>
      <c r="E67" s="329" t="s">
        <v>268</v>
      </c>
      <c r="F67" s="329" t="s">
        <v>991</v>
      </c>
      <c r="G67" s="329" t="s">
        <v>930</v>
      </c>
      <c r="H67" s="329" t="s">
        <v>52</v>
      </c>
      <c r="I67" s="329" t="s">
        <v>1071</v>
      </c>
      <c r="J67" s="329" t="s">
        <v>85</v>
      </c>
      <c r="K67" s="329">
        <v>10</v>
      </c>
      <c r="L67" s="329">
        <f t="shared" si="0"/>
        <v>9</v>
      </c>
      <c r="M67" s="329">
        <f t="shared" si="1"/>
        <v>11</v>
      </c>
      <c r="N67" s="329">
        <v>100</v>
      </c>
      <c r="O67" s="329">
        <v>500</v>
      </c>
      <c r="P67" s="331" t="s">
        <v>88</v>
      </c>
      <c r="Q67" s="331">
        <v>0</v>
      </c>
      <c r="R67" s="331">
        <v>96</v>
      </c>
      <c r="S67" s="331" t="s">
        <v>125</v>
      </c>
      <c r="T67" s="331">
        <v>96</v>
      </c>
      <c r="U67" s="329" t="s">
        <v>269</v>
      </c>
      <c r="V67" s="329" t="s">
        <v>71</v>
      </c>
      <c r="W67" s="329" t="s">
        <v>594</v>
      </c>
      <c r="X67" s="332" t="s">
        <v>1072</v>
      </c>
    </row>
    <row r="68" spans="1:24" s="567" customFormat="1" x14ac:dyDescent="0.2">
      <c r="A68" s="329">
        <v>54</v>
      </c>
      <c r="B68" s="329" t="s">
        <v>1744</v>
      </c>
      <c r="C68" s="330" t="s">
        <v>1011</v>
      </c>
      <c r="D68" s="329" t="s">
        <v>90</v>
      </c>
      <c r="E68" s="329" t="s">
        <v>268</v>
      </c>
      <c r="F68" s="329" t="s">
        <v>991</v>
      </c>
      <c r="G68" s="329" t="s">
        <v>930</v>
      </c>
      <c r="H68" s="329" t="s">
        <v>52</v>
      </c>
      <c r="I68" s="329" t="s">
        <v>1071</v>
      </c>
      <c r="J68" s="329" t="s">
        <v>85</v>
      </c>
      <c r="K68" s="329">
        <v>10</v>
      </c>
      <c r="L68" s="329">
        <f t="shared" si="0"/>
        <v>9</v>
      </c>
      <c r="M68" s="329">
        <f t="shared" si="1"/>
        <v>11</v>
      </c>
      <c r="N68" s="329">
        <v>100</v>
      </c>
      <c r="O68" s="329">
        <v>500</v>
      </c>
      <c r="P68" s="331" t="s">
        <v>88</v>
      </c>
      <c r="Q68" s="331">
        <v>0</v>
      </c>
      <c r="R68" s="331">
        <v>96</v>
      </c>
      <c r="S68" s="331" t="s">
        <v>125</v>
      </c>
      <c r="T68" s="331">
        <v>96</v>
      </c>
      <c r="U68" s="329" t="s">
        <v>269</v>
      </c>
      <c r="V68" s="329" t="s">
        <v>71</v>
      </c>
      <c r="W68" s="329" t="s">
        <v>594</v>
      </c>
      <c r="X68" s="332" t="s">
        <v>1072</v>
      </c>
    </row>
    <row r="69" spans="1:24" s="567" customFormat="1" x14ac:dyDescent="0.2">
      <c r="A69" s="329">
        <v>55</v>
      </c>
      <c r="B69" s="329" t="s">
        <v>1744</v>
      </c>
      <c r="C69" s="330" t="s">
        <v>1012</v>
      </c>
      <c r="D69" s="329" t="s">
        <v>90</v>
      </c>
      <c r="E69" s="329" t="s">
        <v>268</v>
      </c>
      <c r="F69" s="329" t="s">
        <v>991</v>
      </c>
      <c r="G69" s="329" t="s">
        <v>930</v>
      </c>
      <c r="H69" s="329" t="s">
        <v>52</v>
      </c>
      <c r="I69" s="329" t="s">
        <v>1071</v>
      </c>
      <c r="J69" s="329" t="s">
        <v>85</v>
      </c>
      <c r="K69" s="329">
        <v>10</v>
      </c>
      <c r="L69" s="329">
        <f t="shared" si="0"/>
        <v>9</v>
      </c>
      <c r="M69" s="329">
        <f t="shared" si="1"/>
        <v>11</v>
      </c>
      <c r="N69" s="329">
        <v>100</v>
      </c>
      <c r="O69" s="329">
        <v>500</v>
      </c>
      <c r="P69" s="331" t="s">
        <v>88</v>
      </c>
      <c r="Q69" s="331">
        <v>0</v>
      </c>
      <c r="R69" s="331">
        <v>96</v>
      </c>
      <c r="S69" s="331" t="s">
        <v>125</v>
      </c>
      <c r="T69" s="331">
        <v>96</v>
      </c>
      <c r="U69" s="329" t="s">
        <v>269</v>
      </c>
      <c r="V69" s="329" t="s">
        <v>71</v>
      </c>
      <c r="W69" s="329" t="s">
        <v>594</v>
      </c>
      <c r="X69" s="332" t="s">
        <v>1072</v>
      </c>
    </row>
    <row r="70" spans="1:24" s="567" customFormat="1" x14ac:dyDescent="0.2">
      <c r="A70" s="333">
        <v>56</v>
      </c>
      <c r="B70" s="333" t="s">
        <v>1745</v>
      </c>
      <c r="C70" s="334" t="s">
        <v>1008</v>
      </c>
      <c r="D70" s="333" t="s">
        <v>90</v>
      </c>
      <c r="E70" s="333" t="s">
        <v>268</v>
      </c>
      <c r="F70" s="333" t="s">
        <v>991</v>
      </c>
      <c r="G70" s="333" t="s">
        <v>930</v>
      </c>
      <c r="H70" s="333" t="s">
        <v>52</v>
      </c>
      <c r="I70" s="333" t="s">
        <v>1071</v>
      </c>
      <c r="J70" s="333" t="s">
        <v>85</v>
      </c>
      <c r="K70" s="333">
        <v>10</v>
      </c>
      <c r="L70" s="333">
        <f t="shared" si="0"/>
        <v>9</v>
      </c>
      <c r="M70" s="333">
        <f t="shared" si="1"/>
        <v>11</v>
      </c>
      <c r="N70" s="333">
        <v>100</v>
      </c>
      <c r="O70" s="333">
        <v>500</v>
      </c>
      <c r="P70" s="335" t="s">
        <v>88</v>
      </c>
      <c r="Q70" s="335">
        <v>0</v>
      </c>
      <c r="R70" s="335">
        <v>96</v>
      </c>
      <c r="S70" s="335" t="s">
        <v>125</v>
      </c>
      <c r="T70" s="335">
        <v>96</v>
      </c>
      <c r="U70" s="333" t="s">
        <v>269</v>
      </c>
      <c r="V70" s="333" t="s">
        <v>71</v>
      </c>
      <c r="W70" s="333" t="s">
        <v>594</v>
      </c>
      <c r="X70" s="336" t="s">
        <v>1072</v>
      </c>
    </row>
    <row r="71" spans="1:24" s="567" customFormat="1" x14ac:dyDescent="0.2">
      <c r="A71" s="333">
        <v>57</v>
      </c>
      <c r="B71" s="333" t="s">
        <v>1745</v>
      </c>
      <c r="C71" s="334" t="s">
        <v>1009</v>
      </c>
      <c r="D71" s="333" t="s">
        <v>90</v>
      </c>
      <c r="E71" s="333" t="s">
        <v>268</v>
      </c>
      <c r="F71" s="333" t="s">
        <v>991</v>
      </c>
      <c r="G71" s="333" t="s">
        <v>930</v>
      </c>
      <c r="H71" s="333" t="s">
        <v>52</v>
      </c>
      <c r="I71" s="333" t="s">
        <v>1071</v>
      </c>
      <c r="J71" s="333" t="s">
        <v>85</v>
      </c>
      <c r="K71" s="333">
        <v>10</v>
      </c>
      <c r="L71" s="333">
        <f t="shared" si="0"/>
        <v>9</v>
      </c>
      <c r="M71" s="333">
        <f t="shared" si="1"/>
        <v>11</v>
      </c>
      <c r="N71" s="333">
        <v>100</v>
      </c>
      <c r="O71" s="333">
        <v>500</v>
      </c>
      <c r="P71" s="335" t="s">
        <v>88</v>
      </c>
      <c r="Q71" s="335">
        <v>0</v>
      </c>
      <c r="R71" s="335">
        <v>96</v>
      </c>
      <c r="S71" s="335" t="s">
        <v>125</v>
      </c>
      <c r="T71" s="335">
        <v>96</v>
      </c>
      <c r="U71" s="333" t="s">
        <v>269</v>
      </c>
      <c r="V71" s="333" t="s">
        <v>71</v>
      </c>
      <c r="W71" s="333" t="s">
        <v>594</v>
      </c>
      <c r="X71" s="336" t="s">
        <v>1072</v>
      </c>
    </row>
    <row r="72" spans="1:24" s="567" customFormat="1" x14ac:dyDescent="0.2">
      <c r="A72" s="333">
        <v>58</v>
      </c>
      <c r="B72" s="333" t="s">
        <v>1745</v>
      </c>
      <c r="C72" s="334" t="s">
        <v>1010</v>
      </c>
      <c r="D72" s="333" t="s">
        <v>90</v>
      </c>
      <c r="E72" s="333" t="s">
        <v>268</v>
      </c>
      <c r="F72" s="333" t="s">
        <v>991</v>
      </c>
      <c r="G72" s="333" t="s">
        <v>930</v>
      </c>
      <c r="H72" s="333" t="s">
        <v>52</v>
      </c>
      <c r="I72" s="333" t="s">
        <v>1071</v>
      </c>
      <c r="J72" s="333" t="s">
        <v>85</v>
      </c>
      <c r="K72" s="333">
        <v>10</v>
      </c>
      <c r="L72" s="333">
        <f t="shared" si="0"/>
        <v>9</v>
      </c>
      <c r="M72" s="333">
        <f t="shared" si="1"/>
        <v>11</v>
      </c>
      <c r="N72" s="333">
        <v>100</v>
      </c>
      <c r="O72" s="333">
        <v>500</v>
      </c>
      <c r="P72" s="335" t="s">
        <v>88</v>
      </c>
      <c r="Q72" s="335">
        <v>0</v>
      </c>
      <c r="R72" s="335">
        <v>96</v>
      </c>
      <c r="S72" s="335" t="s">
        <v>125</v>
      </c>
      <c r="T72" s="335">
        <v>96</v>
      </c>
      <c r="U72" s="333" t="s">
        <v>269</v>
      </c>
      <c r="V72" s="333" t="s">
        <v>71</v>
      </c>
      <c r="W72" s="333" t="s">
        <v>594</v>
      </c>
      <c r="X72" s="336" t="s">
        <v>1072</v>
      </c>
    </row>
    <row r="73" spans="1:24" s="567" customFormat="1" x14ac:dyDescent="0.2">
      <c r="A73" s="333">
        <v>59</v>
      </c>
      <c r="B73" s="333" t="s">
        <v>1745</v>
      </c>
      <c r="C73" s="334" t="s">
        <v>1011</v>
      </c>
      <c r="D73" s="333" t="s">
        <v>90</v>
      </c>
      <c r="E73" s="333" t="s">
        <v>268</v>
      </c>
      <c r="F73" s="333" t="s">
        <v>991</v>
      </c>
      <c r="G73" s="333" t="s">
        <v>930</v>
      </c>
      <c r="H73" s="333" t="s">
        <v>52</v>
      </c>
      <c r="I73" s="333" t="s">
        <v>1071</v>
      </c>
      <c r="J73" s="333" t="s">
        <v>85</v>
      </c>
      <c r="K73" s="333">
        <v>10</v>
      </c>
      <c r="L73" s="333">
        <f t="shared" si="0"/>
        <v>9</v>
      </c>
      <c r="M73" s="333">
        <f t="shared" si="1"/>
        <v>11</v>
      </c>
      <c r="N73" s="333">
        <v>100</v>
      </c>
      <c r="O73" s="333">
        <v>500</v>
      </c>
      <c r="P73" s="335" t="s">
        <v>88</v>
      </c>
      <c r="Q73" s="335">
        <v>0</v>
      </c>
      <c r="R73" s="335">
        <v>96</v>
      </c>
      <c r="S73" s="335" t="s">
        <v>125</v>
      </c>
      <c r="T73" s="335">
        <v>96</v>
      </c>
      <c r="U73" s="333" t="s">
        <v>269</v>
      </c>
      <c r="V73" s="333" t="s">
        <v>71</v>
      </c>
      <c r="W73" s="333" t="s">
        <v>594</v>
      </c>
      <c r="X73" s="336" t="s">
        <v>1072</v>
      </c>
    </row>
    <row r="74" spans="1:24" s="567" customFormat="1" x14ac:dyDescent="0.2">
      <c r="A74" s="333">
        <v>60</v>
      </c>
      <c r="B74" s="333" t="s">
        <v>1745</v>
      </c>
      <c r="C74" s="334" t="s">
        <v>1012</v>
      </c>
      <c r="D74" s="333" t="s">
        <v>90</v>
      </c>
      <c r="E74" s="333" t="s">
        <v>268</v>
      </c>
      <c r="F74" s="333" t="s">
        <v>991</v>
      </c>
      <c r="G74" s="333" t="s">
        <v>930</v>
      </c>
      <c r="H74" s="333" t="s">
        <v>52</v>
      </c>
      <c r="I74" s="333" t="s">
        <v>1071</v>
      </c>
      <c r="J74" s="333" t="s">
        <v>85</v>
      </c>
      <c r="K74" s="333">
        <v>10</v>
      </c>
      <c r="L74" s="333">
        <f t="shared" si="0"/>
        <v>9</v>
      </c>
      <c r="M74" s="333">
        <f t="shared" si="1"/>
        <v>11</v>
      </c>
      <c r="N74" s="333">
        <v>100</v>
      </c>
      <c r="O74" s="333">
        <v>500</v>
      </c>
      <c r="P74" s="335" t="s">
        <v>88</v>
      </c>
      <c r="Q74" s="335">
        <v>0</v>
      </c>
      <c r="R74" s="335">
        <v>96</v>
      </c>
      <c r="S74" s="335" t="s">
        <v>125</v>
      </c>
      <c r="T74" s="335">
        <v>96</v>
      </c>
      <c r="U74" s="333" t="s">
        <v>269</v>
      </c>
      <c r="V74" s="333" t="s">
        <v>71</v>
      </c>
      <c r="W74" s="333" t="s">
        <v>594</v>
      </c>
      <c r="X74" s="336" t="s">
        <v>1072</v>
      </c>
    </row>
    <row r="75" spans="1:24" s="567" customFormat="1" x14ac:dyDescent="0.2">
      <c r="A75" s="337">
        <v>61</v>
      </c>
      <c r="B75" s="337" t="s">
        <v>1746</v>
      </c>
      <c r="C75" s="338" t="s">
        <v>1008</v>
      </c>
      <c r="D75" s="337" t="s">
        <v>90</v>
      </c>
      <c r="E75" s="337" t="s">
        <v>268</v>
      </c>
      <c r="F75" s="337" t="s">
        <v>991</v>
      </c>
      <c r="G75" s="337" t="s">
        <v>930</v>
      </c>
      <c r="H75" s="337" t="s">
        <v>52</v>
      </c>
      <c r="I75" s="337" t="s">
        <v>1071</v>
      </c>
      <c r="J75" s="337" t="s">
        <v>85</v>
      </c>
      <c r="K75" s="337">
        <v>10</v>
      </c>
      <c r="L75" s="337">
        <f t="shared" si="0"/>
        <v>9</v>
      </c>
      <c r="M75" s="337">
        <f t="shared" si="1"/>
        <v>11</v>
      </c>
      <c r="N75" s="337">
        <v>100</v>
      </c>
      <c r="O75" s="337">
        <v>500</v>
      </c>
      <c r="P75" s="339" t="s">
        <v>88</v>
      </c>
      <c r="Q75" s="339">
        <v>0</v>
      </c>
      <c r="R75" s="339">
        <v>96</v>
      </c>
      <c r="S75" s="339" t="s">
        <v>125</v>
      </c>
      <c r="T75" s="339">
        <v>96</v>
      </c>
      <c r="U75" s="337" t="s">
        <v>269</v>
      </c>
      <c r="V75" s="337" t="s">
        <v>71</v>
      </c>
      <c r="W75" s="337" t="s">
        <v>594</v>
      </c>
      <c r="X75" s="340" t="s">
        <v>1072</v>
      </c>
    </row>
    <row r="76" spans="1:24" s="567" customFormat="1" x14ac:dyDescent="0.2">
      <c r="A76" s="337">
        <v>62</v>
      </c>
      <c r="B76" s="337" t="s">
        <v>1746</v>
      </c>
      <c r="C76" s="338" t="s">
        <v>1009</v>
      </c>
      <c r="D76" s="337" t="s">
        <v>90</v>
      </c>
      <c r="E76" s="337" t="s">
        <v>268</v>
      </c>
      <c r="F76" s="337" t="s">
        <v>991</v>
      </c>
      <c r="G76" s="337" t="s">
        <v>930</v>
      </c>
      <c r="H76" s="337" t="s">
        <v>52</v>
      </c>
      <c r="I76" s="337" t="s">
        <v>1071</v>
      </c>
      <c r="J76" s="337" t="s">
        <v>85</v>
      </c>
      <c r="K76" s="337">
        <v>10</v>
      </c>
      <c r="L76" s="337">
        <f t="shared" si="0"/>
        <v>9</v>
      </c>
      <c r="M76" s="337">
        <f t="shared" si="1"/>
        <v>11</v>
      </c>
      <c r="N76" s="337">
        <v>100</v>
      </c>
      <c r="O76" s="337">
        <v>500</v>
      </c>
      <c r="P76" s="339" t="s">
        <v>88</v>
      </c>
      <c r="Q76" s="339">
        <v>0</v>
      </c>
      <c r="R76" s="339">
        <v>96</v>
      </c>
      <c r="S76" s="339" t="s">
        <v>125</v>
      </c>
      <c r="T76" s="339">
        <v>96</v>
      </c>
      <c r="U76" s="337" t="s">
        <v>269</v>
      </c>
      <c r="V76" s="337" t="s">
        <v>71</v>
      </c>
      <c r="W76" s="337" t="s">
        <v>594</v>
      </c>
      <c r="X76" s="340" t="s">
        <v>1072</v>
      </c>
    </row>
    <row r="77" spans="1:24" s="567" customFormat="1" x14ac:dyDescent="0.2">
      <c r="A77" s="337">
        <v>63</v>
      </c>
      <c r="B77" s="337" t="s">
        <v>1746</v>
      </c>
      <c r="C77" s="338" t="s">
        <v>1010</v>
      </c>
      <c r="D77" s="337" t="s">
        <v>90</v>
      </c>
      <c r="E77" s="337" t="s">
        <v>268</v>
      </c>
      <c r="F77" s="337" t="s">
        <v>991</v>
      </c>
      <c r="G77" s="337" t="s">
        <v>930</v>
      </c>
      <c r="H77" s="337" t="s">
        <v>52</v>
      </c>
      <c r="I77" s="337" t="s">
        <v>1071</v>
      </c>
      <c r="J77" s="337" t="s">
        <v>85</v>
      </c>
      <c r="K77" s="337">
        <v>10</v>
      </c>
      <c r="L77" s="337">
        <f t="shared" si="0"/>
        <v>9</v>
      </c>
      <c r="M77" s="337">
        <f t="shared" si="1"/>
        <v>11</v>
      </c>
      <c r="N77" s="337">
        <v>100</v>
      </c>
      <c r="O77" s="337">
        <v>500</v>
      </c>
      <c r="P77" s="339" t="s">
        <v>88</v>
      </c>
      <c r="Q77" s="339">
        <v>0</v>
      </c>
      <c r="R77" s="339">
        <v>96</v>
      </c>
      <c r="S77" s="339" t="s">
        <v>125</v>
      </c>
      <c r="T77" s="339">
        <v>96</v>
      </c>
      <c r="U77" s="337" t="s">
        <v>269</v>
      </c>
      <c r="V77" s="337" t="s">
        <v>71</v>
      </c>
      <c r="W77" s="337" t="s">
        <v>594</v>
      </c>
      <c r="X77" s="340" t="s">
        <v>1072</v>
      </c>
    </row>
    <row r="78" spans="1:24" s="567" customFormat="1" x14ac:dyDescent="0.2">
      <c r="A78" s="337">
        <v>64</v>
      </c>
      <c r="B78" s="337" t="s">
        <v>1746</v>
      </c>
      <c r="C78" s="338" t="s">
        <v>1011</v>
      </c>
      <c r="D78" s="337" t="s">
        <v>90</v>
      </c>
      <c r="E78" s="337" t="s">
        <v>268</v>
      </c>
      <c r="F78" s="337" t="s">
        <v>991</v>
      </c>
      <c r="G78" s="337" t="s">
        <v>930</v>
      </c>
      <c r="H78" s="337" t="s">
        <v>52</v>
      </c>
      <c r="I78" s="337" t="s">
        <v>1071</v>
      </c>
      <c r="J78" s="337" t="s">
        <v>85</v>
      </c>
      <c r="K78" s="337">
        <v>10</v>
      </c>
      <c r="L78" s="337">
        <f t="shared" si="0"/>
        <v>9</v>
      </c>
      <c r="M78" s="337">
        <f t="shared" si="1"/>
        <v>11</v>
      </c>
      <c r="N78" s="337">
        <v>100</v>
      </c>
      <c r="O78" s="337">
        <v>500</v>
      </c>
      <c r="P78" s="339" t="s">
        <v>88</v>
      </c>
      <c r="Q78" s="339">
        <v>0</v>
      </c>
      <c r="R78" s="339">
        <v>96</v>
      </c>
      <c r="S78" s="339" t="s">
        <v>125</v>
      </c>
      <c r="T78" s="339">
        <v>96</v>
      </c>
      <c r="U78" s="337" t="s">
        <v>269</v>
      </c>
      <c r="V78" s="337" t="s">
        <v>71</v>
      </c>
      <c r="W78" s="337" t="s">
        <v>594</v>
      </c>
      <c r="X78" s="340" t="s">
        <v>1072</v>
      </c>
    </row>
    <row r="79" spans="1:24" s="567" customFormat="1" x14ac:dyDescent="0.2">
      <c r="A79" s="337">
        <v>65</v>
      </c>
      <c r="B79" s="337" t="s">
        <v>1746</v>
      </c>
      <c r="C79" s="338" t="s">
        <v>1012</v>
      </c>
      <c r="D79" s="337" t="s">
        <v>90</v>
      </c>
      <c r="E79" s="337" t="s">
        <v>268</v>
      </c>
      <c r="F79" s="337" t="s">
        <v>991</v>
      </c>
      <c r="G79" s="337" t="s">
        <v>930</v>
      </c>
      <c r="H79" s="337" t="s">
        <v>52</v>
      </c>
      <c r="I79" s="337" t="s">
        <v>1071</v>
      </c>
      <c r="J79" s="337" t="s">
        <v>85</v>
      </c>
      <c r="K79" s="337">
        <v>10</v>
      </c>
      <c r="L79" s="337">
        <f t="shared" si="0"/>
        <v>9</v>
      </c>
      <c r="M79" s="337">
        <f t="shared" si="1"/>
        <v>11</v>
      </c>
      <c r="N79" s="337">
        <v>100</v>
      </c>
      <c r="O79" s="337">
        <v>500</v>
      </c>
      <c r="P79" s="339" t="s">
        <v>88</v>
      </c>
      <c r="Q79" s="339">
        <v>0</v>
      </c>
      <c r="R79" s="339">
        <v>96</v>
      </c>
      <c r="S79" s="339" t="s">
        <v>125</v>
      </c>
      <c r="T79" s="339">
        <v>96</v>
      </c>
      <c r="U79" s="337" t="s">
        <v>269</v>
      </c>
      <c r="V79" s="337" t="s">
        <v>71</v>
      </c>
      <c r="W79" s="337" t="s">
        <v>594</v>
      </c>
      <c r="X79" s="340" t="s">
        <v>1072</v>
      </c>
    </row>
    <row r="80" spans="1:24" s="567" customFormat="1" x14ac:dyDescent="0.2">
      <c r="A80" s="341">
        <v>66</v>
      </c>
      <c r="B80" s="341" t="s">
        <v>1747</v>
      </c>
      <c r="C80" s="342" t="s">
        <v>1008</v>
      </c>
      <c r="D80" s="341" t="s">
        <v>90</v>
      </c>
      <c r="E80" s="341" t="s">
        <v>268</v>
      </c>
      <c r="F80" s="341" t="s">
        <v>991</v>
      </c>
      <c r="G80" s="341" t="s">
        <v>930</v>
      </c>
      <c r="H80" s="341" t="s">
        <v>52</v>
      </c>
      <c r="I80" s="341" t="s">
        <v>1071</v>
      </c>
      <c r="J80" s="341" t="s">
        <v>85</v>
      </c>
      <c r="K80" s="341">
        <v>10</v>
      </c>
      <c r="L80" s="341">
        <f t="shared" si="0"/>
        <v>9</v>
      </c>
      <c r="M80" s="341">
        <f t="shared" si="1"/>
        <v>11</v>
      </c>
      <c r="N80" s="341">
        <v>100</v>
      </c>
      <c r="O80" s="341">
        <v>500</v>
      </c>
      <c r="P80" s="343" t="s">
        <v>88</v>
      </c>
      <c r="Q80" s="343">
        <v>0</v>
      </c>
      <c r="R80" s="343">
        <v>96</v>
      </c>
      <c r="S80" s="343" t="s">
        <v>125</v>
      </c>
      <c r="T80" s="343">
        <v>96</v>
      </c>
      <c r="U80" s="341" t="s">
        <v>269</v>
      </c>
      <c r="V80" s="341" t="s">
        <v>71</v>
      </c>
      <c r="W80" s="341" t="s">
        <v>594</v>
      </c>
      <c r="X80" s="344" t="s">
        <v>1072</v>
      </c>
    </row>
    <row r="81" spans="1:24" s="567" customFormat="1" x14ac:dyDescent="0.2">
      <c r="A81" s="341">
        <v>67</v>
      </c>
      <c r="B81" s="341" t="s">
        <v>1747</v>
      </c>
      <c r="C81" s="342" t="s">
        <v>1009</v>
      </c>
      <c r="D81" s="341" t="s">
        <v>90</v>
      </c>
      <c r="E81" s="341" t="s">
        <v>268</v>
      </c>
      <c r="F81" s="341" t="s">
        <v>991</v>
      </c>
      <c r="G81" s="341" t="s">
        <v>930</v>
      </c>
      <c r="H81" s="341" t="s">
        <v>52</v>
      </c>
      <c r="I81" s="341" t="s">
        <v>1071</v>
      </c>
      <c r="J81" s="341" t="s">
        <v>85</v>
      </c>
      <c r="K81" s="341">
        <v>10</v>
      </c>
      <c r="L81" s="341">
        <f t="shared" si="0"/>
        <v>9</v>
      </c>
      <c r="M81" s="341">
        <f t="shared" si="1"/>
        <v>11</v>
      </c>
      <c r="N81" s="341">
        <v>100</v>
      </c>
      <c r="O81" s="341">
        <v>500</v>
      </c>
      <c r="P81" s="343" t="s">
        <v>88</v>
      </c>
      <c r="Q81" s="343">
        <v>0</v>
      </c>
      <c r="R81" s="343">
        <v>96</v>
      </c>
      <c r="S81" s="343" t="s">
        <v>125</v>
      </c>
      <c r="T81" s="343">
        <v>96</v>
      </c>
      <c r="U81" s="341" t="s">
        <v>269</v>
      </c>
      <c r="V81" s="341" t="s">
        <v>71</v>
      </c>
      <c r="W81" s="341" t="s">
        <v>594</v>
      </c>
      <c r="X81" s="344" t="s">
        <v>1072</v>
      </c>
    </row>
    <row r="82" spans="1:24" s="567" customFormat="1" x14ac:dyDescent="0.2">
      <c r="A82" s="341">
        <v>68</v>
      </c>
      <c r="B82" s="341" t="s">
        <v>1747</v>
      </c>
      <c r="C82" s="342" t="s">
        <v>1010</v>
      </c>
      <c r="D82" s="341" t="s">
        <v>90</v>
      </c>
      <c r="E82" s="341" t="s">
        <v>268</v>
      </c>
      <c r="F82" s="341" t="s">
        <v>991</v>
      </c>
      <c r="G82" s="341" t="s">
        <v>930</v>
      </c>
      <c r="H82" s="341" t="s">
        <v>52</v>
      </c>
      <c r="I82" s="341" t="s">
        <v>1071</v>
      </c>
      <c r="J82" s="341" t="s">
        <v>85</v>
      </c>
      <c r="K82" s="341">
        <v>10</v>
      </c>
      <c r="L82" s="341">
        <f t="shared" si="0"/>
        <v>9</v>
      </c>
      <c r="M82" s="341">
        <f t="shared" si="1"/>
        <v>11</v>
      </c>
      <c r="N82" s="341">
        <v>100</v>
      </c>
      <c r="O82" s="341">
        <v>500</v>
      </c>
      <c r="P82" s="343" t="s">
        <v>88</v>
      </c>
      <c r="Q82" s="343">
        <v>0</v>
      </c>
      <c r="R82" s="343">
        <v>96</v>
      </c>
      <c r="S82" s="343" t="s">
        <v>125</v>
      </c>
      <c r="T82" s="343">
        <v>96</v>
      </c>
      <c r="U82" s="341" t="s">
        <v>269</v>
      </c>
      <c r="V82" s="341" t="s">
        <v>71</v>
      </c>
      <c r="W82" s="341" t="s">
        <v>594</v>
      </c>
      <c r="X82" s="344" t="s">
        <v>1072</v>
      </c>
    </row>
    <row r="83" spans="1:24" s="567" customFormat="1" x14ac:dyDescent="0.2">
      <c r="A83" s="341">
        <v>69</v>
      </c>
      <c r="B83" s="341" t="s">
        <v>1747</v>
      </c>
      <c r="C83" s="342" t="s">
        <v>1011</v>
      </c>
      <c r="D83" s="341" t="s">
        <v>90</v>
      </c>
      <c r="E83" s="341" t="s">
        <v>268</v>
      </c>
      <c r="F83" s="341" t="s">
        <v>991</v>
      </c>
      <c r="G83" s="341" t="s">
        <v>930</v>
      </c>
      <c r="H83" s="341" t="s">
        <v>52</v>
      </c>
      <c r="I83" s="341" t="s">
        <v>1071</v>
      </c>
      <c r="J83" s="341" t="s">
        <v>85</v>
      </c>
      <c r="K83" s="341">
        <v>10</v>
      </c>
      <c r="L83" s="341">
        <f t="shared" si="0"/>
        <v>9</v>
      </c>
      <c r="M83" s="341">
        <f t="shared" si="1"/>
        <v>11</v>
      </c>
      <c r="N83" s="341">
        <v>100</v>
      </c>
      <c r="O83" s="341">
        <v>500</v>
      </c>
      <c r="P83" s="343" t="s">
        <v>88</v>
      </c>
      <c r="Q83" s="343">
        <v>0</v>
      </c>
      <c r="R83" s="343">
        <v>96</v>
      </c>
      <c r="S83" s="343" t="s">
        <v>125</v>
      </c>
      <c r="T83" s="343">
        <v>96</v>
      </c>
      <c r="U83" s="341" t="s">
        <v>269</v>
      </c>
      <c r="V83" s="341" t="s">
        <v>71</v>
      </c>
      <c r="W83" s="341" t="s">
        <v>594</v>
      </c>
      <c r="X83" s="344" t="s">
        <v>1072</v>
      </c>
    </row>
    <row r="84" spans="1:24" s="567" customFormat="1" x14ac:dyDescent="0.2">
      <c r="A84" s="341">
        <v>70</v>
      </c>
      <c r="B84" s="341" t="s">
        <v>1747</v>
      </c>
      <c r="C84" s="342" t="s">
        <v>1012</v>
      </c>
      <c r="D84" s="341" t="s">
        <v>90</v>
      </c>
      <c r="E84" s="341" t="s">
        <v>268</v>
      </c>
      <c r="F84" s="341" t="s">
        <v>991</v>
      </c>
      <c r="G84" s="341" t="s">
        <v>930</v>
      </c>
      <c r="H84" s="341" t="s">
        <v>52</v>
      </c>
      <c r="I84" s="341" t="s">
        <v>1071</v>
      </c>
      <c r="J84" s="341" t="s">
        <v>85</v>
      </c>
      <c r="K84" s="341">
        <v>10</v>
      </c>
      <c r="L84" s="341">
        <f t="shared" si="0"/>
        <v>9</v>
      </c>
      <c r="M84" s="341">
        <f t="shared" si="1"/>
        <v>11</v>
      </c>
      <c r="N84" s="341">
        <v>100</v>
      </c>
      <c r="O84" s="341">
        <v>500</v>
      </c>
      <c r="P84" s="343" t="s">
        <v>88</v>
      </c>
      <c r="Q84" s="343">
        <v>0</v>
      </c>
      <c r="R84" s="343">
        <v>96</v>
      </c>
      <c r="S84" s="343" t="s">
        <v>125</v>
      </c>
      <c r="T84" s="343">
        <v>96</v>
      </c>
      <c r="U84" s="341" t="s">
        <v>269</v>
      </c>
      <c r="V84" s="341" t="s">
        <v>71</v>
      </c>
      <c r="W84" s="341" t="s">
        <v>594</v>
      </c>
      <c r="X84" s="344" t="s">
        <v>1072</v>
      </c>
    </row>
    <row r="85" spans="1:24" s="567" customFormat="1" x14ac:dyDescent="0.2">
      <c r="A85" s="372">
        <v>71</v>
      </c>
      <c r="B85" s="372" t="s">
        <v>1748</v>
      </c>
      <c r="C85" s="373" t="s">
        <v>1008</v>
      </c>
      <c r="D85" s="372" t="s">
        <v>90</v>
      </c>
      <c r="E85" s="372" t="s">
        <v>268</v>
      </c>
      <c r="F85" s="372" t="s">
        <v>991</v>
      </c>
      <c r="G85" s="372" t="s">
        <v>930</v>
      </c>
      <c r="H85" s="372" t="s">
        <v>52</v>
      </c>
      <c r="I85" s="372" t="s">
        <v>1071</v>
      </c>
      <c r="J85" s="372" t="s">
        <v>85</v>
      </c>
      <c r="K85" s="372">
        <v>10</v>
      </c>
      <c r="L85" s="372">
        <f t="shared" ref="L85:L94" si="6">K85-1</f>
        <v>9</v>
      </c>
      <c r="M85" s="372">
        <f t="shared" ref="M85:M94" si="7">K85+1</f>
        <v>11</v>
      </c>
      <c r="N85" s="372">
        <v>100</v>
      </c>
      <c r="O85" s="372">
        <v>500</v>
      </c>
      <c r="P85" s="374" t="s">
        <v>88</v>
      </c>
      <c r="Q85" s="374">
        <v>0</v>
      </c>
      <c r="R85" s="374">
        <v>96</v>
      </c>
      <c r="S85" s="374" t="s">
        <v>125</v>
      </c>
      <c r="T85" s="374">
        <v>96</v>
      </c>
      <c r="U85" s="372" t="s">
        <v>269</v>
      </c>
      <c r="V85" s="372" t="s">
        <v>71</v>
      </c>
      <c r="W85" s="372" t="s">
        <v>594</v>
      </c>
      <c r="X85" s="375" t="s">
        <v>1072</v>
      </c>
    </row>
    <row r="86" spans="1:24" s="567" customFormat="1" x14ac:dyDescent="0.2">
      <c r="A86" s="372">
        <v>72</v>
      </c>
      <c r="B86" s="372" t="s">
        <v>1748</v>
      </c>
      <c r="C86" s="373" t="s">
        <v>1009</v>
      </c>
      <c r="D86" s="372" t="s">
        <v>90</v>
      </c>
      <c r="E86" s="372" t="s">
        <v>268</v>
      </c>
      <c r="F86" s="372" t="s">
        <v>991</v>
      </c>
      <c r="G86" s="372" t="s">
        <v>930</v>
      </c>
      <c r="H86" s="372" t="s">
        <v>52</v>
      </c>
      <c r="I86" s="372" t="s">
        <v>1071</v>
      </c>
      <c r="J86" s="372" t="s">
        <v>85</v>
      </c>
      <c r="K86" s="372">
        <v>10</v>
      </c>
      <c r="L86" s="372">
        <f t="shared" si="6"/>
        <v>9</v>
      </c>
      <c r="M86" s="372">
        <f t="shared" si="7"/>
        <v>11</v>
      </c>
      <c r="N86" s="372">
        <v>100</v>
      </c>
      <c r="O86" s="372">
        <v>500</v>
      </c>
      <c r="P86" s="374" t="s">
        <v>88</v>
      </c>
      <c r="Q86" s="374">
        <v>0</v>
      </c>
      <c r="R86" s="374">
        <v>96</v>
      </c>
      <c r="S86" s="374" t="s">
        <v>125</v>
      </c>
      <c r="T86" s="374">
        <v>96</v>
      </c>
      <c r="U86" s="372" t="s">
        <v>269</v>
      </c>
      <c r="V86" s="372" t="s">
        <v>71</v>
      </c>
      <c r="W86" s="372" t="s">
        <v>594</v>
      </c>
      <c r="X86" s="375" t="s">
        <v>1072</v>
      </c>
    </row>
    <row r="87" spans="1:24" s="567" customFormat="1" x14ac:dyDescent="0.2">
      <c r="A87" s="372">
        <v>73</v>
      </c>
      <c r="B87" s="372" t="s">
        <v>1748</v>
      </c>
      <c r="C87" s="373" t="s">
        <v>1010</v>
      </c>
      <c r="D87" s="372" t="s">
        <v>90</v>
      </c>
      <c r="E87" s="372" t="s">
        <v>268</v>
      </c>
      <c r="F87" s="372" t="s">
        <v>991</v>
      </c>
      <c r="G87" s="372" t="s">
        <v>930</v>
      </c>
      <c r="H87" s="372" t="s">
        <v>52</v>
      </c>
      <c r="I87" s="372" t="s">
        <v>1071</v>
      </c>
      <c r="J87" s="372" t="s">
        <v>85</v>
      </c>
      <c r="K87" s="372">
        <v>10</v>
      </c>
      <c r="L87" s="372">
        <f t="shared" si="6"/>
        <v>9</v>
      </c>
      <c r="M87" s="372">
        <f t="shared" si="7"/>
        <v>11</v>
      </c>
      <c r="N87" s="372">
        <v>100</v>
      </c>
      <c r="O87" s="372">
        <v>500</v>
      </c>
      <c r="P87" s="374" t="s">
        <v>88</v>
      </c>
      <c r="Q87" s="374">
        <v>0</v>
      </c>
      <c r="R87" s="374">
        <v>96</v>
      </c>
      <c r="S87" s="374" t="s">
        <v>125</v>
      </c>
      <c r="T87" s="374">
        <v>96</v>
      </c>
      <c r="U87" s="372" t="s">
        <v>269</v>
      </c>
      <c r="V87" s="372" t="s">
        <v>71</v>
      </c>
      <c r="W87" s="372" t="s">
        <v>594</v>
      </c>
      <c r="X87" s="375" t="s">
        <v>1072</v>
      </c>
    </row>
    <row r="88" spans="1:24" s="567" customFormat="1" x14ac:dyDescent="0.2">
      <c r="A88" s="372">
        <v>74</v>
      </c>
      <c r="B88" s="372" t="s">
        <v>1748</v>
      </c>
      <c r="C88" s="373" t="s">
        <v>1011</v>
      </c>
      <c r="D88" s="372" t="s">
        <v>90</v>
      </c>
      <c r="E88" s="372" t="s">
        <v>268</v>
      </c>
      <c r="F88" s="372" t="s">
        <v>991</v>
      </c>
      <c r="G88" s="372" t="s">
        <v>930</v>
      </c>
      <c r="H88" s="372" t="s">
        <v>52</v>
      </c>
      <c r="I88" s="372" t="s">
        <v>1071</v>
      </c>
      <c r="J88" s="372" t="s">
        <v>85</v>
      </c>
      <c r="K88" s="372">
        <v>10</v>
      </c>
      <c r="L88" s="372">
        <f t="shared" si="6"/>
        <v>9</v>
      </c>
      <c r="M88" s="372">
        <f t="shared" si="7"/>
        <v>11</v>
      </c>
      <c r="N88" s="372">
        <v>100</v>
      </c>
      <c r="O88" s="372">
        <v>500</v>
      </c>
      <c r="P88" s="374" t="s">
        <v>88</v>
      </c>
      <c r="Q88" s="374">
        <v>0</v>
      </c>
      <c r="R88" s="374">
        <v>96</v>
      </c>
      <c r="S88" s="374" t="s">
        <v>125</v>
      </c>
      <c r="T88" s="374">
        <v>96</v>
      </c>
      <c r="U88" s="372" t="s">
        <v>269</v>
      </c>
      <c r="V88" s="372" t="s">
        <v>71</v>
      </c>
      <c r="W88" s="372" t="s">
        <v>594</v>
      </c>
      <c r="X88" s="375" t="s">
        <v>1072</v>
      </c>
    </row>
    <row r="89" spans="1:24" s="567" customFormat="1" x14ac:dyDescent="0.2">
      <c r="A89" s="372">
        <v>75</v>
      </c>
      <c r="B89" s="372" t="s">
        <v>1748</v>
      </c>
      <c r="C89" s="373" t="s">
        <v>1012</v>
      </c>
      <c r="D89" s="372" t="s">
        <v>90</v>
      </c>
      <c r="E89" s="372" t="s">
        <v>268</v>
      </c>
      <c r="F89" s="372" t="s">
        <v>991</v>
      </c>
      <c r="G89" s="372" t="s">
        <v>930</v>
      </c>
      <c r="H89" s="372" t="s">
        <v>52</v>
      </c>
      <c r="I89" s="372" t="s">
        <v>1071</v>
      </c>
      <c r="J89" s="372" t="s">
        <v>85</v>
      </c>
      <c r="K89" s="372">
        <v>10</v>
      </c>
      <c r="L89" s="372">
        <f t="shared" si="6"/>
        <v>9</v>
      </c>
      <c r="M89" s="372">
        <f t="shared" si="7"/>
        <v>11</v>
      </c>
      <c r="N89" s="372">
        <v>100</v>
      </c>
      <c r="O89" s="372">
        <v>500</v>
      </c>
      <c r="P89" s="374" t="s">
        <v>88</v>
      </c>
      <c r="Q89" s="374">
        <v>0</v>
      </c>
      <c r="R89" s="374">
        <v>96</v>
      </c>
      <c r="S89" s="374" t="s">
        <v>125</v>
      </c>
      <c r="T89" s="374">
        <v>96</v>
      </c>
      <c r="U89" s="372" t="s">
        <v>269</v>
      </c>
      <c r="V89" s="372" t="s">
        <v>71</v>
      </c>
      <c r="W89" s="372" t="s">
        <v>594</v>
      </c>
      <c r="X89" s="375" t="s">
        <v>1072</v>
      </c>
    </row>
    <row r="90" spans="1:24" s="567" customFormat="1" x14ac:dyDescent="0.2">
      <c r="A90" s="376">
        <v>76</v>
      </c>
      <c r="B90" s="376" t="s">
        <v>1749</v>
      </c>
      <c r="C90" s="377" t="s">
        <v>1008</v>
      </c>
      <c r="D90" s="376" t="s">
        <v>90</v>
      </c>
      <c r="E90" s="376" t="s">
        <v>268</v>
      </c>
      <c r="F90" s="376" t="s">
        <v>991</v>
      </c>
      <c r="G90" s="376" t="s">
        <v>930</v>
      </c>
      <c r="H90" s="376" t="s">
        <v>52</v>
      </c>
      <c r="I90" s="376" t="s">
        <v>1071</v>
      </c>
      <c r="J90" s="376" t="s">
        <v>85</v>
      </c>
      <c r="K90" s="376">
        <v>10</v>
      </c>
      <c r="L90" s="376">
        <f t="shared" si="6"/>
        <v>9</v>
      </c>
      <c r="M90" s="376">
        <f t="shared" si="7"/>
        <v>11</v>
      </c>
      <c r="N90" s="376">
        <v>100</v>
      </c>
      <c r="O90" s="376">
        <v>500</v>
      </c>
      <c r="P90" s="378" t="s">
        <v>88</v>
      </c>
      <c r="Q90" s="378">
        <v>0</v>
      </c>
      <c r="R90" s="378">
        <v>96</v>
      </c>
      <c r="S90" s="378" t="s">
        <v>125</v>
      </c>
      <c r="T90" s="378">
        <v>96</v>
      </c>
      <c r="U90" s="376" t="s">
        <v>269</v>
      </c>
      <c r="V90" s="376" t="s">
        <v>71</v>
      </c>
      <c r="W90" s="376" t="s">
        <v>594</v>
      </c>
      <c r="X90" s="379" t="s">
        <v>1072</v>
      </c>
    </row>
    <row r="91" spans="1:24" s="567" customFormat="1" x14ac:dyDescent="0.2">
      <c r="A91" s="376">
        <v>77</v>
      </c>
      <c r="B91" s="376" t="s">
        <v>1749</v>
      </c>
      <c r="C91" s="377" t="s">
        <v>1009</v>
      </c>
      <c r="D91" s="376" t="s">
        <v>90</v>
      </c>
      <c r="E91" s="376" t="s">
        <v>268</v>
      </c>
      <c r="F91" s="376" t="s">
        <v>991</v>
      </c>
      <c r="G91" s="376" t="s">
        <v>930</v>
      </c>
      <c r="H91" s="376" t="s">
        <v>52</v>
      </c>
      <c r="I91" s="376" t="s">
        <v>1071</v>
      </c>
      <c r="J91" s="376" t="s">
        <v>85</v>
      </c>
      <c r="K91" s="376">
        <v>10</v>
      </c>
      <c r="L91" s="376">
        <f t="shared" si="6"/>
        <v>9</v>
      </c>
      <c r="M91" s="376">
        <f t="shared" si="7"/>
        <v>11</v>
      </c>
      <c r="N91" s="376">
        <v>100</v>
      </c>
      <c r="O91" s="376">
        <v>500</v>
      </c>
      <c r="P91" s="378" t="s">
        <v>88</v>
      </c>
      <c r="Q91" s="378">
        <v>0</v>
      </c>
      <c r="R91" s="378">
        <v>96</v>
      </c>
      <c r="S91" s="378" t="s">
        <v>125</v>
      </c>
      <c r="T91" s="378">
        <v>96</v>
      </c>
      <c r="U91" s="376" t="s">
        <v>269</v>
      </c>
      <c r="V91" s="376" t="s">
        <v>71</v>
      </c>
      <c r="W91" s="376" t="s">
        <v>594</v>
      </c>
      <c r="X91" s="379" t="s">
        <v>1072</v>
      </c>
    </row>
    <row r="92" spans="1:24" s="567" customFormat="1" x14ac:dyDescent="0.2">
      <c r="A92" s="376">
        <v>78</v>
      </c>
      <c r="B92" s="376" t="s">
        <v>1749</v>
      </c>
      <c r="C92" s="377" t="s">
        <v>1010</v>
      </c>
      <c r="D92" s="376" t="s">
        <v>90</v>
      </c>
      <c r="E92" s="376" t="s">
        <v>268</v>
      </c>
      <c r="F92" s="376" t="s">
        <v>991</v>
      </c>
      <c r="G92" s="376" t="s">
        <v>930</v>
      </c>
      <c r="H92" s="376" t="s">
        <v>52</v>
      </c>
      <c r="I92" s="376" t="s">
        <v>1071</v>
      </c>
      <c r="J92" s="376" t="s">
        <v>85</v>
      </c>
      <c r="K92" s="376">
        <v>10</v>
      </c>
      <c r="L92" s="376">
        <f t="shared" si="6"/>
        <v>9</v>
      </c>
      <c r="M92" s="376">
        <f t="shared" si="7"/>
        <v>11</v>
      </c>
      <c r="N92" s="376">
        <v>100</v>
      </c>
      <c r="O92" s="376">
        <v>500</v>
      </c>
      <c r="P92" s="378" t="s">
        <v>88</v>
      </c>
      <c r="Q92" s="378">
        <v>0</v>
      </c>
      <c r="R92" s="378">
        <v>96</v>
      </c>
      <c r="S92" s="378" t="s">
        <v>125</v>
      </c>
      <c r="T92" s="378">
        <v>96</v>
      </c>
      <c r="U92" s="376" t="s">
        <v>269</v>
      </c>
      <c r="V92" s="376" t="s">
        <v>71</v>
      </c>
      <c r="W92" s="376" t="s">
        <v>594</v>
      </c>
      <c r="X92" s="379" t="s">
        <v>1072</v>
      </c>
    </row>
    <row r="93" spans="1:24" s="567" customFormat="1" x14ac:dyDescent="0.2">
      <c r="A93" s="376">
        <v>79</v>
      </c>
      <c r="B93" s="376" t="s">
        <v>1749</v>
      </c>
      <c r="C93" s="377" t="s">
        <v>1011</v>
      </c>
      <c r="D93" s="376" t="s">
        <v>90</v>
      </c>
      <c r="E93" s="376" t="s">
        <v>268</v>
      </c>
      <c r="F93" s="376" t="s">
        <v>991</v>
      </c>
      <c r="G93" s="376" t="s">
        <v>930</v>
      </c>
      <c r="H93" s="376" t="s">
        <v>52</v>
      </c>
      <c r="I93" s="376" t="s">
        <v>1071</v>
      </c>
      <c r="J93" s="376" t="s">
        <v>85</v>
      </c>
      <c r="K93" s="376">
        <v>10</v>
      </c>
      <c r="L93" s="376">
        <f t="shared" si="6"/>
        <v>9</v>
      </c>
      <c r="M93" s="376">
        <f t="shared" si="7"/>
        <v>11</v>
      </c>
      <c r="N93" s="376">
        <v>100</v>
      </c>
      <c r="O93" s="376">
        <v>500</v>
      </c>
      <c r="P93" s="378" t="s">
        <v>88</v>
      </c>
      <c r="Q93" s="378">
        <v>0</v>
      </c>
      <c r="R93" s="378">
        <v>96</v>
      </c>
      <c r="S93" s="378" t="s">
        <v>125</v>
      </c>
      <c r="T93" s="378">
        <v>96</v>
      </c>
      <c r="U93" s="376" t="s">
        <v>269</v>
      </c>
      <c r="V93" s="376" t="s">
        <v>71</v>
      </c>
      <c r="W93" s="376" t="s">
        <v>594</v>
      </c>
      <c r="X93" s="379" t="s">
        <v>1072</v>
      </c>
    </row>
    <row r="94" spans="1:24" s="567" customFormat="1" x14ac:dyDescent="0.2">
      <c r="A94" s="376">
        <v>80</v>
      </c>
      <c r="B94" s="376" t="s">
        <v>1749</v>
      </c>
      <c r="C94" s="377" t="s">
        <v>1012</v>
      </c>
      <c r="D94" s="376" t="s">
        <v>90</v>
      </c>
      <c r="E94" s="376" t="s">
        <v>268</v>
      </c>
      <c r="F94" s="376" t="s">
        <v>991</v>
      </c>
      <c r="G94" s="376" t="s">
        <v>930</v>
      </c>
      <c r="H94" s="376" t="s">
        <v>52</v>
      </c>
      <c r="I94" s="376" t="s">
        <v>1071</v>
      </c>
      <c r="J94" s="376" t="s">
        <v>85</v>
      </c>
      <c r="K94" s="376">
        <v>10</v>
      </c>
      <c r="L94" s="376">
        <f t="shared" si="6"/>
        <v>9</v>
      </c>
      <c r="M94" s="376">
        <f t="shared" si="7"/>
        <v>11</v>
      </c>
      <c r="N94" s="376">
        <v>100</v>
      </c>
      <c r="O94" s="376">
        <v>500</v>
      </c>
      <c r="P94" s="378" t="s">
        <v>88</v>
      </c>
      <c r="Q94" s="378">
        <v>0</v>
      </c>
      <c r="R94" s="378">
        <v>96</v>
      </c>
      <c r="S94" s="378" t="s">
        <v>125</v>
      </c>
      <c r="T94" s="378">
        <v>96</v>
      </c>
      <c r="U94" s="376" t="s">
        <v>269</v>
      </c>
      <c r="V94" s="376" t="s">
        <v>71</v>
      </c>
      <c r="W94" s="376" t="s">
        <v>594</v>
      </c>
      <c r="X94" s="379" t="s">
        <v>1072</v>
      </c>
    </row>
    <row r="95" spans="1:24" s="567" customFormat="1" x14ac:dyDescent="0.2">
      <c r="A95" s="96">
        <v>81</v>
      </c>
      <c r="B95" s="96" t="s">
        <v>1742</v>
      </c>
      <c r="C95" s="293" t="s">
        <v>1008</v>
      </c>
      <c r="D95" s="96" t="s">
        <v>90</v>
      </c>
      <c r="E95" s="96" t="s">
        <v>268</v>
      </c>
      <c r="F95" s="96" t="s">
        <v>991</v>
      </c>
      <c r="G95" s="96" t="s">
        <v>930</v>
      </c>
      <c r="H95" s="96" t="s">
        <v>52</v>
      </c>
      <c r="I95" s="96" t="s">
        <v>1071</v>
      </c>
      <c r="J95" s="96" t="s">
        <v>85</v>
      </c>
      <c r="K95" s="96">
        <v>15</v>
      </c>
      <c r="L95" s="96">
        <f t="shared" si="0"/>
        <v>14</v>
      </c>
      <c r="M95" s="96">
        <f t="shared" si="1"/>
        <v>16</v>
      </c>
      <c r="N95" s="96">
        <v>100</v>
      </c>
      <c r="O95" s="96">
        <v>500</v>
      </c>
      <c r="P95" s="294" t="s">
        <v>88</v>
      </c>
      <c r="Q95" s="294">
        <v>0</v>
      </c>
      <c r="R95" s="294">
        <v>96</v>
      </c>
      <c r="S95" s="294" t="s">
        <v>125</v>
      </c>
      <c r="T95" s="294">
        <v>96</v>
      </c>
      <c r="U95" s="96" t="s">
        <v>269</v>
      </c>
      <c r="V95" s="96" t="s">
        <v>71</v>
      </c>
      <c r="W95" s="96" t="s">
        <v>594</v>
      </c>
      <c r="X95" s="345" t="s">
        <v>1072</v>
      </c>
    </row>
    <row r="96" spans="1:24" s="567" customFormat="1" x14ac:dyDescent="0.2">
      <c r="A96" s="96">
        <v>82</v>
      </c>
      <c r="B96" s="96" t="s">
        <v>1742</v>
      </c>
      <c r="C96" s="293" t="s">
        <v>1009</v>
      </c>
      <c r="D96" s="96" t="s">
        <v>90</v>
      </c>
      <c r="E96" s="96" t="s">
        <v>268</v>
      </c>
      <c r="F96" s="96" t="s">
        <v>991</v>
      </c>
      <c r="G96" s="96" t="s">
        <v>930</v>
      </c>
      <c r="H96" s="96" t="s">
        <v>52</v>
      </c>
      <c r="I96" s="96" t="s">
        <v>1071</v>
      </c>
      <c r="J96" s="96" t="s">
        <v>85</v>
      </c>
      <c r="K96" s="96">
        <v>15</v>
      </c>
      <c r="L96" s="96">
        <f t="shared" si="0"/>
        <v>14</v>
      </c>
      <c r="M96" s="96">
        <f t="shared" si="1"/>
        <v>16</v>
      </c>
      <c r="N96" s="96">
        <v>100</v>
      </c>
      <c r="O96" s="96">
        <v>500</v>
      </c>
      <c r="P96" s="294" t="s">
        <v>88</v>
      </c>
      <c r="Q96" s="294">
        <v>0</v>
      </c>
      <c r="R96" s="294">
        <v>96</v>
      </c>
      <c r="S96" s="294" t="s">
        <v>125</v>
      </c>
      <c r="T96" s="294">
        <v>96</v>
      </c>
      <c r="U96" s="96" t="s">
        <v>269</v>
      </c>
      <c r="V96" s="96" t="s">
        <v>71</v>
      </c>
      <c r="W96" s="96" t="s">
        <v>594</v>
      </c>
      <c r="X96" s="345" t="s">
        <v>1072</v>
      </c>
    </row>
    <row r="97" spans="1:24" s="567" customFormat="1" x14ac:dyDescent="0.2">
      <c r="A97" s="96">
        <v>83</v>
      </c>
      <c r="B97" s="96" t="s">
        <v>1742</v>
      </c>
      <c r="C97" s="293" t="s">
        <v>1010</v>
      </c>
      <c r="D97" s="96" t="s">
        <v>90</v>
      </c>
      <c r="E97" s="96" t="s">
        <v>268</v>
      </c>
      <c r="F97" s="96" t="s">
        <v>991</v>
      </c>
      <c r="G97" s="96" t="s">
        <v>930</v>
      </c>
      <c r="H97" s="96" t="s">
        <v>52</v>
      </c>
      <c r="I97" s="96" t="s">
        <v>1071</v>
      </c>
      <c r="J97" s="96" t="s">
        <v>85</v>
      </c>
      <c r="K97" s="96">
        <v>15</v>
      </c>
      <c r="L97" s="96">
        <f t="shared" si="0"/>
        <v>14</v>
      </c>
      <c r="M97" s="96">
        <f t="shared" si="1"/>
        <v>16</v>
      </c>
      <c r="N97" s="96">
        <v>100</v>
      </c>
      <c r="O97" s="96">
        <v>500</v>
      </c>
      <c r="P97" s="294" t="s">
        <v>88</v>
      </c>
      <c r="Q97" s="294">
        <v>0</v>
      </c>
      <c r="R97" s="294">
        <v>96</v>
      </c>
      <c r="S97" s="294" t="s">
        <v>125</v>
      </c>
      <c r="T97" s="294">
        <v>96</v>
      </c>
      <c r="U97" s="96" t="s">
        <v>269</v>
      </c>
      <c r="V97" s="96" t="s">
        <v>71</v>
      </c>
      <c r="W97" s="96" t="s">
        <v>594</v>
      </c>
      <c r="X97" s="345" t="s">
        <v>1072</v>
      </c>
    </row>
    <row r="98" spans="1:24" s="567" customFormat="1" x14ac:dyDescent="0.2">
      <c r="A98" s="96">
        <v>84</v>
      </c>
      <c r="B98" s="96" t="s">
        <v>1742</v>
      </c>
      <c r="C98" s="293" t="s">
        <v>1011</v>
      </c>
      <c r="D98" s="96" t="s">
        <v>90</v>
      </c>
      <c r="E98" s="96" t="s">
        <v>268</v>
      </c>
      <c r="F98" s="96" t="s">
        <v>991</v>
      </c>
      <c r="G98" s="96" t="s">
        <v>930</v>
      </c>
      <c r="H98" s="96" t="s">
        <v>52</v>
      </c>
      <c r="I98" s="96" t="s">
        <v>1071</v>
      </c>
      <c r="J98" s="96" t="s">
        <v>85</v>
      </c>
      <c r="K98" s="96">
        <v>15</v>
      </c>
      <c r="L98" s="96">
        <f t="shared" si="0"/>
        <v>14</v>
      </c>
      <c r="M98" s="96">
        <f t="shared" si="1"/>
        <v>16</v>
      </c>
      <c r="N98" s="96">
        <v>100</v>
      </c>
      <c r="O98" s="96">
        <v>500</v>
      </c>
      <c r="P98" s="294" t="s">
        <v>88</v>
      </c>
      <c r="Q98" s="294">
        <v>0</v>
      </c>
      <c r="R98" s="294">
        <v>96</v>
      </c>
      <c r="S98" s="294" t="s">
        <v>125</v>
      </c>
      <c r="T98" s="294">
        <v>96</v>
      </c>
      <c r="U98" s="96" t="s">
        <v>269</v>
      </c>
      <c r="V98" s="96" t="s">
        <v>71</v>
      </c>
      <c r="W98" s="96" t="s">
        <v>594</v>
      </c>
      <c r="X98" s="345" t="s">
        <v>1072</v>
      </c>
    </row>
    <row r="99" spans="1:24" s="567" customFormat="1" x14ac:dyDescent="0.2">
      <c r="A99" s="96">
        <v>85</v>
      </c>
      <c r="B99" s="96" t="s">
        <v>1742</v>
      </c>
      <c r="C99" s="293" t="s">
        <v>1012</v>
      </c>
      <c r="D99" s="96" t="s">
        <v>90</v>
      </c>
      <c r="E99" s="96" t="s">
        <v>268</v>
      </c>
      <c r="F99" s="96" t="s">
        <v>991</v>
      </c>
      <c r="G99" s="96" t="s">
        <v>930</v>
      </c>
      <c r="H99" s="96" t="s">
        <v>52</v>
      </c>
      <c r="I99" s="96" t="s">
        <v>1071</v>
      </c>
      <c r="J99" s="96" t="s">
        <v>85</v>
      </c>
      <c r="K99" s="96">
        <v>15</v>
      </c>
      <c r="L99" s="96">
        <f t="shared" si="0"/>
        <v>14</v>
      </c>
      <c r="M99" s="96">
        <f t="shared" si="1"/>
        <v>16</v>
      </c>
      <c r="N99" s="96">
        <v>100</v>
      </c>
      <c r="O99" s="96">
        <v>500</v>
      </c>
      <c r="P99" s="294" t="s">
        <v>88</v>
      </c>
      <c r="Q99" s="294">
        <v>0</v>
      </c>
      <c r="R99" s="294">
        <v>96</v>
      </c>
      <c r="S99" s="294" t="s">
        <v>125</v>
      </c>
      <c r="T99" s="294">
        <v>96</v>
      </c>
      <c r="U99" s="96" t="s">
        <v>269</v>
      </c>
      <c r="V99" s="96" t="s">
        <v>71</v>
      </c>
      <c r="W99" s="96" t="s">
        <v>594</v>
      </c>
      <c r="X99" s="345" t="s">
        <v>1072</v>
      </c>
    </row>
    <row r="100" spans="1:24" s="567" customFormat="1" x14ac:dyDescent="0.2">
      <c r="A100" s="346">
        <v>86</v>
      </c>
      <c r="B100" s="346" t="s">
        <v>1743</v>
      </c>
      <c r="C100" s="347" t="s">
        <v>1008</v>
      </c>
      <c r="D100" s="346" t="s">
        <v>90</v>
      </c>
      <c r="E100" s="346" t="s">
        <v>268</v>
      </c>
      <c r="F100" s="346" t="s">
        <v>991</v>
      </c>
      <c r="G100" s="346" t="s">
        <v>930</v>
      </c>
      <c r="H100" s="346" t="s">
        <v>52</v>
      </c>
      <c r="I100" s="346" t="s">
        <v>1071</v>
      </c>
      <c r="J100" s="346" t="s">
        <v>85</v>
      </c>
      <c r="K100" s="346">
        <v>15</v>
      </c>
      <c r="L100" s="346">
        <f t="shared" ref="L100:L124" si="8">K100-1</f>
        <v>14</v>
      </c>
      <c r="M100" s="346">
        <f t="shared" ref="M100:M124" si="9">K100+1</f>
        <v>16</v>
      </c>
      <c r="N100" s="346">
        <v>100</v>
      </c>
      <c r="O100" s="346">
        <v>500</v>
      </c>
      <c r="P100" s="348" t="s">
        <v>88</v>
      </c>
      <c r="Q100" s="348">
        <v>0</v>
      </c>
      <c r="R100" s="348">
        <v>96</v>
      </c>
      <c r="S100" s="348" t="s">
        <v>125</v>
      </c>
      <c r="T100" s="348">
        <v>96</v>
      </c>
      <c r="U100" s="346" t="s">
        <v>269</v>
      </c>
      <c r="V100" s="346" t="s">
        <v>71</v>
      </c>
      <c r="W100" s="346" t="s">
        <v>594</v>
      </c>
      <c r="X100" s="349" t="s">
        <v>1072</v>
      </c>
    </row>
    <row r="101" spans="1:24" s="567" customFormat="1" x14ac:dyDescent="0.2">
      <c r="A101" s="346">
        <v>87</v>
      </c>
      <c r="B101" s="346" t="s">
        <v>1743</v>
      </c>
      <c r="C101" s="347" t="s">
        <v>1009</v>
      </c>
      <c r="D101" s="346" t="s">
        <v>90</v>
      </c>
      <c r="E101" s="346" t="s">
        <v>268</v>
      </c>
      <c r="F101" s="346" t="s">
        <v>991</v>
      </c>
      <c r="G101" s="346" t="s">
        <v>930</v>
      </c>
      <c r="H101" s="346" t="s">
        <v>52</v>
      </c>
      <c r="I101" s="346" t="s">
        <v>1071</v>
      </c>
      <c r="J101" s="346" t="s">
        <v>85</v>
      </c>
      <c r="K101" s="346">
        <v>15</v>
      </c>
      <c r="L101" s="346">
        <f t="shared" si="8"/>
        <v>14</v>
      </c>
      <c r="M101" s="346">
        <f t="shared" si="9"/>
        <v>16</v>
      </c>
      <c r="N101" s="346">
        <v>100</v>
      </c>
      <c r="O101" s="346">
        <v>500</v>
      </c>
      <c r="P101" s="348" t="s">
        <v>88</v>
      </c>
      <c r="Q101" s="348">
        <v>0</v>
      </c>
      <c r="R101" s="348">
        <v>96</v>
      </c>
      <c r="S101" s="348" t="s">
        <v>125</v>
      </c>
      <c r="T101" s="348">
        <v>96</v>
      </c>
      <c r="U101" s="346" t="s">
        <v>269</v>
      </c>
      <c r="V101" s="346" t="s">
        <v>71</v>
      </c>
      <c r="W101" s="346" t="s">
        <v>594</v>
      </c>
      <c r="X101" s="349" t="s">
        <v>1072</v>
      </c>
    </row>
    <row r="102" spans="1:24" s="567" customFormat="1" x14ac:dyDescent="0.2">
      <c r="A102" s="346">
        <v>88</v>
      </c>
      <c r="B102" s="346" t="s">
        <v>1743</v>
      </c>
      <c r="C102" s="347" t="s">
        <v>1010</v>
      </c>
      <c r="D102" s="346" t="s">
        <v>90</v>
      </c>
      <c r="E102" s="346" t="s">
        <v>268</v>
      </c>
      <c r="F102" s="346" t="s">
        <v>991</v>
      </c>
      <c r="G102" s="346" t="s">
        <v>930</v>
      </c>
      <c r="H102" s="346" t="s">
        <v>52</v>
      </c>
      <c r="I102" s="346" t="s">
        <v>1071</v>
      </c>
      <c r="J102" s="346" t="s">
        <v>85</v>
      </c>
      <c r="K102" s="346">
        <v>15</v>
      </c>
      <c r="L102" s="346">
        <f t="shared" si="8"/>
        <v>14</v>
      </c>
      <c r="M102" s="346">
        <f t="shared" si="9"/>
        <v>16</v>
      </c>
      <c r="N102" s="346">
        <v>100</v>
      </c>
      <c r="O102" s="346">
        <v>500</v>
      </c>
      <c r="P102" s="348" t="s">
        <v>88</v>
      </c>
      <c r="Q102" s="348">
        <v>0</v>
      </c>
      <c r="R102" s="348">
        <v>96</v>
      </c>
      <c r="S102" s="348" t="s">
        <v>125</v>
      </c>
      <c r="T102" s="348">
        <v>96</v>
      </c>
      <c r="U102" s="346" t="s">
        <v>269</v>
      </c>
      <c r="V102" s="346" t="s">
        <v>71</v>
      </c>
      <c r="W102" s="346" t="s">
        <v>594</v>
      </c>
      <c r="X102" s="349" t="s">
        <v>1072</v>
      </c>
    </row>
    <row r="103" spans="1:24" s="567" customFormat="1" x14ac:dyDescent="0.2">
      <c r="A103" s="346">
        <v>89</v>
      </c>
      <c r="B103" s="346" t="s">
        <v>1743</v>
      </c>
      <c r="C103" s="347" t="s">
        <v>1011</v>
      </c>
      <c r="D103" s="346" t="s">
        <v>90</v>
      </c>
      <c r="E103" s="346" t="s">
        <v>268</v>
      </c>
      <c r="F103" s="346" t="s">
        <v>991</v>
      </c>
      <c r="G103" s="346" t="s">
        <v>930</v>
      </c>
      <c r="H103" s="346" t="s">
        <v>52</v>
      </c>
      <c r="I103" s="346" t="s">
        <v>1071</v>
      </c>
      <c r="J103" s="346" t="s">
        <v>85</v>
      </c>
      <c r="K103" s="346">
        <v>15</v>
      </c>
      <c r="L103" s="346">
        <f t="shared" si="8"/>
        <v>14</v>
      </c>
      <c r="M103" s="346">
        <f t="shared" si="9"/>
        <v>16</v>
      </c>
      <c r="N103" s="346">
        <v>100</v>
      </c>
      <c r="O103" s="346">
        <v>500</v>
      </c>
      <c r="P103" s="348" t="s">
        <v>88</v>
      </c>
      <c r="Q103" s="348">
        <v>0</v>
      </c>
      <c r="R103" s="348">
        <v>96</v>
      </c>
      <c r="S103" s="348" t="s">
        <v>125</v>
      </c>
      <c r="T103" s="348">
        <v>96</v>
      </c>
      <c r="U103" s="346" t="s">
        <v>269</v>
      </c>
      <c r="V103" s="346" t="s">
        <v>71</v>
      </c>
      <c r="W103" s="346" t="s">
        <v>594</v>
      </c>
      <c r="X103" s="349" t="s">
        <v>1072</v>
      </c>
    </row>
    <row r="104" spans="1:24" s="567" customFormat="1" x14ac:dyDescent="0.2">
      <c r="A104" s="346">
        <v>90</v>
      </c>
      <c r="B104" s="346" t="s">
        <v>1743</v>
      </c>
      <c r="C104" s="347" t="s">
        <v>1012</v>
      </c>
      <c r="D104" s="346" t="s">
        <v>90</v>
      </c>
      <c r="E104" s="346" t="s">
        <v>268</v>
      </c>
      <c r="F104" s="346" t="s">
        <v>991</v>
      </c>
      <c r="G104" s="346" t="s">
        <v>930</v>
      </c>
      <c r="H104" s="346" t="s">
        <v>52</v>
      </c>
      <c r="I104" s="346" t="s">
        <v>1071</v>
      </c>
      <c r="J104" s="346" t="s">
        <v>85</v>
      </c>
      <c r="K104" s="346">
        <v>15</v>
      </c>
      <c r="L104" s="346">
        <f t="shared" si="8"/>
        <v>14</v>
      </c>
      <c r="M104" s="346">
        <f t="shared" si="9"/>
        <v>16</v>
      </c>
      <c r="N104" s="346">
        <v>100</v>
      </c>
      <c r="O104" s="346">
        <v>500</v>
      </c>
      <c r="P104" s="348" t="s">
        <v>88</v>
      </c>
      <c r="Q104" s="348">
        <v>0</v>
      </c>
      <c r="R104" s="348">
        <v>96</v>
      </c>
      <c r="S104" s="348" t="s">
        <v>125</v>
      </c>
      <c r="T104" s="348">
        <v>96</v>
      </c>
      <c r="U104" s="346" t="s">
        <v>269</v>
      </c>
      <c r="V104" s="346" t="s">
        <v>71</v>
      </c>
      <c r="W104" s="346" t="s">
        <v>594</v>
      </c>
      <c r="X104" s="349" t="s">
        <v>1072</v>
      </c>
    </row>
    <row r="105" spans="1:24" s="567" customFormat="1" x14ac:dyDescent="0.2">
      <c r="A105" s="350">
        <v>91</v>
      </c>
      <c r="B105" s="350" t="s">
        <v>1744</v>
      </c>
      <c r="C105" s="351" t="s">
        <v>1008</v>
      </c>
      <c r="D105" s="350" t="s">
        <v>90</v>
      </c>
      <c r="E105" s="350" t="s">
        <v>268</v>
      </c>
      <c r="F105" s="350" t="s">
        <v>991</v>
      </c>
      <c r="G105" s="350" t="s">
        <v>930</v>
      </c>
      <c r="H105" s="350" t="s">
        <v>52</v>
      </c>
      <c r="I105" s="350" t="s">
        <v>1071</v>
      </c>
      <c r="J105" s="350" t="s">
        <v>85</v>
      </c>
      <c r="K105" s="350">
        <v>15</v>
      </c>
      <c r="L105" s="350">
        <f t="shared" si="8"/>
        <v>14</v>
      </c>
      <c r="M105" s="350">
        <f t="shared" si="9"/>
        <v>16</v>
      </c>
      <c r="N105" s="350">
        <v>100</v>
      </c>
      <c r="O105" s="350">
        <v>500</v>
      </c>
      <c r="P105" s="352" t="s">
        <v>88</v>
      </c>
      <c r="Q105" s="352">
        <v>0</v>
      </c>
      <c r="R105" s="352">
        <v>96</v>
      </c>
      <c r="S105" s="352" t="s">
        <v>125</v>
      </c>
      <c r="T105" s="352">
        <v>96</v>
      </c>
      <c r="U105" s="350" t="s">
        <v>269</v>
      </c>
      <c r="V105" s="350" t="s">
        <v>71</v>
      </c>
      <c r="W105" s="350" t="s">
        <v>594</v>
      </c>
      <c r="X105" s="353" t="s">
        <v>1072</v>
      </c>
    </row>
    <row r="106" spans="1:24" s="567" customFormat="1" x14ac:dyDescent="0.2">
      <c r="A106" s="350">
        <v>92</v>
      </c>
      <c r="B106" s="350" t="s">
        <v>1744</v>
      </c>
      <c r="C106" s="351" t="s">
        <v>1009</v>
      </c>
      <c r="D106" s="350" t="s">
        <v>90</v>
      </c>
      <c r="E106" s="350" t="s">
        <v>268</v>
      </c>
      <c r="F106" s="350" t="s">
        <v>991</v>
      </c>
      <c r="G106" s="350" t="s">
        <v>930</v>
      </c>
      <c r="H106" s="350" t="s">
        <v>52</v>
      </c>
      <c r="I106" s="350" t="s">
        <v>1071</v>
      </c>
      <c r="J106" s="350" t="s">
        <v>85</v>
      </c>
      <c r="K106" s="350">
        <v>15</v>
      </c>
      <c r="L106" s="350">
        <f t="shared" si="8"/>
        <v>14</v>
      </c>
      <c r="M106" s="350">
        <f t="shared" si="9"/>
        <v>16</v>
      </c>
      <c r="N106" s="350">
        <v>100</v>
      </c>
      <c r="O106" s="350">
        <v>500</v>
      </c>
      <c r="P106" s="352" t="s">
        <v>88</v>
      </c>
      <c r="Q106" s="352">
        <v>0</v>
      </c>
      <c r="R106" s="352">
        <v>96</v>
      </c>
      <c r="S106" s="352" t="s">
        <v>125</v>
      </c>
      <c r="T106" s="352">
        <v>96</v>
      </c>
      <c r="U106" s="350" t="s">
        <v>269</v>
      </c>
      <c r="V106" s="350" t="s">
        <v>71</v>
      </c>
      <c r="W106" s="350" t="s">
        <v>594</v>
      </c>
      <c r="X106" s="353" t="s">
        <v>1072</v>
      </c>
    </row>
    <row r="107" spans="1:24" s="567" customFormat="1" x14ac:dyDescent="0.2">
      <c r="A107" s="350">
        <v>93</v>
      </c>
      <c r="B107" s="350" t="s">
        <v>1744</v>
      </c>
      <c r="C107" s="351" t="s">
        <v>1010</v>
      </c>
      <c r="D107" s="350" t="s">
        <v>90</v>
      </c>
      <c r="E107" s="350" t="s">
        <v>268</v>
      </c>
      <c r="F107" s="350" t="s">
        <v>991</v>
      </c>
      <c r="G107" s="350" t="s">
        <v>930</v>
      </c>
      <c r="H107" s="350" t="s">
        <v>52</v>
      </c>
      <c r="I107" s="350" t="s">
        <v>1071</v>
      </c>
      <c r="J107" s="350" t="s">
        <v>85</v>
      </c>
      <c r="K107" s="350">
        <v>15</v>
      </c>
      <c r="L107" s="350">
        <f t="shared" si="8"/>
        <v>14</v>
      </c>
      <c r="M107" s="350">
        <f t="shared" si="9"/>
        <v>16</v>
      </c>
      <c r="N107" s="350">
        <v>100</v>
      </c>
      <c r="O107" s="350">
        <v>500</v>
      </c>
      <c r="P107" s="352" t="s">
        <v>88</v>
      </c>
      <c r="Q107" s="352">
        <v>0</v>
      </c>
      <c r="R107" s="352">
        <v>96</v>
      </c>
      <c r="S107" s="352" t="s">
        <v>125</v>
      </c>
      <c r="T107" s="352">
        <v>96</v>
      </c>
      <c r="U107" s="350" t="s">
        <v>269</v>
      </c>
      <c r="V107" s="350" t="s">
        <v>71</v>
      </c>
      <c r="W107" s="350" t="s">
        <v>594</v>
      </c>
      <c r="X107" s="353" t="s">
        <v>1072</v>
      </c>
    </row>
    <row r="108" spans="1:24" s="567" customFormat="1" x14ac:dyDescent="0.2">
      <c r="A108" s="350">
        <v>94</v>
      </c>
      <c r="B108" s="350" t="s">
        <v>1744</v>
      </c>
      <c r="C108" s="351" t="s">
        <v>1011</v>
      </c>
      <c r="D108" s="350" t="s">
        <v>90</v>
      </c>
      <c r="E108" s="350" t="s">
        <v>268</v>
      </c>
      <c r="F108" s="350" t="s">
        <v>991</v>
      </c>
      <c r="G108" s="350" t="s">
        <v>930</v>
      </c>
      <c r="H108" s="350" t="s">
        <v>52</v>
      </c>
      <c r="I108" s="350" t="s">
        <v>1071</v>
      </c>
      <c r="J108" s="350" t="s">
        <v>85</v>
      </c>
      <c r="K108" s="350">
        <v>15</v>
      </c>
      <c r="L108" s="350">
        <f t="shared" si="8"/>
        <v>14</v>
      </c>
      <c r="M108" s="350">
        <f t="shared" si="9"/>
        <v>16</v>
      </c>
      <c r="N108" s="350">
        <v>100</v>
      </c>
      <c r="O108" s="350">
        <v>500</v>
      </c>
      <c r="P108" s="352" t="s">
        <v>88</v>
      </c>
      <c r="Q108" s="352">
        <v>0</v>
      </c>
      <c r="R108" s="352">
        <v>96</v>
      </c>
      <c r="S108" s="352" t="s">
        <v>125</v>
      </c>
      <c r="T108" s="352">
        <v>96</v>
      </c>
      <c r="U108" s="350" t="s">
        <v>269</v>
      </c>
      <c r="V108" s="350" t="s">
        <v>71</v>
      </c>
      <c r="W108" s="350" t="s">
        <v>594</v>
      </c>
      <c r="X108" s="353" t="s">
        <v>1072</v>
      </c>
    </row>
    <row r="109" spans="1:24" s="567" customFormat="1" x14ac:dyDescent="0.2">
      <c r="A109" s="350">
        <v>95</v>
      </c>
      <c r="B109" s="350" t="s">
        <v>1744</v>
      </c>
      <c r="C109" s="351" t="s">
        <v>1012</v>
      </c>
      <c r="D109" s="350" t="s">
        <v>90</v>
      </c>
      <c r="E109" s="350" t="s">
        <v>268</v>
      </c>
      <c r="F109" s="350" t="s">
        <v>991</v>
      </c>
      <c r="G109" s="350" t="s">
        <v>930</v>
      </c>
      <c r="H109" s="350" t="s">
        <v>52</v>
      </c>
      <c r="I109" s="350" t="s">
        <v>1071</v>
      </c>
      <c r="J109" s="350" t="s">
        <v>85</v>
      </c>
      <c r="K109" s="350">
        <v>15</v>
      </c>
      <c r="L109" s="350">
        <f t="shared" si="8"/>
        <v>14</v>
      </c>
      <c r="M109" s="350">
        <f t="shared" si="9"/>
        <v>16</v>
      </c>
      <c r="N109" s="350">
        <v>100</v>
      </c>
      <c r="O109" s="350">
        <v>500</v>
      </c>
      <c r="P109" s="352" t="s">
        <v>88</v>
      </c>
      <c r="Q109" s="352">
        <v>0</v>
      </c>
      <c r="R109" s="352">
        <v>96</v>
      </c>
      <c r="S109" s="352" t="s">
        <v>125</v>
      </c>
      <c r="T109" s="352">
        <v>96</v>
      </c>
      <c r="U109" s="350" t="s">
        <v>269</v>
      </c>
      <c r="V109" s="350" t="s">
        <v>71</v>
      </c>
      <c r="W109" s="350" t="s">
        <v>594</v>
      </c>
      <c r="X109" s="353" t="s">
        <v>1072</v>
      </c>
    </row>
    <row r="110" spans="1:24" s="567" customFormat="1" x14ac:dyDescent="0.2">
      <c r="A110" s="354">
        <v>96</v>
      </c>
      <c r="B110" s="354" t="s">
        <v>1745</v>
      </c>
      <c r="C110" s="355" t="s">
        <v>1008</v>
      </c>
      <c r="D110" s="354" t="s">
        <v>90</v>
      </c>
      <c r="E110" s="354" t="s">
        <v>268</v>
      </c>
      <c r="F110" s="354" t="s">
        <v>991</v>
      </c>
      <c r="G110" s="354" t="s">
        <v>930</v>
      </c>
      <c r="H110" s="354" t="s">
        <v>52</v>
      </c>
      <c r="I110" s="354" t="s">
        <v>1071</v>
      </c>
      <c r="J110" s="354" t="s">
        <v>85</v>
      </c>
      <c r="K110" s="354">
        <v>15</v>
      </c>
      <c r="L110" s="354">
        <f t="shared" si="8"/>
        <v>14</v>
      </c>
      <c r="M110" s="354">
        <f t="shared" si="9"/>
        <v>16</v>
      </c>
      <c r="N110" s="354">
        <v>100</v>
      </c>
      <c r="O110" s="354">
        <v>500</v>
      </c>
      <c r="P110" s="356" t="s">
        <v>88</v>
      </c>
      <c r="Q110" s="356">
        <v>0</v>
      </c>
      <c r="R110" s="356">
        <v>96</v>
      </c>
      <c r="S110" s="356" t="s">
        <v>125</v>
      </c>
      <c r="T110" s="356">
        <v>96</v>
      </c>
      <c r="U110" s="354" t="s">
        <v>269</v>
      </c>
      <c r="V110" s="354" t="s">
        <v>71</v>
      </c>
      <c r="W110" s="354" t="s">
        <v>594</v>
      </c>
      <c r="X110" s="357" t="s">
        <v>1072</v>
      </c>
    </row>
    <row r="111" spans="1:24" s="567" customFormat="1" x14ac:dyDescent="0.2">
      <c r="A111" s="354">
        <v>97</v>
      </c>
      <c r="B111" s="354" t="s">
        <v>1745</v>
      </c>
      <c r="C111" s="355" t="s">
        <v>1009</v>
      </c>
      <c r="D111" s="354" t="s">
        <v>90</v>
      </c>
      <c r="E111" s="354" t="s">
        <v>268</v>
      </c>
      <c r="F111" s="354" t="s">
        <v>991</v>
      </c>
      <c r="G111" s="354" t="s">
        <v>930</v>
      </c>
      <c r="H111" s="354" t="s">
        <v>52</v>
      </c>
      <c r="I111" s="354" t="s">
        <v>1071</v>
      </c>
      <c r="J111" s="354" t="s">
        <v>85</v>
      </c>
      <c r="K111" s="354">
        <v>15</v>
      </c>
      <c r="L111" s="354">
        <f t="shared" si="8"/>
        <v>14</v>
      </c>
      <c r="M111" s="354">
        <f t="shared" si="9"/>
        <v>16</v>
      </c>
      <c r="N111" s="354">
        <v>100</v>
      </c>
      <c r="O111" s="354">
        <v>500</v>
      </c>
      <c r="P111" s="356" t="s">
        <v>88</v>
      </c>
      <c r="Q111" s="356">
        <v>0</v>
      </c>
      <c r="R111" s="356">
        <v>96</v>
      </c>
      <c r="S111" s="356" t="s">
        <v>125</v>
      </c>
      <c r="T111" s="356">
        <v>96</v>
      </c>
      <c r="U111" s="354" t="s">
        <v>269</v>
      </c>
      <c r="V111" s="354" t="s">
        <v>71</v>
      </c>
      <c r="W111" s="354" t="s">
        <v>594</v>
      </c>
      <c r="X111" s="357" t="s">
        <v>1072</v>
      </c>
    </row>
    <row r="112" spans="1:24" s="567" customFormat="1" x14ac:dyDescent="0.2">
      <c r="A112" s="354">
        <v>98</v>
      </c>
      <c r="B112" s="354" t="s">
        <v>1745</v>
      </c>
      <c r="C112" s="355" t="s">
        <v>1010</v>
      </c>
      <c r="D112" s="354" t="s">
        <v>90</v>
      </c>
      <c r="E112" s="354" t="s">
        <v>268</v>
      </c>
      <c r="F112" s="354" t="s">
        <v>991</v>
      </c>
      <c r="G112" s="354" t="s">
        <v>930</v>
      </c>
      <c r="H112" s="354" t="s">
        <v>52</v>
      </c>
      <c r="I112" s="354" t="s">
        <v>1071</v>
      </c>
      <c r="J112" s="354" t="s">
        <v>85</v>
      </c>
      <c r="K112" s="354">
        <v>15</v>
      </c>
      <c r="L112" s="354">
        <f t="shared" si="8"/>
        <v>14</v>
      </c>
      <c r="M112" s="354">
        <f t="shared" si="9"/>
        <v>16</v>
      </c>
      <c r="N112" s="354">
        <v>100</v>
      </c>
      <c r="O112" s="354">
        <v>500</v>
      </c>
      <c r="P112" s="356" t="s">
        <v>88</v>
      </c>
      <c r="Q112" s="356">
        <v>0</v>
      </c>
      <c r="R112" s="356">
        <v>96</v>
      </c>
      <c r="S112" s="356" t="s">
        <v>125</v>
      </c>
      <c r="T112" s="356">
        <v>96</v>
      </c>
      <c r="U112" s="354" t="s">
        <v>269</v>
      </c>
      <c r="V112" s="354" t="s">
        <v>71</v>
      </c>
      <c r="W112" s="354" t="s">
        <v>594</v>
      </c>
      <c r="X112" s="357" t="s">
        <v>1072</v>
      </c>
    </row>
    <row r="113" spans="1:24" s="567" customFormat="1" x14ac:dyDescent="0.2">
      <c r="A113" s="354">
        <v>99</v>
      </c>
      <c r="B113" s="354" t="s">
        <v>1745</v>
      </c>
      <c r="C113" s="355" t="s">
        <v>1011</v>
      </c>
      <c r="D113" s="354" t="s">
        <v>90</v>
      </c>
      <c r="E113" s="354" t="s">
        <v>268</v>
      </c>
      <c r="F113" s="354" t="s">
        <v>991</v>
      </c>
      <c r="G113" s="354" t="s">
        <v>930</v>
      </c>
      <c r="H113" s="354" t="s">
        <v>52</v>
      </c>
      <c r="I113" s="354" t="s">
        <v>1071</v>
      </c>
      <c r="J113" s="354" t="s">
        <v>85</v>
      </c>
      <c r="K113" s="354">
        <v>15</v>
      </c>
      <c r="L113" s="354">
        <f t="shared" si="8"/>
        <v>14</v>
      </c>
      <c r="M113" s="354">
        <f t="shared" si="9"/>
        <v>16</v>
      </c>
      <c r="N113" s="354">
        <v>100</v>
      </c>
      <c r="O113" s="354">
        <v>500</v>
      </c>
      <c r="P113" s="356" t="s">
        <v>88</v>
      </c>
      <c r="Q113" s="356">
        <v>0</v>
      </c>
      <c r="R113" s="356">
        <v>96</v>
      </c>
      <c r="S113" s="356" t="s">
        <v>125</v>
      </c>
      <c r="T113" s="356">
        <v>96</v>
      </c>
      <c r="U113" s="354" t="s">
        <v>269</v>
      </c>
      <c r="V113" s="354" t="s">
        <v>71</v>
      </c>
      <c r="W113" s="354" t="s">
        <v>594</v>
      </c>
      <c r="X113" s="357" t="s">
        <v>1072</v>
      </c>
    </row>
    <row r="114" spans="1:24" s="567" customFormat="1" x14ac:dyDescent="0.2">
      <c r="A114" s="354">
        <v>100</v>
      </c>
      <c r="B114" s="354" t="s">
        <v>1745</v>
      </c>
      <c r="C114" s="355" t="s">
        <v>1012</v>
      </c>
      <c r="D114" s="354" t="s">
        <v>90</v>
      </c>
      <c r="E114" s="354" t="s">
        <v>268</v>
      </c>
      <c r="F114" s="354" t="s">
        <v>991</v>
      </c>
      <c r="G114" s="354" t="s">
        <v>930</v>
      </c>
      <c r="H114" s="354" t="s">
        <v>52</v>
      </c>
      <c r="I114" s="354" t="s">
        <v>1071</v>
      </c>
      <c r="J114" s="354" t="s">
        <v>85</v>
      </c>
      <c r="K114" s="354">
        <v>15</v>
      </c>
      <c r="L114" s="354">
        <f t="shared" si="8"/>
        <v>14</v>
      </c>
      <c r="M114" s="354">
        <f t="shared" si="9"/>
        <v>16</v>
      </c>
      <c r="N114" s="354">
        <v>100</v>
      </c>
      <c r="O114" s="354">
        <v>500</v>
      </c>
      <c r="P114" s="356" t="s">
        <v>88</v>
      </c>
      <c r="Q114" s="356">
        <v>0</v>
      </c>
      <c r="R114" s="356">
        <v>96</v>
      </c>
      <c r="S114" s="356" t="s">
        <v>125</v>
      </c>
      <c r="T114" s="356">
        <v>96</v>
      </c>
      <c r="U114" s="354" t="s">
        <v>269</v>
      </c>
      <c r="V114" s="354" t="s">
        <v>71</v>
      </c>
      <c r="W114" s="354" t="s">
        <v>594</v>
      </c>
      <c r="X114" s="357" t="s">
        <v>1072</v>
      </c>
    </row>
    <row r="115" spans="1:24" s="567" customFormat="1" x14ac:dyDescent="0.2">
      <c r="A115" s="358">
        <v>101</v>
      </c>
      <c r="B115" s="358" t="s">
        <v>1746</v>
      </c>
      <c r="C115" s="359" t="s">
        <v>1008</v>
      </c>
      <c r="D115" s="358" t="s">
        <v>90</v>
      </c>
      <c r="E115" s="358" t="s">
        <v>268</v>
      </c>
      <c r="F115" s="358" t="s">
        <v>991</v>
      </c>
      <c r="G115" s="358" t="s">
        <v>930</v>
      </c>
      <c r="H115" s="358" t="s">
        <v>52</v>
      </c>
      <c r="I115" s="358" t="s">
        <v>1071</v>
      </c>
      <c r="J115" s="358" t="s">
        <v>85</v>
      </c>
      <c r="K115" s="358">
        <v>15</v>
      </c>
      <c r="L115" s="358">
        <f t="shared" si="8"/>
        <v>14</v>
      </c>
      <c r="M115" s="358">
        <f t="shared" si="9"/>
        <v>16</v>
      </c>
      <c r="N115" s="358">
        <v>100</v>
      </c>
      <c r="O115" s="358">
        <v>500</v>
      </c>
      <c r="P115" s="360" t="s">
        <v>88</v>
      </c>
      <c r="Q115" s="360">
        <v>0</v>
      </c>
      <c r="R115" s="360">
        <v>96</v>
      </c>
      <c r="S115" s="360" t="s">
        <v>125</v>
      </c>
      <c r="T115" s="360">
        <v>96</v>
      </c>
      <c r="U115" s="358" t="s">
        <v>269</v>
      </c>
      <c r="V115" s="358" t="s">
        <v>71</v>
      </c>
      <c r="W115" s="358" t="s">
        <v>594</v>
      </c>
      <c r="X115" s="361" t="s">
        <v>1072</v>
      </c>
    </row>
    <row r="116" spans="1:24" s="567" customFormat="1" x14ac:dyDescent="0.2">
      <c r="A116" s="358">
        <v>102</v>
      </c>
      <c r="B116" s="358" t="s">
        <v>1746</v>
      </c>
      <c r="C116" s="359" t="s">
        <v>1009</v>
      </c>
      <c r="D116" s="358" t="s">
        <v>90</v>
      </c>
      <c r="E116" s="358" t="s">
        <v>268</v>
      </c>
      <c r="F116" s="358" t="s">
        <v>991</v>
      </c>
      <c r="G116" s="358" t="s">
        <v>930</v>
      </c>
      <c r="H116" s="358" t="s">
        <v>52</v>
      </c>
      <c r="I116" s="358" t="s">
        <v>1071</v>
      </c>
      <c r="J116" s="358" t="s">
        <v>85</v>
      </c>
      <c r="K116" s="358">
        <v>15</v>
      </c>
      <c r="L116" s="358">
        <f t="shared" si="8"/>
        <v>14</v>
      </c>
      <c r="M116" s="358">
        <f t="shared" si="9"/>
        <v>16</v>
      </c>
      <c r="N116" s="358">
        <v>100</v>
      </c>
      <c r="O116" s="358">
        <v>500</v>
      </c>
      <c r="P116" s="360" t="s">
        <v>88</v>
      </c>
      <c r="Q116" s="360">
        <v>0</v>
      </c>
      <c r="R116" s="360">
        <v>96</v>
      </c>
      <c r="S116" s="360" t="s">
        <v>125</v>
      </c>
      <c r="T116" s="360">
        <v>96</v>
      </c>
      <c r="U116" s="358" t="s">
        <v>269</v>
      </c>
      <c r="V116" s="358" t="s">
        <v>71</v>
      </c>
      <c r="W116" s="358" t="s">
        <v>594</v>
      </c>
      <c r="X116" s="361" t="s">
        <v>1072</v>
      </c>
    </row>
    <row r="117" spans="1:24" s="567" customFormat="1" x14ac:dyDescent="0.2">
      <c r="A117" s="358">
        <v>103</v>
      </c>
      <c r="B117" s="358" t="s">
        <v>1746</v>
      </c>
      <c r="C117" s="359" t="s">
        <v>1010</v>
      </c>
      <c r="D117" s="358" t="s">
        <v>90</v>
      </c>
      <c r="E117" s="358" t="s">
        <v>268</v>
      </c>
      <c r="F117" s="358" t="s">
        <v>991</v>
      </c>
      <c r="G117" s="358" t="s">
        <v>930</v>
      </c>
      <c r="H117" s="358" t="s">
        <v>52</v>
      </c>
      <c r="I117" s="358" t="s">
        <v>1071</v>
      </c>
      <c r="J117" s="358" t="s">
        <v>85</v>
      </c>
      <c r="K117" s="358">
        <v>15</v>
      </c>
      <c r="L117" s="358">
        <f t="shared" si="8"/>
        <v>14</v>
      </c>
      <c r="M117" s="358">
        <f t="shared" si="9"/>
        <v>16</v>
      </c>
      <c r="N117" s="358">
        <v>100</v>
      </c>
      <c r="O117" s="358">
        <v>500</v>
      </c>
      <c r="P117" s="360" t="s">
        <v>88</v>
      </c>
      <c r="Q117" s="360">
        <v>0</v>
      </c>
      <c r="R117" s="360">
        <v>96</v>
      </c>
      <c r="S117" s="360" t="s">
        <v>125</v>
      </c>
      <c r="T117" s="360">
        <v>96</v>
      </c>
      <c r="U117" s="358" t="s">
        <v>269</v>
      </c>
      <c r="V117" s="358" t="s">
        <v>71</v>
      </c>
      <c r="W117" s="358" t="s">
        <v>594</v>
      </c>
      <c r="X117" s="361" t="s">
        <v>1072</v>
      </c>
    </row>
    <row r="118" spans="1:24" s="567" customFormat="1" x14ac:dyDescent="0.2">
      <c r="A118" s="358">
        <v>104</v>
      </c>
      <c r="B118" s="358" t="s">
        <v>1746</v>
      </c>
      <c r="C118" s="359" t="s">
        <v>1011</v>
      </c>
      <c r="D118" s="358" t="s">
        <v>90</v>
      </c>
      <c r="E118" s="358" t="s">
        <v>268</v>
      </c>
      <c r="F118" s="358" t="s">
        <v>991</v>
      </c>
      <c r="G118" s="358" t="s">
        <v>930</v>
      </c>
      <c r="H118" s="358" t="s">
        <v>52</v>
      </c>
      <c r="I118" s="358" t="s">
        <v>1071</v>
      </c>
      <c r="J118" s="358" t="s">
        <v>85</v>
      </c>
      <c r="K118" s="358">
        <v>15</v>
      </c>
      <c r="L118" s="358">
        <f t="shared" si="8"/>
        <v>14</v>
      </c>
      <c r="M118" s="358">
        <f t="shared" si="9"/>
        <v>16</v>
      </c>
      <c r="N118" s="358">
        <v>100</v>
      </c>
      <c r="O118" s="358">
        <v>500</v>
      </c>
      <c r="P118" s="360" t="s">
        <v>88</v>
      </c>
      <c r="Q118" s="360">
        <v>0</v>
      </c>
      <c r="R118" s="360">
        <v>96</v>
      </c>
      <c r="S118" s="360" t="s">
        <v>125</v>
      </c>
      <c r="T118" s="360">
        <v>96</v>
      </c>
      <c r="U118" s="358" t="s">
        <v>269</v>
      </c>
      <c r="V118" s="358" t="s">
        <v>71</v>
      </c>
      <c r="W118" s="358" t="s">
        <v>594</v>
      </c>
      <c r="X118" s="361" t="s">
        <v>1072</v>
      </c>
    </row>
    <row r="119" spans="1:24" s="567" customFormat="1" x14ac:dyDescent="0.2">
      <c r="A119" s="358">
        <v>105</v>
      </c>
      <c r="B119" s="358" t="s">
        <v>1746</v>
      </c>
      <c r="C119" s="359" t="s">
        <v>1012</v>
      </c>
      <c r="D119" s="358" t="s">
        <v>90</v>
      </c>
      <c r="E119" s="358" t="s">
        <v>268</v>
      </c>
      <c r="F119" s="358" t="s">
        <v>991</v>
      </c>
      <c r="G119" s="358" t="s">
        <v>930</v>
      </c>
      <c r="H119" s="358" t="s">
        <v>52</v>
      </c>
      <c r="I119" s="358" t="s">
        <v>1071</v>
      </c>
      <c r="J119" s="358" t="s">
        <v>85</v>
      </c>
      <c r="K119" s="358">
        <v>15</v>
      </c>
      <c r="L119" s="358">
        <f t="shared" si="8"/>
        <v>14</v>
      </c>
      <c r="M119" s="358">
        <f t="shared" si="9"/>
        <v>16</v>
      </c>
      <c r="N119" s="358">
        <v>100</v>
      </c>
      <c r="O119" s="358">
        <v>500</v>
      </c>
      <c r="P119" s="360" t="s">
        <v>88</v>
      </c>
      <c r="Q119" s="360">
        <v>0</v>
      </c>
      <c r="R119" s="360">
        <v>96</v>
      </c>
      <c r="S119" s="360" t="s">
        <v>125</v>
      </c>
      <c r="T119" s="360">
        <v>96</v>
      </c>
      <c r="U119" s="358" t="s">
        <v>269</v>
      </c>
      <c r="V119" s="358" t="s">
        <v>71</v>
      </c>
      <c r="W119" s="358" t="s">
        <v>594</v>
      </c>
      <c r="X119" s="361" t="s">
        <v>1072</v>
      </c>
    </row>
    <row r="120" spans="1:24" s="567" customFormat="1" x14ac:dyDescent="0.2">
      <c r="A120" s="362">
        <v>106</v>
      </c>
      <c r="B120" s="362" t="s">
        <v>1747</v>
      </c>
      <c r="C120" s="363" t="s">
        <v>1008</v>
      </c>
      <c r="D120" s="362" t="s">
        <v>90</v>
      </c>
      <c r="E120" s="362" t="s">
        <v>268</v>
      </c>
      <c r="F120" s="362" t="s">
        <v>991</v>
      </c>
      <c r="G120" s="362" t="s">
        <v>930</v>
      </c>
      <c r="H120" s="362" t="s">
        <v>52</v>
      </c>
      <c r="I120" s="362" t="s">
        <v>1071</v>
      </c>
      <c r="J120" s="362" t="s">
        <v>85</v>
      </c>
      <c r="K120" s="362">
        <v>15</v>
      </c>
      <c r="L120" s="362">
        <f t="shared" si="8"/>
        <v>14</v>
      </c>
      <c r="M120" s="362">
        <f t="shared" si="9"/>
        <v>16</v>
      </c>
      <c r="N120" s="362">
        <v>100</v>
      </c>
      <c r="O120" s="362">
        <v>500</v>
      </c>
      <c r="P120" s="364" t="s">
        <v>88</v>
      </c>
      <c r="Q120" s="364">
        <v>0</v>
      </c>
      <c r="R120" s="364">
        <v>96</v>
      </c>
      <c r="S120" s="364" t="s">
        <v>125</v>
      </c>
      <c r="T120" s="364">
        <v>96</v>
      </c>
      <c r="U120" s="362" t="s">
        <v>269</v>
      </c>
      <c r="V120" s="362" t="s">
        <v>71</v>
      </c>
      <c r="W120" s="362" t="s">
        <v>594</v>
      </c>
      <c r="X120" s="365" t="s">
        <v>1072</v>
      </c>
    </row>
    <row r="121" spans="1:24" s="567" customFormat="1" x14ac:dyDescent="0.2">
      <c r="A121" s="362">
        <v>107</v>
      </c>
      <c r="B121" s="362" t="s">
        <v>1747</v>
      </c>
      <c r="C121" s="363" t="s">
        <v>1009</v>
      </c>
      <c r="D121" s="362" t="s">
        <v>90</v>
      </c>
      <c r="E121" s="362" t="s">
        <v>268</v>
      </c>
      <c r="F121" s="362" t="s">
        <v>991</v>
      </c>
      <c r="G121" s="362" t="s">
        <v>930</v>
      </c>
      <c r="H121" s="362" t="s">
        <v>52</v>
      </c>
      <c r="I121" s="362" t="s">
        <v>1071</v>
      </c>
      <c r="J121" s="362" t="s">
        <v>85</v>
      </c>
      <c r="K121" s="362">
        <v>15</v>
      </c>
      <c r="L121" s="362">
        <f t="shared" si="8"/>
        <v>14</v>
      </c>
      <c r="M121" s="362">
        <f t="shared" si="9"/>
        <v>16</v>
      </c>
      <c r="N121" s="362">
        <v>100</v>
      </c>
      <c r="O121" s="362">
        <v>500</v>
      </c>
      <c r="P121" s="364" t="s">
        <v>88</v>
      </c>
      <c r="Q121" s="364">
        <v>0</v>
      </c>
      <c r="R121" s="364">
        <v>96</v>
      </c>
      <c r="S121" s="364" t="s">
        <v>125</v>
      </c>
      <c r="T121" s="364">
        <v>96</v>
      </c>
      <c r="U121" s="362" t="s">
        <v>269</v>
      </c>
      <c r="V121" s="362" t="s">
        <v>71</v>
      </c>
      <c r="W121" s="362" t="s">
        <v>594</v>
      </c>
      <c r="X121" s="365" t="s">
        <v>1072</v>
      </c>
    </row>
    <row r="122" spans="1:24" s="567" customFormat="1" x14ac:dyDescent="0.2">
      <c r="A122" s="362">
        <v>108</v>
      </c>
      <c r="B122" s="362" t="s">
        <v>1747</v>
      </c>
      <c r="C122" s="363" t="s">
        <v>1010</v>
      </c>
      <c r="D122" s="362" t="s">
        <v>90</v>
      </c>
      <c r="E122" s="362" t="s">
        <v>268</v>
      </c>
      <c r="F122" s="362" t="s">
        <v>991</v>
      </c>
      <c r="G122" s="362" t="s">
        <v>930</v>
      </c>
      <c r="H122" s="362" t="s">
        <v>52</v>
      </c>
      <c r="I122" s="362" t="s">
        <v>1071</v>
      </c>
      <c r="J122" s="362" t="s">
        <v>85</v>
      </c>
      <c r="K122" s="362">
        <v>15</v>
      </c>
      <c r="L122" s="362">
        <f t="shared" si="8"/>
        <v>14</v>
      </c>
      <c r="M122" s="362">
        <f t="shared" si="9"/>
        <v>16</v>
      </c>
      <c r="N122" s="362">
        <v>100</v>
      </c>
      <c r="O122" s="362">
        <v>500</v>
      </c>
      <c r="P122" s="364" t="s">
        <v>88</v>
      </c>
      <c r="Q122" s="364">
        <v>0</v>
      </c>
      <c r="R122" s="364">
        <v>96</v>
      </c>
      <c r="S122" s="364" t="s">
        <v>125</v>
      </c>
      <c r="T122" s="364">
        <v>96</v>
      </c>
      <c r="U122" s="362" t="s">
        <v>269</v>
      </c>
      <c r="V122" s="362" t="s">
        <v>71</v>
      </c>
      <c r="W122" s="362" t="s">
        <v>594</v>
      </c>
      <c r="X122" s="365" t="s">
        <v>1072</v>
      </c>
    </row>
    <row r="123" spans="1:24" s="567" customFormat="1" x14ac:dyDescent="0.2">
      <c r="A123" s="362">
        <v>109</v>
      </c>
      <c r="B123" s="362" t="s">
        <v>1747</v>
      </c>
      <c r="C123" s="363" t="s">
        <v>1011</v>
      </c>
      <c r="D123" s="362" t="s">
        <v>90</v>
      </c>
      <c r="E123" s="362" t="s">
        <v>268</v>
      </c>
      <c r="F123" s="362" t="s">
        <v>991</v>
      </c>
      <c r="G123" s="362" t="s">
        <v>930</v>
      </c>
      <c r="H123" s="362" t="s">
        <v>52</v>
      </c>
      <c r="I123" s="362" t="s">
        <v>1071</v>
      </c>
      <c r="J123" s="362" t="s">
        <v>85</v>
      </c>
      <c r="K123" s="362">
        <v>15</v>
      </c>
      <c r="L123" s="362">
        <f t="shared" si="8"/>
        <v>14</v>
      </c>
      <c r="M123" s="362">
        <f t="shared" si="9"/>
        <v>16</v>
      </c>
      <c r="N123" s="362">
        <v>100</v>
      </c>
      <c r="O123" s="362">
        <v>500</v>
      </c>
      <c r="P123" s="364" t="s">
        <v>88</v>
      </c>
      <c r="Q123" s="364">
        <v>0</v>
      </c>
      <c r="R123" s="364">
        <v>96</v>
      </c>
      <c r="S123" s="364" t="s">
        <v>125</v>
      </c>
      <c r="T123" s="364">
        <v>96</v>
      </c>
      <c r="U123" s="362" t="s">
        <v>269</v>
      </c>
      <c r="V123" s="362" t="s">
        <v>71</v>
      </c>
      <c r="W123" s="362" t="s">
        <v>594</v>
      </c>
      <c r="X123" s="365" t="s">
        <v>1072</v>
      </c>
    </row>
    <row r="124" spans="1:24" s="567" customFormat="1" x14ac:dyDescent="0.2">
      <c r="A124" s="362">
        <v>110</v>
      </c>
      <c r="B124" s="362" t="s">
        <v>1747</v>
      </c>
      <c r="C124" s="363" t="s">
        <v>1012</v>
      </c>
      <c r="D124" s="362" t="s">
        <v>90</v>
      </c>
      <c r="E124" s="362" t="s">
        <v>268</v>
      </c>
      <c r="F124" s="362" t="s">
        <v>991</v>
      </c>
      <c r="G124" s="362" t="s">
        <v>930</v>
      </c>
      <c r="H124" s="362" t="s">
        <v>52</v>
      </c>
      <c r="I124" s="362" t="s">
        <v>1071</v>
      </c>
      <c r="J124" s="362" t="s">
        <v>85</v>
      </c>
      <c r="K124" s="362">
        <v>15</v>
      </c>
      <c r="L124" s="362">
        <f t="shared" si="8"/>
        <v>14</v>
      </c>
      <c r="M124" s="362">
        <f t="shared" si="9"/>
        <v>16</v>
      </c>
      <c r="N124" s="362">
        <v>100</v>
      </c>
      <c r="O124" s="362">
        <v>500</v>
      </c>
      <c r="P124" s="364" t="s">
        <v>88</v>
      </c>
      <c r="Q124" s="364">
        <v>0</v>
      </c>
      <c r="R124" s="364">
        <v>96</v>
      </c>
      <c r="S124" s="364" t="s">
        <v>125</v>
      </c>
      <c r="T124" s="364">
        <v>96</v>
      </c>
      <c r="U124" s="362" t="s">
        <v>269</v>
      </c>
      <c r="V124" s="362" t="s">
        <v>71</v>
      </c>
      <c r="W124" s="362" t="s">
        <v>594</v>
      </c>
      <c r="X124" s="365" t="s">
        <v>1072</v>
      </c>
    </row>
    <row r="125" spans="1:24" s="567" customFormat="1" x14ac:dyDescent="0.2">
      <c r="A125" s="380">
        <v>111</v>
      </c>
      <c r="B125" s="380" t="s">
        <v>1748</v>
      </c>
      <c r="C125" s="381" t="s">
        <v>1008</v>
      </c>
      <c r="D125" s="380" t="s">
        <v>90</v>
      </c>
      <c r="E125" s="380" t="s">
        <v>268</v>
      </c>
      <c r="F125" s="380" t="s">
        <v>991</v>
      </c>
      <c r="G125" s="380" t="s">
        <v>930</v>
      </c>
      <c r="H125" s="380" t="s">
        <v>52</v>
      </c>
      <c r="I125" s="380" t="s">
        <v>1071</v>
      </c>
      <c r="J125" s="380" t="s">
        <v>85</v>
      </c>
      <c r="K125" s="380">
        <v>15</v>
      </c>
      <c r="L125" s="380">
        <f t="shared" ref="L125:L134" si="10">K125-1</f>
        <v>14</v>
      </c>
      <c r="M125" s="380">
        <f t="shared" ref="M125:M134" si="11">K125+1</f>
        <v>16</v>
      </c>
      <c r="N125" s="380">
        <v>100</v>
      </c>
      <c r="O125" s="380">
        <v>500</v>
      </c>
      <c r="P125" s="382" t="s">
        <v>88</v>
      </c>
      <c r="Q125" s="382">
        <v>0</v>
      </c>
      <c r="R125" s="382">
        <v>96</v>
      </c>
      <c r="S125" s="382" t="s">
        <v>125</v>
      </c>
      <c r="T125" s="382">
        <v>96</v>
      </c>
      <c r="U125" s="380" t="s">
        <v>269</v>
      </c>
      <c r="V125" s="380" t="s">
        <v>71</v>
      </c>
      <c r="W125" s="380" t="s">
        <v>594</v>
      </c>
      <c r="X125" s="383" t="s">
        <v>1072</v>
      </c>
    </row>
    <row r="126" spans="1:24" s="567" customFormat="1" x14ac:dyDescent="0.2">
      <c r="A126" s="380">
        <v>112</v>
      </c>
      <c r="B126" s="380" t="s">
        <v>1748</v>
      </c>
      <c r="C126" s="381" t="s">
        <v>1009</v>
      </c>
      <c r="D126" s="380" t="s">
        <v>90</v>
      </c>
      <c r="E126" s="380" t="s">
        <v>268</v>
      </c>
      <c r="F126" s="380" t="s">
        <v>991</v>
      </c>
      <c r="G126" s="380" t="s">
        <v>930</v>
      </c>
      <c r="H126" s="380" t="s">
        <v>52</v>
      </c>
      <c r="I126" s="380" t="s">
        <v>1071</v>
      </c>
      <c r="J126" s="380" t="s">
        <v>85</v>
      </c>
      <c r="K126" s="380">
        <v>15</v>
      </c>
      <c r="L126" s="380">
        <f t="shared" si="10"/>
        <v>14</v>
      </c>
      <c r="M126" s="380">
        <f t="shared" si="11"/>
        <v>16</v>
      </c>
      <c r="N126" s="380">
        <v>100</v>
      </c>
      <c r="O126" s="380">
        <v>500</v>
      </c>
      <c r="P126" s="382" t="s">
        <v>88</v>
      </c>
      <c r="Q126" s="382">
        <v>0</v>
      </c>
      <c r="R126" s="382">
        <v>96</v>
      </c>
      <c r="S126" s="382" t="s">
        <v>125</v>
      </c>
      <c r="T126" s="382">
        <v>96</v>
      </c>
      <c r="U126" s="380" t="s">
        <v>269</v>
      </c>
      <c r="V126" s="380" t="s">
        <v>71</v>
      </c>
      <c r="W126" s="380" t="s">
        <v>594</v>
      </c>
      <c r="X126" s="383" t="s">
        <v>1072</v>
      </c>
    </row>
    <row r="127" spans="1:24" s="567" customFormat="1" x14ac:dyDescent="0.2">
      <c r="A127" s="380">
        <v>113</v>
      </c>
      <c r="B127" s="380" t="s">
        <v>1748</v>
      </c>
      <c r="C127" s="381" t="s">
        <v>1010</v>
      </c>
      <c r="D127" s="380" t="s">
        <v>90</v>
      </c>
      <c r="E127" s="380" t="s">
        <v>268</v>
      </c>
      <c r="F127" s="380" t="s">
        <v>991</v>
      </c>
      <c r="G127" s="380" t="s">
        <v>930</v>
      </c>
      <c r="H127" s="380" t="s">
        <v>52</v>
      </c>
      <c r="I127" s="380" t="s">
        <v>1071</v>
      </c>
      <c r="J127" s="380" t="s">
        <v>85</v>
      </c>
      <c r="K127" s="380">
        <v>15</v>
      </c>
      <c r="L127" s="380">
        <f t="shared" si="10"/>
        <v>14</v>
      </c>
      <c r="M127" s="380">
        <f t="shared" si="11"/>
        <v>16</v>
      </c>
      <c r="N127" s="380">
        <v>100</v>
      </c>
      <c r="O127" s="380">
        <v>500</v>
      </c>
      <c r="P127" s="382" t="s">
        <v>88</v>
      </c>
      <c r="Q127" s="382">
        <v>0</v>
      </c>
      <c r="R127" s="382">
        <v>96</v>
      </c>
      <c r="S127" s="382" t="s">
        <v>125</v>
      </c>
      <c r="T127" s="382">
        <v>96</v>
      </c>
      <c r="U127" s="380" t="s">
        <v>269</v>
      </c>
      <c r="V127" s="380" t="s">
        <v>71</v>
      </c>
      <c r="W127" s="380" t="s">
        <v>594</v>
      </c>
      <c r="X127" s="383" t="s">
        <v>1072</v>
      </c>
    </row>
    <row r="128" spans="1:24" s="567" customFormat="1" x14ac:dyDescent="0.2">
      <c r="A128" s="380">
        <v>114</v>
      </c>
      <c r="B128" s="380" t="s">
        <v>1748</v>
      </c>
      <c r="C128" s="381" t="s">
        <v>1011</v>
      </c>
      <c r="D128" s="380" t="s">
        <v>90</v>
      </c>
      <c r="E128" s="380" t="s">
        <v>268</v>
      </c>
      <c r="F128" s="380" t="s">
        <v>991</v>
      </c>
      <c r="G128" s="380" t="s">
        <v>930</v>
      </c>
      <c r="H128" s="380" t="s">
        <v>52</v>
      </c>
      <c r="I128" s="380" t="s">
        <v>1071</v>
      </c>
      <c r="J128" s="380" t="s">
        <v>85</v>
      </c>
      <c r="K128" s="380">
        <v>15</v>
      </c>
      <c r="L128" s="380">
        <f t="shared" si="10"/>
        <v>14</v>
      </c>
      <c r="M128" s="380">
        <f t="shared" si="11"/>
        <v>16</v>
      </c>
      <c r="N128" s="380">
        <v>100</v>
      </c>
      <c r="O128" s="380">
        <v>500</v>
      </c>
      <c r="P128" s="382" t="s">
        <v>88</v>
      </c>
      <c r="Q128" s="382">
        <v>0</v>
      </c>
      <c r="R128" s="382">
        <v>96</v>
      </c>
      <c r="S128" s="382" t="s">
        <v>125</v>
      </c>
      <c r="T128" s="382">
        <v>96</v>
      </c>
      <c r="U128" s="380" t="s">
        <v>269</v>
      </c>
      <c r="V128" s="380" t="s">
        <v>71</v>
      </c>
      <c r="W128" s="380" t="s">
        <v>594</v>
      </c>
      <c r="X128" s="383" t="s">
        <v>1072</v>
      </c>
    </row>
    <row r="129" spans="1:25" s="567" customFormat="1" x14ac:dyDescent="0.2">
      <c r="A129" s="380">
        <v>115</v>
      </c>
      <c r="B129" s="380" t="s">
        <v>1748</v>
      </c>
      <c r="C129" s="381" t="s">
        <v>1012</v>
      </c>
      <c r="D129" s="380" t="s">
        <v>90</v>
      </c>
      <c r="E129" s="380" t="s">
        <v>268</v>
      </c>
      <c r="F129" s="380" t="s">
        <v>991</v>
      </c>
      <c r="G129" s="380" t="s">
        <v>930</v>
      </c>
      <c r="H129" s="380" t="s">
        <v>52</v>
      </c>
      <c r="I129" s="380" t="s">
        <v>1071</v>
      </c>
      <c r="J129" s="380" t="s">
        <v>85</v>
      </c>
      <c r="K129" s="380">
        <v>15</v>
      </c>
      <c r="L129" s="380">
        <f t="shared" si="10"/>
        <v>14</v>
      </c>
      <c r="M129" s="380">
        <f t="shared" si="11"/>
        <v>16</v>
      </c>
      <c r="N129" s="380">
        <v>100</v>
      </c>
      <c r="O129" s="380">
        <v>500</v>
      </c>
      <c r="P129" s="382" t="s">
        <v>88</v>
      </c>
      <c r="Q129" s="382">
        <v>0</v>
      </c>
      <c r="R129" s="382">
        <v>96</v>
      </c>
      <c r="S129" s="382" t="s">
        <v>125</v>
      </c>
      <c r="T129" s="382">
        <v>96</v>
      </c>
      <c r="U129" s="380" t="s">
        <v>269</v>
      </c>
      <c r="V129" s="380" t="s">
        <v>71</v>
      </c>
      <c r="W129" s="380" t="s">
        <v>594</v>
      </c>
      <c r="X129" s="383" t="s">
        <v>1072</v>
      </c>
    </row>
    <row r="130" spans="1:25" s="567" customFormat="1" x14ac:dyDescent="0.2">
      <c r="A130" s="384">
        <v>116</v>
      </c>
      <c r="B130" s="384" t="s">
        <v>1749</v>
      </c>
      <c r="C130" s="385" t="s">
        <v>1008</v>
      </c>
      <c r="D130" s="384" t="s">
        <v>90</v>
      </c>
      <c r="E130" s="384" t="s">
        <v>268</v>
      </c>
      <c r="F130" s="384" t="s">
        <v>991</v>
      </c>
      <c r="G130" s="384" t="s">
        <v>930</v>
      </c>
      <c r="H130" s="384" t="s">
        <v>52</v>
      </c>
      <c r="I130" s="384" t="s">
        <v>1071</v>
      </c>
      <c r="J130" s="384" t="s">
        <v>85</v>
      </c>
      <c r="K130" s="384">
        <v>15</v>
      </c>
      <c r="L130" s="384">
        <f t="shared" si="10"/>
        <v>14</v>
      </c>
      <c r="M130" s="384">
        <f t="shared" si="11"/>
        <v>16</v>
      </c>
      <c r="N130" s="384">
        <v>100</v>
      </c>
      <c r="O130" s="384">
        <v>500</v>
      </c>
      <c r="P130" s="386" t="s">
        <v>88</v>
      </c>
      <c r="Q130" s="386">
        <v>0</v>
      </c>
      <c r="R130" s="386">
        <v>96</v>
      </c>
      <c r="S130" s="386" t="s">
        <v>125</v>
      </c>
      <c r="T130" s="386">
        <v>96</v>
      </c>
      <c r="U130" s="384" t="s">
        <v>269</v>
      </c>
      <c r="V130" s="384" t="s">
        <v>71</v>
      </c>
      <c r="W130" s="384" t="s">
        <v>594</v>
      </c>
      <c r="X130" s="387" t="s">
        <v>1072</v>
      </c>
    </row>
    <row r="131" spans="1:25" s="567" customFormat="1" x14ac:dyDescent="0.2">
      <c r="A131" s="384">
        <v>117</v>
      </c>
      <c r="B131" s="384" t="s">
        <v>1749</v>
      </c>
      <c r="C131" s="385" t="s">
        <v>1009</v>
      </c>
      <c r="D131" s="384" t="s">
        <v>90</v>
      </c>
      <c r="E131" s="384" t="s">
        <v>268</v>
      </c>
      <c r="F131" s="384" t="s">
        <v>991</v>
      </c>
      <c r="G131" s="384" t="s">
        <v>930</v>
      </c>
      <c r="H131" s="384" t="s">
        <v>52</v>
      </c>
      <c r="I131" s="384" t="s">
        <v>1071</v>
      </c>
      <c r="J131" s="384" t="s">
        <v>85</v>
      </c>
      <c r="K131" s="384">
        <v>15</v>
      </c>
      <c r="L131" s="384">
        <f t="shared" si="10"/>
        <v>14</v>
      </c>
      <c r="M131" s="384">
        <f t="shared" si="11"/>
        <v>16</v>
      </c>
      <c r="N131" s="384">
        <v>100</v>
      </c>
      <c r="O131" s="384">
        <v>500</v>
      </c>
      <c r="P131" s="386" t="s">
        <v>88</v>
      </c>
      <c r="Q131" s="386">
        <v>0</v>
      </c>
      <c r="R131" s="386">
        <v>96</v>
      </c>
      <c r="S131" s="386" t="s">
        <v>125</v>
      </c>
      <c r="T131" s="386">
        <v>96</v>
      </c>
      <c r="U131" s="384" t="s">
        <v>269</v>
      </c>
      <c r="V131" s="384" t="s">
        <v>71</v>
      </c>
      <c r="W131" s="384" t="s">
        <v>594</v>
      </c>
      <c r="X131" s="387" t="s">
        <v>1072</v>
      </c>
    </row>
    <row r="132" spans="1:25" s="567" customFormat="1" x14ac:dyDescent="0.2">
      <c r="A132" s="384">
        <v>118</v>
      </c>
      <c r="B132" s="384" t="s">
        <v>1749</v>
      </c>
      <c r="C132" s="385" t="s">
        <v>1010</v>
      </c>
      <c r="D132" s="384" t="s">
        <v>90</v>
      </c>
      <c r="E132" s="384" t="s">
        <v>268</v>
      </c>
      <c r="F132" s="384" t="s">
        <v>991</v>
      </c>
      <c r="G132" s="384" t="s">
        <v>930</v>
      </c>
      <c r="H132" s="384" t="s">
        <v>52</v>
      </c>
      <c r="I132" s="384" t="s">
        <v>1071</v>
      </c>
      <c r="J132" s="384" t="s">
        <v>85</v>
      </c>
      <c r="K132" s="384">
        <v>15</v>
      </c>
      <c r="L132" s="384">
        <f t="shared" si="10"/>
        <v>14</v>
      </c>
      <c r="M132" s="384">
        <f t="shared" si="11"/>
        <v>16</v>
      </c>
      <c r="N132" s="384">
        <v>100</v>
      </c>
      <c r="O132" s="384">
        <v>500</v>
      </c>
      <c r="P132" s="386" t="s">
        <v>88</v>
      </c>
      <c r="Q132" s="386">
        <v>0</v>
      </c>
      <c r="R132" s="386">
        <v>96</v>
      </c>
      <c r="S132" s="386" t="s">
        <v>125</v>
      </c>
      <c r="T132" s="386">
        <v>96</v>
      </c>
      <c r="U132" s="384" t="s">
        <v>269</v>
      </c>
      <c r="V132" s="384" t="s">
        <v>71</v>
      </c>
      <c r="W132" s="384" t="s">
        <v>594</v>
      </c>
      <c r="X132" s="387" t="s">
        <v>1072</v>
      </c>
    </row>
    <row r="133" spans="1:25" s="567" customFormat="1" x14ac:dyDescent="0.2">
      <c r="A133" s="384">
        <v>119</v>
      </c>
      <c r="B133" s="384" t="s">
        <v>1749</v>
      </c>
      <c r="C133" s="385" t="s">
        <v>1011</v>
      </c>
      <c r="D133" s="384" t="s">
        <v>90</v>
      </c>
      <c r="E133" s="384" t="s">
        <v>268</v>
      </c>
      <c r="F133" s="384" t="s">
        <v>991</v>
      </c>
      <c r="G133" s="384" t="s">
        <v>930</v>
      </c>
      <c r="H133" s="384" t="s">
        <v>52</v>
      </c>
      <c r="I133" s="384" t="s">
        <v>1071</v>
      </c>
      <c r="J133" s="384" t="s">
        <v>85</v>
      </c>
      <c r="K133" s="384">
        <v>15</v>
      </c>
      <c r="L133" s="384">
        <f t="shared" si="10"/>
        <v>14</v>
      </c>
      <c r="M133" s="384">
        <f t="shared" si="11"/>
        <v>16</v>
      </c>
      <c r="N133" s="384">
        <v>100</v>
      </c>
      <c r="O133" s="384">
        <v>500</v>
      </c>
      <c r="P133" s="386" t="s">
        <v>88</v>
      </c>
      <c r="Q133" s="386">
        <v>0</v>
      </c>
      <c r="R133" s="386">
        <v>96</v>
      </c>
      <c r="S133" s="386" t="s">
        <v>125</v>
      </c>
      <c r="T133" s="386">
        <v>96</v>
      </c>
      <c r="U133" s="384" t="s">
        <v>269</v>
      </c>
      <c r="V133" s="384" t="s">
        <v>71</v>
      </c>
      <c r="W133" s="384" t="s">
        <v>594</v>
      </c>
      <c r="X133" s="387" t="s">
        <v>1072</v>
      </c>
    </row>
    <row r="134" spans="1:25" s="567" customFormat="1" x14ac:dyDescent="0.2">
      <c r="A134" s="384">
        <v>120</v>
      </c>
      <c r="B134" s="384" t="s">
        <v>1749</v>
      </c>
      <c r="C134" s="385" t="s">
        <v>1012</v>
      </c>
      <c r="D134" s="384" t="s">
        <v>90</v>
      </c>
      <c r="E134" s="384" t="s">
        <v>268</v>
      </c>
      <c r="F134" s="384" t="s">
        <v>991</v>
      </c>
      <c r="G134" s="384" t="s">
        <v>930</v>
      </c>
      <c r="H134" s="384" t="s">
        <v>52</v>
      </c>
      <c r="I134" s="384" t="s">
        <v>1071</v>
      </c>
      <c r="J134" s="384" t="s">
        <v>85</v>
      </c>
      <c r="K134" s="384">
        <v>15</v>
      </c>
      <c r="L134" s="384">
        <f t="shared" si="10"/>
        <v>14</v>
      </c>
      <c r="M134" s="384">
        <f t="shared" si="11"/>
        <v>16</v>
      </c>
      <c r="N134" s="384">
        <v>100</v>
      </c>
      <c r="O134" s="384">
        <v>500</v>
      </c>
      <c r="P134" s="386" t="s">
        <v>88</v>
      </c>
      <c r="Q134" s="386">
        <v>0</v>
      </c>
      <c r="R134" s="386">
        <v>96</v>
      </c>
      <c r="S134" s="386" t="s">
        <v>125</v>
      </c>
      <c r="T134" s="386">
        <v>96</v>
      </c>
      <c r="U134" s="384" t="s">
        <v>269</v>
      </c>
      <c r="V134" s="384" t="s">
        <v>71</v>
      </c>
      <c r="W134" s="384" t="s">
        <v>594</v>
      </c>
      <c r="X134" s="387" t="s">
        <v>1072</v>
      </c>
    </row>
    <row r="135" spans="1:25" s="567" customFormat="1" x14ac:dyDescent="0.2">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row>
    <row r="136" spans="1:25" ht="16" thickBot="1" x14ac:dyDescent="0.25">
      <c r="A136" s="17" t="s">
        <v>2142</v>
      </c>
      <c r="B136" s="17"/>
      <c r="C136" s="17" t="s">
        <v>68</v>
      </c>
      <c r="D136" s="50"/>
      <c r="E136" s="50"/>
      <c r="F136" s="50"/>
      <c r="G136" s="50"/>
      <c r="H136" s="50"/>
      <c r="I136" s="50"/>
      <c r="J136" s="50"/>
      <c r="K136" s="50"/>
      <c r="L136" s="50"/>
      <c r="M136" s="50"/>
      <c r="N136" s="50"/>
      <c r="O136" s="50"/>
      <c r="P136" s="50"/>
      <c r="Q136" s="50"/>
      <c r="R136" s="50"/>
      <c r="S136" s="50"/>
      <c r="T136" s="50"/>
      <c r="U136" s="50"/>
      <c r="V136" s="50"/>
      <c r="W136" s="50"/>
      <c r="X136" s="50"/>
    </row>
    <row r="137" spans="1:25" x14ac:dyDescent="0.2">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row>
    <row r="138" spans="1:25" s="567" customFormat="1" x14ac:dyDescent="0.2">
      <c r="A138" s="51" t="s">
        <v>5</v>
      </c>
      <c r="B138" s="51" t="s">
        <v>36</v>
      </c>
      <c r="C138" s="51" t="s">
        <v>6</v>
      </c>
      <c r="D138" s="51" t="s">
        <v>45</v>
      </c>
      <c r="E138" s="51" t="s">
        <v>9</v>
      </c>
      <c r="F138" s="51" t="s">
        <v>119</v>
      </c>
      <c r="G138" s="51" t="s">
        <v>56</v>
      </c>
      <c r="H138" s="51" t="s">
        <v>136</v>
      </c>
      <c r="I138" s="51" t="s">
        <v>137</v>
      </c>
      <c r="J138" s="51" t="s">
        <v>138</v>
      </c>
      <c r="K138" s="51" t="s">
        <v>139</v>
      </c>
      <c r="L138" s="51" t="s">
        <v>122</v>
      </c>
      <c r="M138" s="51" t="s">
        <v>140</v>
      </c>
      <c r="N138" s="51" t="s">
        <v>122</v>
      </c>
      <c r="O138" s="51" t="s">
        <v>42</v>
      </c>
      <c r="P138" s="51" t="s">
        <v>141</v>
      </c>
      <c r="Q138" s="51" t="s">
        <v>142</v>
      </c>
      <c r="R138" s="51" t="s">
        <v>10</v>
      </c>
      <c r="S138" s="51" t="s">
        <v>146</v>
      </c>
      <c r="T138" s="51" t="s">
        <v>145</v>
      </c>
      <c r="U138" s="51" t="s">
        <v>11</v>
      </c>
      <c r="V138" s="85" t="s">
        <v>16</v>
      </c>
      <c r="W138" s="99"/>
      <c r="X138" s="99"/>
      <c r="Y138" s="99"/>
    </row>
    <row r="139" spans="1:25" s="567" customFormat="1" x14ac:dyDescent="0.2">
      <c r="A139" s="225">
        <v>1</v>
      </c>
      <c r="B139" s="225" t="s">
        <v>1742</v>
      </c>
      <c r="C139" s="206" t="s">
        <v>1008</v>
      </c>
      <c r="D139" s="225" t="s">
        <v>90</v>
      </c>
      <c r="E139" s="225" t="s">
        <v>90</v>
      </c>
      <c r="F139" s="225">
        <v>6</v>
      </c>
      <c r="G139" s="225" t="s">
        <v>269</v>
      </c>
      <c r="H139" s="225">
        <v>96</v>
      </c>
      <c r="I139" s="225" t="s">
        <v>125</v>
      </c>
      <c r="J139" s="225">
        <v>96</v>
      </c>
      <c r="K139" s="225" t="s">
        <v>71</v>
      </c>
      <c r="L139" s="225" t="s">
        <v>71</v>
      </c>
      <c r="M139" s="225" t="s">
        <v>71</v>
      </c>
      <c r="N139" s="225" t="s">
        <v>71</v>
      </c>
      <c r="O139" s="225" t="s">
        <v>102</v>
      </c>
      <c r="P139" s="225">
        <v>17.2</v>
      </c>
      <c r="Q139" s="15" t="s">
        <v>1080</v>
      </c>
      <c r="R139" s="15" t="s">
        <v>199</v>
      </c>
      <c r="S139" s="15" t="s">
        <v>1081</v>
      </c>
      <c r="T139" s="15" t="s">
        <v>1080</v>
      </c>
      <c r="U139" s="15" t="s">
        <v>992</v>
      </c>
      <c r="V139" s="306"/>
      <c r="W139" s="100"/>
      <c r="X139" s="100"/>
      <c r="Y139" s="100"/>
    </row>
    <row r="140" spans="1:25" s="567" customFormat="1" x14ac:dyDescent="0.2">
      <c r="A140" s="225">
        <v>2</v>
      </c>
      <c r="B140" s="225" t="s">
        <v>1742</v>
      </c>
      <c r="C140" s="206" t="s">
        <v>1009</v>
      </c>
      <c r="D140" s="225" t="s">
        <v>90</v>
      </c>
      <c r="E140" s="225" t="s">
        <v>90</v>
      </c>
      <c r="F140" s="225">
        <v>6</v>
      </c>
      <c r="G140" s="225" t="s">
        <v>269</v>
      </c>
      <c r="H140" s="225">
        <v>96</v>
      </c>
      <c r="I140" s="225" t="s">
        <v>125</v>
      </c>
      <c r="J140" s="225">
        <v>96</v>
      </c>
      <c r="K140" s="225" t="s">
        <v>71</v>
      </c>
      <c r="L140" s="225" t="s">
        <v>71</v>
      </c>
      <c r="M140" s="225" t="s">
        <v>71</v>
      </c>
      <c r="N140" s="225" t="s">
        <v>71</v>
      </c>
      <c r="O140" s="225" t="s">
        <v>102</v>
      </c>
      <c r="P140" s="225">
        <v>10.89</v>
      </c>
      <c r="Q140" s="15" t="s">
        <v>1080</v>
      </c>
      <c r="R140" s="15" t="s">
        <v>199</v>
      </c>
      <c r="S140" s="15" t="s">
        <v>1087</v>
      </c>
      <c r="T140" s="15" t="s">
        <v>1080</v>
      </c>
      <c r="U140" s="15" t="s">
        <v>992</v>
      </c>
      <c r="V140" s="306"/>
      <c r="W140" s="100"/>
      <c r="X140" s="100"/>
      <c r="Y140" s="100"/>
    </row>
    <row r="141" spans="1:25" s="567" customFormat="1" x14ac:dyDescent="0.2">
      <c r="A141" s="225">
        <v>3</v>
      </c>
      <c r="B141" s="225" t="s">
        <v>1742</v>
      </c>
      <c r="C141" s="206" t="s">
        <v>1010</v>
      </c>
      <c r="D141" s="225" t="s">
        <v>90</v>
      </c>
      <c r="E141" s="225" t="s">
        <v>90</v>
      </c>
      <c r="F141" s="225">
        <v>6</v>
      </c>
      <c r="G141" s="225" t="s">
        <v>269</v>
      </c>
      <c r="H141" s="225">
        <v>96</v>
      </c>
      <c r="I141" s="225" t="s">
        <v>125</v>
      </c>
      <c r="J141" s="225">
        <v>96</v>
      </c>
      <c r="K141" s="225" t="s">
        <v>71</v>
      </c>
      <c r="L141" s="225" t="s">
        <v>71</v>
      </c>
      <c r="M141" s="225" t="s">
        <v>71</v>
      </c>
      <c r="N141" s="225" t="s">
        <v>71</v>
      </c>
      <c r="O141" s="225" t="s">
        <v>102</v>
      </c>
      <c r="P141" s="225" t="s">
        <v>71</v>
      </c>
      <c r="Q141" s="225" t="s">
        <v>71</v>
      </c>
      <c r="R141" s="225" t="s">
        <v>71</v>
      </c>
      <c r="S141" s="225" t="s">
        <v>71</v>
      </c>
      <c r="T141" s="225" t="s">
        <v>71</v>
      </c>
      <c r="U141" s="15" t="s">
        <v>992</v>
      </c>
      <c r="V141" s="306"/>
      <c r="W141" s="100"/>
      <c r="X141" s="100"/>
      <c r="Y141" s="100"/>
    </row>
    <row r="142" spans="1:25" s="567" customFormat="1" x14ac:dyDescent="0.2">
      <c r="A142" s="225">
        <v>4</v>
      </c>
      <c r="B142" s="225" t="s">
        <v>1742</v>
      </c>
      <c r="C142" s="206" t="s">
        <v>1011</v>
      </c>
      <c r="D142" s="225" t="s">
        <v>90</v>
      </c>
      <c r="E142" s="225" t="s">
        <v>90</v>
      </c>
      <c r="F142" s="225">
        <v>6</v>
      </c>
      <c r="G142" s="225" t="s">
        <v>269</v>
      </c>
      <c r="H142" s="225">
        <v>96</v>
      </c>
      <c r="I142" s="225" t="s">
        <v>125</v>
      </c>
      <c r="J142" s="225">
        <v>96</v>
      </c>
      <c r="K142" s="225" t="s">
        <v>71</v>
      </c>
      <c r="L142" s="225" t="s">
        <v>71</v>
      </c>
      <c r="M142" s="225" t="s">
        <v>71</v>
      </c>
      <c r="N142" s="225" t="s">
        <v>71</v>
      </c>
      <c r="O142" s="225" t="s">
        <v>102</v>
      </c>
      <c r="P142" s="225">
        <v>16.8</v>
      </c>
      <c r="Q142" s="15" t="s">
        <v>1080</v>
      </c>
      <c r="R142" s="15" t="s">
        <v>199</v>
      </c>
      <c r="S142" s="15" t="s">
        <v>1091</v>
      </c>
      <c r="T142" s="15" t="s">
        <v>1080</v>
      </c>
      <c r="U142" s="15" t="s">
        <v>992</v>
      </c>
      <c r="V142" s="306"/>
      <c r="W142" s="100"/>
      <c r="X142" s="100"/>
      <c r="Y142" s="100"/>
    </row>
    <row r="143" spans="1:25" s="567" customFormat="1" x14ac:dyDescent="0.2">
      <c r="A143" s="225">
        <v>5</v>
      </c>
      <c r="B143" s="225" t="s">
        <v>1742</v>
      </c>
      <c r="C143" s="206" t="s">
        <v>1012</v>
      </c>
      <c r="D143" s="225" t="s">
        <v>90</v>
      </c>
      <c r="E143" s="225" t="s">
        <v>90</v>
      </c>
      <c r="F143" s="225">
        <v>6</v>
      </c>
      <c r="G143" s="225" t="s">
        <v>269</v>
      </c>
      <c r="H143" s="225">
        <v>96</v>
      </c>
      <c r="I143" s="225" t="s">
        <v>125</v>
      </c>
      <c r="J143" s="225">
        <v>96</v>
      </c>
      <c r="K143" s="225" t="s">
        <v>71</v>
      </c>
      <c r="L143" s="225" t="s">
        <v>71</v>
      </c>
      <c r="M143" s="225" t="s">
        <v>71</v>
      </c>
      <c r="N143" s="225" t="s">
        <v>71</v>
      </c>
      <c r="O143" s="225" t="s">
        <v>102</v>
      </c>
      <c r="P143" s="225">
        <v>18.100000000000001</v>
      </c>
      <c r="Q143" s="15" t="s">
        <v>1080</v>
      </c>
      <c r="R143" s="15" t="s">
        <v>199</v>
      </c>
      <c r="S143" s="15" t="s">
        <v>1084</v>
      </c>
      <c r="T143" s="15" t="s">
        <v>1080</v>
      </c>
      <c r="U143" s="15" t="s">
        <v>992</v>
      </c>
      <c r="V143" s="306"/>
      <c r="W143" s="100"/>
      <c r="X143" s="100"/>
      <c r="Y143" s="100"/>
    </row>
    <row r="144" spans="1:25" s="567" customFormat="1" x14ac:dyDescent="0.2">
      <c r="A144" s="249">
        <v>6</v>
      </c>
      <c r="B144" s="249" t="s">
        <v>1743</v>
      </c>
      <c r="C144" s="250" t="s">
        <v>1008</v>
      </c>
      <c r="D144" s="249" t="s">
        <v>90</v>
      </c>
      <c r="E144" s="249" t="s">
        <v>90</v>
      </c>
      <c r="F144" s="249">
        <v>6</v>
      </c>
      <c r="G144" s="249" t="s">
        <v>269</v>
      </c>
      <c r="H144" s="249">
        <v>96</v>
      </c>
      <c r="I144" s="249" t="s">
        <v>125</v>
      </c>
      <c r="J144" s="249">
        <v>96</v>
      </c>
      <c r="K144" s="249" t="s">
        <v>71</v>
      </c>
      <c r="L144" s="249" t="s">
        <v>71</v>
      </c>
      <c r="M144" s="249" t="s">
        <v>71</v>
      </c>
      <c r="N144" s="249" t="s">
        <v>71</v>
      </c>
      <c r="O144" s="249" t="s">
        <v>102</v>
      </c>
      <c r="P144" s="249">
        <v>80.099999999999994</v>
      </c>
      <c r="Q144" s="251" t="s">
        <v>1080</v>
      </c>
      <c r="R144" s="251" t="s">
        <v>199</v>
      </c>
      <c r="S144" s="251" t="s">
        <v>1093</v>
      </c>
      <c r="T144" s="251" t="s">
        <v>1108</v>
      </c>
      <c r="U144" s="251" t="s">
        <v>992</v>
      </c>
      <c r="V144" s="307"/>
      <c r="W144" s="100"/>
      <c r="X144" s="100"/>
      <c r="Y144" s="100"/>
    </row>
    <row r="145" spans="1:25" s="567" customFormat="1" x14ac:dyDescent="0.2">
      <c r="A145" s="249">
        <v>7</v>
      </c>
      <c r="B145" s="249" t="s">
        <v>1743</v>
      </c>
      <c r="C145" s="250" t="s">
        <v>1009</v>
      </c>
      <c r="D145" s="249" t="s">
        <v>90</v>
      </c>
      <c r="E145" s="249" t="s">
        <v>90</v>
      </c>
      <c r="F145" s="249">
        <v>6</v>
      </c>
      <c r="G145" s="249" t="s">
        <v>269</v>
      </c>
      <c r="H145" s="249">
        <v>96</v>
      </c>
      <c r="I145" s="249" t="s">
        <v>125</v>
      </c>
      <c r="J145" s="249">
        <v>96</v>
      </c>
      <c r="K145" s="249" t="s">
        <v>71</v>
      </c>
      <c r="L145" s="249" t="s">
        <v>71</v>
      </c>
      <c r="M145" s="249" t="s">
        <v>71</v>
      </c>
      <c r="N145" s="249" t="s">
        <v>71</v>
      </c>
      <c r="O145" s="249" t="s">
        <v>102</v>
      </c>
      <c r="P145" s="249">
        <v>62.6</v>
      </c>
      <c r="Q145" s="251" t="s">
        <v>1080</v>
      </c>
      <c r="R145" s="251" t="s">
        <v>199</v>
      </c>
      <c r="S145" s="251" t="s">
        <v>1099</v>
      </c>
      <c r="T145" s="251" t="s">
        <v>1108</v>
      </c>
      <c r="U145" s="251" t="s">
        <v>992</v>
      </c>
      <c r="V145" s="307"/>
      <c r="W145" s="100"/>
      <c r="X145" s="100"/>
      <c r="Y145" s="100"/>
    </row>
    <row r="146" spans="1:25" s="567" customFormat="1" x14ac:dyDescent="0.2">
      <c r="A146" s="249">
        <v>8</v>
      </c>
      <c r="B146" s="249" t="s">
        <v>1743</v>
      </c>
      <c r="C146" s="250" t="s">
        <v>1010</v>
      </c>
      <c r="D146" s="249" t="s">
        <v>90</v>
      </c>
      <c r="E146" s="249" t="s">
        <v>90</v>
      </c>
      <c r="F146" s="249">
        <v>6</v>
      </c>
      <c r="G146" s="249" t="s">
        <v>269</v>
      </c>
      <c r="H146" s="249">
        <v>96</v>
      </c>
      <c r="I146" s="249" t="s">
        <v>125</v>
      </c>
      <c r="J146" s="249">
        <v>96</v>
      </c>
      <c r="K146" s="249" t="s">
        <v>71</v>
      </c>
      <c r="L146" s="249" t="s">
        <v>71</v>
      </c>
      <c r="M146" s="249" t="s">
        <v>71</v>
      </c>
      <c r="N146" s="249" t="s">
        <v>71</v>
      </c>
      <c r="O146" s="249" t="s">
        <v>102</v>
      </c>
      <c r="P146" s="249">
        <v>51.3</v>
      </c>
      <c r="Q146" s="251" t="s">
        <v>1080</v>
      </c>
      <c r="R146" s="251" t="s">
        <v>199</v>
      </c>
      <c r="S146" s="251" t="s">
        <v>1102</v>
      </c>
      <c r="T146" s="251" t="s">
        <v>1108</v>
      </c>
      <c r="U146" s="251" t="s">
        <v>992</v>
      </c>
      <c r="V146" s="307"/>
      <c r="W146" s="100"/>
      <c r="X146" s="100"/>
      <c r="Y146" s="100"/>
    </row>
    <row r="147" spans="1:25" s="567" customFormat="1" x14ac:dyDescent="0.2">
      <c r="A147" s="249">
        <v>9</v>
      </c>
      <c r="B147" s="249" t="s">
        <v>1743</v>
      </c>
      <c r="C147" s="250" t="s">
        <v>1011</v>
      </c>
      <c r="D147" s="249" t="s">
        <v>90</v>
      </c>
      <c r="E147" s="249" t="s">
        <v>90</v>
      </c>
      <c r="F147" s="249">
        <v>6</v>
      </c>
      <c r="G147" s="249" t="s">
        <v>269</v>
      </c>
      <c r="H147" s="249">
        <v>96</v>
      </c>
      <c r="I147" s="249" t="s">
        <v>125</v>
      </c>
      <c r="J147" s="249">
        <v>96</v>
      </c>
      <c r="K147" s="249" t="s">
        <v>71</v>
      </c>
      <c r="L147" s="249" t="s">
        <v>71</v>
      </c>
      <c r="M147" s="249" t="s">
        <v>71</v>
      </c>
      <c r="N147" s="249" t="s">
        <v>71</v>
      </c>
      <c r="O147" s="249" t="s">
        <v>102</v>
      </c>
      <c r="P147" s="249">
        <v>34.5</v>
      </c>
      <c r="Q147" s="251" t="s">
        <v>1080</v>
      </c>
      <c r="R147" s="251" t="s">
        <v>199</v>
      </c>
      <c r="S147" s="251" t="s">
        <v>1105</v>
      </c>
      <c r="T147" s="251" t="s">
        <v>1108</v>
      </c>
      <c r="U147" s="251" t="s">
        <v>992</v>
      </c>
      <c r="V147" s="307"/>
      <c r="W147" s="100"/>
      <c r="X147" s="100"/>
      <c r="Y147" s="100"/>
    </row>
    <row r="148" spans="1:25" s="567" customFormat="1" x14ac:dyDescent="0.2">
      <c r="A148" s="249">
        <v>10</v>
      </c>
      <c r="B148" s="249" t="s">
        <v>1743</v>
      </c>
      <c r="C148" s="250" t="s">
        <v>1012</v>
      </c>
      <c r="D148" s="249" t="s">
        <v>90</v>
      </c>
      <c r="E148" s="249" t="s">
        <v>90</v>
      </c>
      <c r="F148" s="249">
        <v>6</v>
      </c>
      <c r="G148" s="249" t="s">
        <v>269</v>
      </c>
      <c r="H148" s="249">
        <v>96</v>
      </c>
      <c r="I148" s="249" t="s">
        <v>125</v>
      </c>
      <c r="J148" s="249">
        <v>96</v>
      </c>
      <c r="K148" s="249" t="s">
        <v>71</v>
      </c>
      <c r="L148" s="249" t="s">
        <v>71</v>
      </c>
      <c r="M148" s="249" t="s">
        <v>71</v>
      </c>
      <c r="N148" s="249" t="s">
        <v>71</v>
      </c>
      <c r="O148" s="249" t="s">
        <v>102</v>
      </c>
      <c r="P148" s="249">
        <v>37.799999999999997</v>
      </c>
      <c r="Q148" s="251" t="s">
        <v>1080</v>
      </c>
      <c r="R148" s="251" t="s">
        <v>199</v>
      </c>
      <c r="S148" s="251" t="s">
        <v>1096</v>
      </c>
      <c r="T148" s="251" t="s">
        <v>1108</v>
      </c>
      <c r="U148" s="251" t="s">
        <v>992</v>
      </c>
      <c r="V148" s="307"/>
      <c r="W148" s="100"/>
      <c r="X148" s="100"/>
      <c r="Y148" s="100"/>
    </row>
    <row r="149" spans="1:25" s="567" customFormat="1" x14ac:dyDescent="0.2">
      <c r="A149" s="226">
        <v>11</v>
      </c>
      <c r="B149" s="226" t="s">
        <v>1744</v>
      </c>
      <c r="C149" s="254" t="s">
        <v>1008</v>
      </c>
      <c r="D149" s="226" t="s">
        <v>90</v>
      </c>
      <c r="E149" s="226" t="s">
        <v>90</v>
      </c>
      <c r="F149" s="226">
        <v>6</v>
      </c>
      <c r="G149" s="226" t="s">
        <v>269</v>
      </c>
      <c r="H149" s="226">
        <v>96</v>
      </c>
      <c r="I149" s="226" t="s">
        <v>125</v>
      </c>
      <c r="J149" s="226">
        <v>96</v>
      </c>
      <c r="K149" s="226" t="s">
        <v>71</v>
      </c>
      <c r="L149" s="226" t="s">
        <v>71</v>
      </c>
      <c r="M149" s="226" t="s">
        <v>71</v>
      </c>
      <c r="N149" s="226" t="s">
        <v>71</v>
      </c>
      <c r="O149" s="226" t="s">
        <v>102</v>
      </c>
      <c r="P149" s="226">
        <v>1.2E-2</v>
      </c>
      <c r="Q149" s="246" t="s">
        <v>1080</v>
      </c>
      <c r="R149" s="246" t="s">
        <v>199</v>
      </c>
      <c r="S149" s="246" t="s">
        <v>1110</v>
      </c>
      <c r="T149" s="246" t="s">
        <v>1109</v>
      </c>
      <c r="U149" s="246" t="s">
        <v>992</v>
      </c>
      <c r="V149" s="308"/>
      <c r="W149" s="100"/>
      <c r="X149" s="100"/>
      <c r="Y149" s="100"/>
    </row>
    <row r="150" spans="1:25" s="567" customFormat="1" x14ac:dyDescent="0.2">
      <c r="A150" s="226">
        <v>12</v>
      </c>
      <c r="B150" s="226" t="s">
        <v>1744</v>
      </c>
      <c r="C150" s="254" t="s">
        <v>1009</v>
      </c>
      <c r="D150" s="226" t="s">
        <v>90</v>
      </c>
      <c r="E150" s="226" t="s">
        <v>90</v>
      </c>
      <c r="F150" s="226">
        <v>6</v>
      </c>
      <c r="G150" s="226" t="s">
        <v>269</v>
      </c>
      <c r="H150" s="226">
        <v>96</v>
      </c>
      <c r="I150" s="226" t="s">
        <v>125</v>
      </c>
      <c r="J150" s="226">
        <v>96</v>
      </c>
      <c r="K150" s="226" t="s">
        <v>71</v>
      </c>
      <c r="L150" s="226" t="s">
        <v>71</v>
      </c>
      <c r="M150" s="226" t="s">
        <v>71</v>
      </c>
      <c r="N150" s="226" t="s">
        <v>71</v>
      </c>
      <c r="O150" s="226" t="s">
        <v>102</v>
      </c>
      <c r="P150" s="226">
        <v>5.0999999999999997E-2</v>
      </c>
      <c r="Q150" s="246" t="s">
        <v>1080</v>
      </c>
      <c r="R150" s="246" t="s">
        <v>199</v>
      </c>
      <c r="S150" s="246" t="s">
        <v>1113</v>
      </c>
      <c r="T150" s="246" t="s">
        <v>1109</v>
      </c>
      <c r="U150" s="246" t="s">
        <v>992</v>
      </c>
      <c r="V150" s="308"/>
      <c r="W150" s="100"/>
      <c r="X150" s="100"/>
      <c r="Y150" s="100"/>
    </row>
    <row r="151" spans="1:25" s="567" customFormat="1" x14ac:dyDescent="0.2">
      <c r="A151" s="226">
        <v>13</v>
      </c>
      <c r="B151" s="226" t="s">
        <v>1744</v>
      </c>
      <c r="C151" s="254" t="s">
        <v>1010</v>
      </c>
      <c r="D151" s="226" t="s">
        <v>90</v>
      </c>
      <c r="E151" s="226" t="s">
        <v>90</v>
      </c>
      <c r="F151" s="226">
        <v>6</v>
      </c>
      <c r="G151" s="226" t="s">
        <v>269</v>
      </c>
      <c r="H151" s="226">
        <v>96</v>
      </c>
      <c r="I151" s="226" t="s">
        <v>125</v>
      </c>
      <c r="J151" s="226">
        <v>96</v>
      </c>
      <c r="K151" s="226" t="s">
        <v>71</v>
      </c>
      <c r="L151" s="226" t="s">
        <v>71</v>
      </c>
      <c r="M151" s="226" t="s">
        <v>71</v>
      </c>
      <c r="N151" s="226" t="s">
        <v>71</v>
      </c>
      <c r="O151" s="226" t="s">
        <v>102</v>
      </c>
      <c r="P151" s="226" t="s">
        <v>71</v>
      </c>
      <c r="Q151" s="226" t="s">
        <v>71</v>
      </c>
      <c r="R151" s="226" t="s">
        <v>71</v>
      </c>
      <c r="S151" s="226" t="s">
        <v>71</v>
      </c>
      <c r="T151" s="226" t="s">
        <v>71</v>
      </c>
      <c r="U151" s="246" t="s">
        <v>992</v>
      </c>
      <c r="V151" s="308"/>
      <c r="W151" s="100"/>
      <c r="X151" s="100"/>
      <c r="Y151" s="100"/>
    </row>
    <row r="152" spans="1:25" s="567" customFormat="1" x14ac:dyDescent="0.2">
      <c r="A152" s="226">
        <v>14</v>
      </c>
      <c r="B152" s="226" t="s">
        <v>1744</v>
      </c>
      <c r="C152" s="254" t="s">
        <v>1011</v>
      </c>
      <c r="D152" s="226" t="s">
        <v>90</v>
      </c>
      <c r="E152" s="226" t="s">
        <v>90</v>
      </c>
      <c r="F152" s="226">
        <v>6</v>
      </c>
      <c r="G152" s="226" t="s">
        <v>269</v>
      </c>
      <c r="H152" s="226">
        <v>96</v>
      </c>
      <c r="I152" s="226" t="s">
        <v>125</v>
      </c>
      <c r="J152" s="226">
        <v>96</v>
      </c>
      <c r="K152" s="226" t="s">
        <v>71</v>
      </c>
      <c r="L152" s="226" t="s">
        <v>71</v>
      </c>
      <c r="M152" s="226" t="s">
        <v>71</v>
      </c>
      <c r="N152" s="226" t="s">
        <v>71</v>
      </c>
      <c r="O152" s="226" t="s">
        <v>102</v>
      </c>
      <c r="P152" s="226">
        <v>1.0999999999999999E-2</v>
      </c>
      <c r="Q152" s="246" t="s">
        <v>1080</v>
      </c>
      <c r="R152" s="246" t="s">
        <v>199</v>
      </c>
      <c r="S152" s="246" t="s">
        <v>1118</v>
      </c>
      <c r="T152" s="246" t="s">
        <v>1109</v>
      </c>
      <c r="U152" s="246" t="s">
        <v>992</v>
      </c>
      <c r="V152" s="308"/>
      <c r="W152" s="100"/>
      <c r="X152" s="100"/>
      <c r="Y152" s="100"/>
    </row>
    <row r="153" spans="1:25" s="567" customFormat="1" x14ac:dyDescent="0.2">
      <c r="A153" s="226">
        <v>15</v>
      </c>
      <c r="B153" s="226" t="s">
        <v>1744</v>
      </c>
      <c r="C153" s="254" t="s">
        <v>1012</v>
      </c>
      <c r="D153" s="226" t="s">
        <v>90</v>
      </c>
      <c r="E153" s="226" t="s">
        <v>90</v>
      </c>
      <c r="F153" s="226">
        <v>6</v>
      </c>
      <c r="G153" s="226" t="s">
        <v>269</v>
      </c>
      <c r="H153" s="226">
        <v>96</v>
      </c>
      <c r="I153" s="226" t="s">
        <v>125</v>
      </c>
      <c r="J153" s="226">
        <v>96</v>
      </c>
      <c r="K153" s="226" t="s">
        <v>71</v>
      </c>
      <c r="L153" s="226" t="s">
        <v>71</v>
      </c>
      <c r="M153" s="226" t="s">
        <v>71</v>
      </c>
      <c r="N153" s="226" t="s">
        <v>71</v>
      </c>
      <c r="O153" s="226" t="s">
        <v>102</v>
      </c>
      <c r="P153" s="226" t="s">
        <v>71</v>
      </c>
      <c r="Q153" s="226" t="s">
        <v>71</v>
      </c>
      <c r="R153" s="226" t="s">
        <v>71</v>
      </c>
      <c r="S153" s="226" t="s">
        <v>71</v>
      </c>
      <c r="T153" s="226" t="s">
        <v>71</v>
      </c>
      <c r="U153" s="246" t="s">
        <v>992</v>
      </c>
      <c r="V153" s="308"/>
      <c r="W153" s="100"/>
      <c r="X153" s="100"/>
      <c r="Y153" s="100"/>
    </row>
    <row r="154" spans="1:25" s="567" customFormat="1" x14ac:dyDescent="0.2">
      <c r="A154" s="309">
        <v>16</v>
      </c>
      <c r="B154" s="309" t="s">
        <v>1745</v>
      </c>
      <c r="C154" s="310" t="s">
        <v>1008</v>
      </c>
      <c r="D154" s="309" t="s">
        <v>90</v>
      </c>
      <c r="E154" s="309" t="s">
        <v>90</v>
      </c>
      <c r="F154" s="309">
        <v>6</v>
      </c>
      <c r="G154" s="309" t="s">
        <v>269</v>
      </c>
      <c r="H154" s="309">
        <v>96</v>
      </c>
      <c r="I154" s="309" t="s">
        <v>125</v>
      </c>
      <c r="J154" s="309">
        <v>96</v>
      </c>
      <c r="K154" s="309" t="s">
        <v>71</v>
      </c>
      <c r="L154" s="309" t="s">
        <v>71</v>
      </c>
      <c r="M154" s="309" t="s">
        <v>71</v>
      </c>
      <c r="N154" s="309" t="s">
        <v>71</v>
      </c>
      <c r="O154" s="309" t="s">
        <v>102</v>
      </c>
      <c r="P154" s="309">
        <v>35</v>
      </c>
      <c r="Q154" s="311" t="s">
        <v>1080</v>
      </c>
      <c r="R154" s="311" t="s">
        <v>199</v>
      </c>
      <c r="S154" s="311" t="s">
        <v>1121</v>
      </c>
      <c r="T154" s="311" t="s">
        <v>1120</v>
      </c>
      <c r="U154" s="311" t="s">
        <v>992</v>
      </c>
      <c r="V154" s="312"/>
      <c r="W154" s="100"/>
      <c r="X154" s="100"/>
      <c r="Y154" s="100"/>
    </row>
    <row r="155" spans="1:25" s="567" customFormat="1" x14ac:dyDescent="0.2">
      <c r="A155" s="309">
        <v>17</v>
      </c>
      <c r="B155" s="309" t="s">
        <v>1745</v>
      </c>
      <c r="C155" s="310" t="s">
        <v>1009</v>
      </c>
      <c r="D155" s="309" t="s">
        <v>90</v>
      </c>
      <c r="E155" s="309" t="s">
        <v>90</v>
      </c>
      <c r="F155" s="309">
        <v>6</v>
      </c>
      <c r="G155" s="309" t="s">
        <v>269</v>
      </c>
      <c r="H155" s="309">
        <v>96</v>
      </c>
      <c r="I155" s="309" t="s">
        <v>125</v>
      </c>
      <c r="J155" s="309">
        <v>96</v>
      </c>
      <c r="K155" s="309" t="s">
        <v>71</v>
      </c>
      <c r="L155" s="309" t="s">
        <v>71</v>
      </c>
      <c r="M155" s="309" t="s">
        <v>71</v>
      </c>
      <c r="N155" s="309" t="s">
        <v>71</v>
      </c>
      <c r="O155" s="309" t="s">
        <v>102</v>
      </c>
      <c r="P155" s="309">
        <v>36.799999999999997</v>
      </c>
      <c r="Q155" s="311" t="s">
        <v>1080</v>
      </c>
      <c r="R155" s="311" t="s">
        <v>199</v>
      </c>
      <c r="S155" s="311" t="s">
        <v>1126</v>
      </c>
      <c r="T155" s="311" t="s">
        <v>1120</v>
      </c>
      <c r="U155" s="311" t="s">
        <v>992</v>
      </c>
      <c r="V155" s="312"/>
      <c r="W155" s="100"/>
      <c r="X155" s="100"/>
      <c r="Y155" s="100"/>
    </row>
    <row r="156" spans="1:25" s="567" customFormat="1" x14ac:dyDescent="0.2">
      <c r="A156" s="309">
        <v>18</v>
      </c>
      <c r="B156" s="309" t="s">
        <v>1745</v>
      </c>
      <c r="C156" s="310" t="s">
        <v>1010</v>
      </c>
      <c r="D156" s="309" t="s">
        <v>90</v>
      </c>
      <c r="E156" s="309" t="s">
        <v>90</v>
      </c>
      <c r="F156" s="309">
        <v>6</v>
      </c>
      <c r="G156" s="309" t="s">
        <v>269</v>
      </c>
      <c r="H156" s="309">
        <v>96</v>
      </c>
      <c r="I156" s="309" t="s">
        <v>125</v>
      </c>
      <c r="J156" s="309">
        <v>96</v>
      </c>
      <c r="K156" s="309" t="s">
        <v>71</v>
      </c>
      <c r="L156" s="309" t="s">
        <v>71</v>
      </c>
      <c r="M156" s="309" t="s">
        <v>71</v>
      </c>
      <c r="N156" s="309" t="s">
        <v>71</v>
      </c>
      <c r="O156" s="309" t="s">
        <v>102</v>
      </c>
      <c r="P156" s="309" t="s">
        <v>71</v>
      </c>
      <c r="Q156" s="309" t="s">
        <v>71</v>
      </c>
      <c r="R156" s="309" t="s">
        <v>71</v>
      </c>
      <c r="S156" s="309" t="s">
        <v>71</v>
      </c>
      <c r="T156" s="309" t="s">
        <v>71</v>
      </c>
      <c r="U156" s="311" t="s">
        <v>992</v>
      </c>
      <c r="V156" s="312"/>
      <c r="W156" s="100"/>
      <c r="X156" s="100"/>
      <c r="Y156" s="100"/>
    </row>
    <row r="157" spans="1:25" s="567" customFormat="1" x14ac:dyDescent="0.2">
      <c r="A157" s="309">
        <v>19</v>
      </c>
      <c r="B157" s="309" t="s">
        <v>1745</v>
      </c>
      <c r="C157" s="310" t="s">
        <v>1011</v>
      </c>
      <c r="D157" s="309" t="s">
        <v>90</v>
      </c>
      <c r="E157" s="309" t="s">
        <v>90</v>
      </c>
      <c r="F157" s="309">
        <v>6</v>
      </c>
      <c r="G157" s="309" t="s">
        <v>269</v>
      </c>
      <c r="H157" s="309">
        <v>96</v>
      </c>
      <c r="I157" s="309" t="s">
        <v>125</v>
      </c>
      <c r="J157" s="309">
        <v>96</v>
      </c>
      <c r="K157" s="309" t="s">
        <v>71</v>
      </c>
      <c r="L157" s="309" t="s">
        <v>71</v>
      </c>
      <c r="M157" s="309" t="s">
        <v>71</v>
      </c>
      <c r="N157" s="309" t="s">
        <v>71</v>
      </c>
      <c r="O157" s="309" t="s">
        <v>102</v>
      </c>
      <c r="P157" s="309">
        <v>32.700000000000003</v>
      </c>
      <c r="Q157" s="311" t="s">
        <v>1080</v>
      </c>
      <c r="R157" s="311" t="s">
        <v>199</v>
      </c>
      <c r="S157" s="311" t="s">
        <v>1128</v>
      </c>
      <c r="T157" s="311" t="s">
        <v>1120</v>
      </c>
      <c r="U157" s="311" t="s">
        <v>992</v>
      </c>
      <c r="V157" s="312"/>
      <c r="W157" s="100"/>
      <c r="X157" s="100"/>
      <c r="Y157" s="100"/>
    </row>
    <row r="158" spans="1:25" s="567" customFormat="1" x14ac:dyDescent="0.2">
      <c r="A158" s="309">
        <v>20</v>
      </c>
      <c r="B158" s="309" t="s">
        <v>1745</v>
      </c>
      <c r="C158" s="310" t="s">
        <v>1012</v>
      </c>
      <c r="D158" s="309" t="s">
        <v>90</v>
      </c>
      <c r="E158" s="309" t="s">
        <v>90</v>
      </c>
      <c r="F158" s="309">
        <v>6</v>
      </c>
      <c r="G158" s="309" t="s">
        <v>269</v>
      </c>
      <c r="H158" s="309">
        <v>96</v>
      </c>
      <c r="I158" s="309" t="s">
        <v>125</v>
      </c>
      <c r="J158" s="309">
        <v>96</v>
      </c>
      <c r="K158" s="309" t="s">
        <v>71</v>
      </c>
      <c r="L158" s="309" t="s">
        <v>71</v>
      </c>
      <c r="M158" s="309" t="s">
        <v>71</v>
      </c>
      <c r="N158" s="309" t="s">
        <v>71</v>
      </c>
      <c r="O158" s="309" t="s">
        <v>102</v>
      </c>
      <c r="P158" s="309">
        <v>24.5</v>
      </c>
      <c r="Q158" s="311" t="s">
        <v>1080</v>
      </c>
      <c r="R158" s="311" t="s">
        <v>199</v>
      </c>
      <c r="S158" s="311" t="s">
        <v>1123</v>
      </c>
      <c r="T158" s="311" t="s">
        <v>1120</v>
      </c>
      <c r="U158" s="311" t="s">
        <v>992</v>
      </c>
      <c r="V158" s="312"/>
      <c r="W158" s="100"/>
      <c r="X158" s="100"/>
      <c r="Y158" s="100"/>
    </row>
    <row r="159" spans="1:25" s="567" customFormat="1" x14ac:dyDescent="0.2">
      <c r="A159" s="313">
        <v>21</v>
      </c>
      <c r="B159" s="313" t="s">
        <v>1746</v>
      </c>
      <c r="C159" s="314" t="s">
        <v>1008</v>
      </c>
      <c r="D159" s="313" t="s">
        <v>90</v>
      </c>
      <c r="E159" s="313" t="s">
        <v>90</v>
      </c>
      <c r="F159" s="313">
        <v>6</v>
      </c>
      <c r="G159" s="313" t="s">
        <v>269</v>
      </c>
      <c r="H159" s="313">
        <v>96</v>
      </c>
      <c r="I159" s="313" t="s">
        <v>125</v>
      </c>
      <c r="J159" s="313">
        <v>96</v>
      </c>
      <c r="K159" s="313" t="s">
        <v>71</v>
      </c>
      <c r="L159" s="313" t="s">
        <v>71</v>
      </c>
      <c r="M159" s="313" t="s">
        <v>71</v>
      </c>
      <c r="N159" s="313" t="s">
        <v>71</v>
      </c>
      <c r="O159" s="313" t="s">
        <v>102</v>
      </c>
      <c r="P159" s="313">
        <v>0.1</v>
      </c>
      <c r="Q159" s="315" t="s">
        <v>1080</v>
      </c>
      <c r="R159" s="315" t="s">
        <v>199</v>
      </c>
      <c r="S159" s="315" t="s">
        <v>1130</v>
      </c>
      <c r="T159" s="315" t="s">
        <v>1129</v>
      </c>
      <c r="U159" s="315" t="s">
        <v>992</v>
      </c>
      <c r="V159" s="316"/>
      <c r="W159" s="100"/>
      <c r="X159" s="100"/>
      <c r="Y159" s="100"/>
    </row>
    <row r="160" spans="1:25" s="567" customFormat="1" x14ac:dyDescent="0.2">
      <c r="A160" s="313">
        <v>22</v>
      </c>
      <c r="B160" s="313" t="s">
        <v>1746</v>
      </c>
      <c r="C160" s="314" t="s">
        <v>1009</v>
      </c>
      <c r="D160" s="313" t="s">
        <v>90</v>
      </c>
      <c r="E160" s="313" t="s">
        <v>90</v>
      </c>
      <c r="F160" s="313">
        <v>6</v>
      </c>
      <c r="G160" s="313" t="s">
        <v>269</v>
      </c>
      <c r="H160" s="313">
        <v>96</v>
      </c>
      <c r="I160" s="313" t="s">
        <v>125</v>
      </c>
      <c r="J160" s="313">
        <v>96</v>
      </c>
      <c r="K160" s="313" t="s">
        <v>71</v>
      </c>
      <c r="L160" s="313" t="s">
        <v>71</v>
      </c>
      <c r="M160" s="313" t="s">
        <v>71</v>
      </c>
      <c r="N160" s="313" t="s">
        <v>71</v>
      </c>
      <c r="O160" s="313" t="s">
        <v>102</v>
      </c>
      <c r="P160" s="313">
        <v>0.23</v>
      </c>
      <c r="Q160" s="315" t="s">
        <v>1080</v>
      </c>
      <c r="R160" s="315" t="s">
        <v>199</v>
      </c>
      <c r="S160" s="315" t="s">
        <v>1136</v>
      </c>
      <c r="T160" s="315" t="s">
        <v>1129</v>
      </c>
      <c r="U160" s="315" t="s">
        <v>992</v>
      </c>
      <c r="V160" s="316"/>
      <c r="W160" s="100"/>
      <c r="X160" s="100"/>
      <c r="Y160" s="100"/>
    </row>
    <row r="161" spans="1:25" s="567" customFormat="1" x14ac:dyDescent="0.2">
      <c r="A161" s="313">
        <v>23</v>
      </c>
      <c r="B161" s="313" t="s">
        <v>1746</v>
      </c>
      <c r="C161" s="314" t="s">
        <v>1010</v>
      </c>
      <c r="D161" s="313" t="s">
        <v>90</v>
      </c>
      <c r="E161" s="313" t="s">
        <v>90</v>
      </c>
      <c r="F161" s="313">
        <v>6</v>
      </c>
      <c r="G161" s="313" t="s">
        <v>269</v>
      </c>
      <c r="H161" s="313">
        <v>96</v>
      </c>
      <c r="I161" s="313" t="s">
        <v>125</v>
      </c>
      <c r="J161" s="313">
        <v>96</v>
      </c>
      <c r="K161" s="313" t="s">
        <v>71</v>
      </c>
      <c r="L161" s="313" t="s">
        <v>71</v>
      </c>
      <c r="M161" s="313" t="s">
        <v>71</v>
      </c>
      <c r="N161" s="313" t="s">
        <v>71</v>
      </c>
      <c r="O161" s="313" t="s">
        <v>102</v>
      </c>
      <c r="P161" s="313" t="s">
        <v>71</v>
      </c>
      <c r="Q161" s="313" t="s">
        <v>71</v>
      </c>
      <c r="R161" s="313" t="s">
        <v>71</v>
      </c>
      <c r="S161" s="313" t="s">
        <v>71</v>
      </c>
      <c r="T161" s="313" t="s">
        <v>71</v>
      </c>
      <c r="U161" s="315" t="s">
        <v>992</v>
      </c>
      <c r="V161" s="316"/>
      <c r="W161" s="100"/>
      <c r="X161" s="100"/>
      <c r="Y161" s="100"/>
    </row>
    <row r="162" spans="1:25" s="567" customFormat="1" x14ac:dyDescent="0.2">
      <c r="A162" s="313">
        <v>24</v>
      </c>
      <c r="B162" s="313" t="s">
        <v>1746</v>
      </c>
      <c r="C162" s="314" t="s">
        <v>1011</v>
      </c>
      <c r="D162" s="313" t="s">
        <v>90</v>
      </c>
      <c r="E162" s="313" t="s">
        <v>90</v>
      </c>
      <c r="F162" s="313">
        <v>6</v>
      </c>
      <c r="G162" s="313" t="s">
        <v>269</v>
      </c>
      <c r="H162" s="313">
        <v>96</v>
      </c>
      <c r="I162" s="313" t="s">
        <v>125</v>
      </c>
      <c r="J162" s="313">
        <v>96</v>
      </c>
      <c r="K162" s="313" t="s">
        <v>71</v>
      </c>
      <c r="L162" s="313" t="s">
        <v>71</v>
      </c>
      <c r="M162" s="313" t="s">
        <v>71</v>
      </c>
      <c r="N162" s="313" t="s">
        <v>71</v>
      </c>
      <c r="O162" s="313" t="s">
        <v>102</v>
      </c>
      <c r="P162" s="313">
        <v>0.14000000000000001</v>
      </c>
      <c r="Q162" s="315" t="s">
        <v>1080</v>
      </c>
      <c r="R162" s="315" t="s">
        <v>199</v>
      </c>
      <c r="S162" s="315" t="s">
        <v>1141</v>
      </c>
      <c r="T162" s="315" t="s">
        <v>1129</v>
      </c>
      <c r="U162" s="315" t="s">
        <v>992</v>
      </c>
      <c r="V162" s="316"/>
      <c r="W162" s="100"/>
      <c r="X162" s="100"/>
      <c r="Y162" s="100"/>
    </row>
    <row r="163" spans="1:25" s="567" customFormat="1" x14ac:dyDescent="0.2">
      <c r="A163" s="313">
        <v>25</v>
      </c>
      <c r="B163" s="313" t="s">
        <v>1746</v>
      </c>
      <c r="C163" s="314" t="s">
        <v>1012</v>
      </c>
      <c r="D163" s="313" t="s">
        <v>90</v>
      </c>
      <c r="E163" s="313" t="s">
        <v>90</v>
      </c>
      <c r="F163" s="313">
        <v>6</v>
      </c>
      <c r="G163" s="313" t="s">
        <v>269</v>
      </c>
      <c r="H163" s="313">
        <v>96</v>
      </c>
      <c r="I163" s="313" t="s">
        <v>125</v>
      </c>
      <c r="J163" s="313">
        <v>96</v>
      </c>
      <c r="K163" s="313" t="s">
        <v>71</v>
      </c>
      <c r="L163" s="313" t="s">
        <v>71</v>
      </c>
      <c r="M163" s="313" t="s">
        <v>71</v>
      </c>
      <c r="N163" s="313" t="s">
        <v>71</v>
      </c>
      <c r="O163" s="313" t="s">
        <v>102</v>
      </c>
      <c r="P163" s="313">
        <v>6.9000000000000006E-2</v>
      </c>
      <c r="Q163" s="315" t="s">
        <v>1080</v>
      </c>
      <c r="R163" s="315" t="s">
        <v>199</v>
      </c>
      <c r="S163" s="315" t="s">
        <v>1133</v>
      </c>
      <c r="T163" s="315" t="s">
        <v>1129</v>
      </c>
      <c r="U163" s="315" t="s">
        <v>992</v>
      </c>
      <c r="V163" s="316"/>
      <c r="W163" s="100"/>
      <c r="X163" s="100"/>
      <c r="Y163" s="100"/>
    </row>
    <row r="164" spans="1:25" s="567" customFormat="1" x14ac:dyDescent="0.2">
      <c r="A164" s="317">
        <v>26</v>
      </c>
      <c r="B164" s="317" t="s">
        <v>1747</v>
      </c>
      <c r="C164" s="318" t="s">
        <v>1008</v>
      </c>
      <c r="D164" s="317" t="s">
        <v>90</v>
      </c>
      <c r="E164" s="317" t="s">
        <v>90</v>
      </c>
      <c r="F164" s="317">
        <v>6</v>
      </c>
      <c r="G164" s="317" t="s">
        <v>269</v>
      </c>
      <c r="H164" s="317">
        <v>96</v>
      </c>
      <c r="I164" s="317" t="s">
        <v>125</v>
      </c>
      <c r="J164" s="317">
        <v>96</v>
      </c>
      <c r="K164" s="317" t="s">
        <v>71</v>
      </c>
      <c r="L164" s="317" t="s">
        <v>71</v>
      </c>
      <c r="M164" s="317" t="s">
        <v>71</v>
      </c>
      <c r="N164" s="317" t="s">
        <v>71</v>
      </c>
      <c r="O164" s="317" t="s">
        <v>102</v>
      </c>
      <c r="P164" s="317">
        <v>26</v>
      </c>
      <c r="Q164" s="319" t="s">
        <v>1080</v>
      </c>
      <c r="R164" s="319" t="s">
        <v>199</v>
      </c>
      <c r="S164" s="319" t="s">
        <v>1144</v>
      </c>
      <c r="T164" s="319" t="s">
        <v>1143</v>
      </c>
      <c r="U164" s="319" t="s">
        <v>992</v>
      </c>
      <c r="V164" s="320"/>
      <c r="W164" s="100"/>
      <c r="X164" s="100"/>
      <c r="Y164" s="100"/>
    </row>
    <row r="165" spans="1:25" s="567" customFormat="1" x14ac:dyDescent="0.2">
      <c r="A165" s="317">
        <v>27</v>
      </c>
      <c r="B165" s="317" t="s">
        <v>1747</v>
      </c>
      <c r="C165" s="318" t="s">
        <v>1009</v>
      </c>
      <c r="D165" s="317" t="s">
        <v>90</v>
      </c>
      <c r="E165" s="317" t="s">
        <v>90</v>
      </c>
      <c r="F165" s="317">
        <v>6</v>
      </c>
      <c r="G165" s="317" t="s">
        <v>269</v>
      </c>
      <c r="H165" s="317">
        <v>96</v>
      </c>
      <c r="I165" s="317" t="s">
        <v>125</v>
      </c>
      <c r="J165" s="317">
        <v>96</v>
      </c>
      <c r="K165" s="317" t="s">
        <v>71</v>
      </c>
      <c r="L165" s="317" t="s">
        <v>71</v>
      </c>
      <c r="M165" s="317" t="s">
        <v>71</v>
      </c>
      <c r="N165" s="317" t="s">
        <v>71</v>
      </c>
      <c r="O165" s="317" t="s">
        <v>102</v>
      </c>
      <c r="P165" s="317">
        <v>27.8</v>
      </c>
      <c r="Q165" s="319" t="s">
        <v>1080</v>
      </c>
      <c r="R165" s="319" t="s">
        <v>199</v>
      </c>
      <c r="S165" s="319" t="s">
        <v>1150</v>
      </c>
      <c r="T165" s="319" t="s">
        <v>1143</v>
      </c>
      <c r="U165" s="319" t="s">
        <v>992</v>
      </c>
      <c r="V165" s="320"/>
      <c r="W165" s="100"/>
      <c r="X165" s="100"/>
      <c r="Y165" s="100"/>
    </row>
    <row r="166" spans="1:25" s="567" customFormat="1" x14ac:dyDescent="0.2">
      <c r="A166" s="317">
        <v>28</v>
      </c>
      <c r="B166" s="317" t="s">
        <v>1747</v>
      </c>
      <c r="C166" s="318" t="s">
        <v>1010</v>
      </c>
      <c r="D166" s="317" t="s">
        <v>90</v>
      </c>
      <c r="E166" s="317" t="s">
        <v>90</v>
      </c>
      <c r="F166" s="317">
        <v>6</v>
      </c>
      <c r="G166" s="317" t="s">
        <v>269</v>
      </c>
      <c r="H166" s="317">
        <v>96</v>
      </c>
      <c r="I166" s="317" t="s">
        <v>125</v>
      </c>
      <c r="J166" s="317">
        <v>96</v>
      </c>
      <c r="K166" s="317" t="s">
        <v>71</v>
      </c>
      <c r="L166" s="317" t="s">
        <v>71</v>
      </c>
      <c r="M166" s="317" t="s">
        <v>71</v>
      </c>
      <c r="N166" s="317" t="s">
        <v>71</v>
      </c>
      <c r="O166" s="317" t="s">
        <v>102</v>
      </c>
      <c r="P166" s="317">
        <v>14.7</v>
      </c>
      <c r="Q166" s="319" t="s">
        <v>1080</v>
      </c>
      <c r="R166" s="319" t="s">
        <v>199</v>
      </c>
      <c r="S166" s="319" t="s">
        <v>1153</v>
      </c>
      <c r="T166" s="319" t="s">
        <v>1143</v>
      </c>
      <c r="U166" s="319" t="s">
        <v>992</v>
      </c>
      <c r="V166" s="320"/>
      <c r="W166" s="100"/>
      <c r="X166" s="100"/>
      <c r="Y166" s="100"/>
    </row>
    <row r="167" spans="1:25" s="567" customFormat="1" x14ac:dyDescent="0.2">
      <c r="A167" s="317">
        <v>29</v>
      </c>
      <c r="B167" s="317" t="s">
        <v>1747</v>
      </c>
      <c r="C167" s="318" t="s">
        <v>1011</v>
      </c>
      <c r="D167" s="317" t="s">
        <v>90</v>
      </c>
      <c r="E167" s="317" t="s">
        <v>90</v>
      </c>
      <c r="F167" s="317">
        <v>6</v>
      </c>
      <c r="G167" s="317" t="s">
        <v>269</v>
      </c>
      <c r="H167" s="317">
        <v>96</v>
      </c>
      <c r="I167" s="317" t="s">
        <v>125</v>
      </c>
      <c r="J167" s="317">
        <v>96</v>
      </c>
      <c r="K167" s="317" t="s">
        <v>71</v>
      </c>
      <c r="L167" s="317" t="s">
        <v>71</v>
      </c>
      <c r="M167" s="317" t="s">
        <v>71</v>
      </c>
      <c r="N167" s="317" t="s">
        <v>71</v>
      </c>
      <c r="O167" s="317" t="s">
        <v>102</v>
      </c>
      <c r="P167" s="317">
        <v>25.6</v>
      </c>
      <c r="Q167" s="319" t="s">
        <v>1080</v>
      </c>
      <c r="R167" s="319" t="s">
        <v>199</v>
      </c>
      <c r="S167" s="319" t="s">
        <v>1155</v>
      </c>
      <c r="T167" s="319" t="s">
        <v>1143</v>
      </c>
      <c r="U167" s="319" t="s">
        <v>992</v>
      </c>
      <c r="V167" s="320"/>
      <c r="W167" s="100"/>
      <c r="X167" s="100"/>
      <c r="Y167" s="100"/>
    </row>
    <row r="168" spans="1:25" s="567" customFormat="1" x14ac:dyDescent="0.2">
      <c r="A168" s="317">
        <v>30</v>
      </c>
      <c r="B168" s="317" t="s">
        <v>1747</v>
      </c>
      <c r="C168" s="318" t="s">
        <v>1012</v>
      </c>
      <c r="D168" s="317" t="s">
        <v>90</v>
      </c>
      <c r="E168" s="317" t="s">
        <v>90</v>
      </c>
      <c r="F168" s="317">
        <v>6</v>
      </c>
      <c r="G168" s="317" t="s">
        <v>269</v>
      </c>
      <c r="H168" s="317">
        <v>96</v>
      </c>
      <c r="I168" s="317" t="s">
        <v>125</v>
      </c>
      <c r="J168" s="317">
        <v>96</v>
      </c>
      <c r="K168" s="317" t="s">
        <v>71</v>
      </c>
      <c r="L168" s="317" t="s">
        <v>71</v>
      </c>
      <c r="M168" s="317" t="s">
        <v>71</v>
      </c>
      <c r="N168" s="317" t="s">
        <v>71</v>
      </c>
      <c r="O168" s="317" t="s">
        <v>102</v>
      </c>
      <c r="P168" s="317">
        <v>35.6</v>
      </c>
      <c r="Q168" s="319" t="s">
        <v>1080</v>
      </c>
      <c r="R168" s="319" t="s">
        <v>199</v>
      </c>
      <c r="S168" s="319" t="s">
        <v>1147</v>
      </c>
      <c r="T168" s="319" t="s">
        <v>1143</v>
      </c>
      <c r="U168" s="319" t="s">
        <v>992</v>
      </c>
      <c r="V168" s="320"/>
      <c r="W168" s="100"/>
      <c r="X168" s="100"/>
      <c r="Y168" s="100"/>
    </row>
    <row r="169" spans="1:25" s="567" customFormat="1" x14ac:dyDescent="0.2">
      <c r="A169" s="252">
        <v>31</v>
      </c>
      <c r="B169" s="252" t="s">
        <v>1748</v>
      </c>
      <c r="C169" s="253" t="s">
        <v>1008</v>
      </c>
      <c r="D169" s="252" t="s">
        <v>90</v>
      </c>
      <c r="E169" s="252" t="s">
        <v>90</v>
      </c>
      <c r="F169" s="252">
        <v>6</v>
      </c>
      <c r="G169" s="252" t="s">
        <v>269</v>
      </c>
      <c r="H169" s="252">
        <v>96</v>
      </c>
      <c r="I169" s="252" t="s">
        <v>125</v>
      </c>
      <c r="J169" s="252">
        <v>96</v>
      </c>
      <c r="K169" s="252" t="s">
        <v>71</v>
      </c>
      <c r="L169" s="252" t="s">
        <v>71</v>
      </c>
      <c r="M169" s="252" t="s">
        <v>71</v>
      </c>
      <c r="N169" s="252" t="s">
        <v>71</v>
      </c>
      <c r="O169" s="252" t="s">
        <v>102</v>
      </c>
      <c r="P169" s="252">
        <v>21.8</v>
      </c>
      <c r="Q169" s="366" t="s">
        <v>1080</v>
      </c>
      <c r="R169" s="366" t="s">
        <v>199</v>
      </c>
      <c r="S169" s="366" t="s">
        <v>1159</v>
      </c>
      <c r="T169" s="366" t="s">
        <v>1158</v>
      </c>
      <c r="U169" s="366" t="s">
        <v>992</v>
      </c>
      <c r="V169" s="367"/>
      <c r="W169" s="100"/>
      <c r="X169" s="100"/>
      <c r="Y169" s="100"/>
    </row>
    <row r="170" spans="1:25" s="567" customFormat="1" x14ac:dyDescent="0.2">
      <c r="A170" s="252">
        <v>32</v>
      </c>
      <c r="B170" s="252" t="s">
        <v>1748</v>
      </c>
      <c r="C170" s="253" t="s">
        <v>1009</v>
      </c>
      <c r="D170" s="252" t="s">
        <v>90</v>
      </c>
      <c r="E170" s="252" t="s">
        <v>90</v>
      </c>
      <c r="F170" s="252">
        <v>6</v>
      </c>
      <c r="G170" s="252" t="s">
        <v>269</v>
      </c>
      <c r="H170" s="252">
        <v>96</v>
      </c>
      <c r="I170" s="252" t="s">
        <v>125</v>
      </c>
      <c r="J170" s="252">
        <v>96</v>
      </c>
      <c r="K170" s="252" t="s">
        <v>71</v>
      </c>
      <c r="L170" s="252" t="s">
        <v>71</v>
      </c>
      <c r="M170" s="252" t="s">
        <v>71</v>
      </c>
      <c r="N170" s="252" t="s">
        <v>71</v>
      </c>
      <c r="O170" s="252" t="s">
        <v>102</v>
      </c>
      <c r="P170" s="252">
        <v>38.5</v>
      </c>
      <c r="Q170" s="366" t="s">
        <v>1080</v>
      </c>
      <c r="R170" s="366" t="s">
        <v>199</v>
      </c>
      <c r="S170" s="366" t="s">
        <v>1165</v>
      </c>
      <c r="T170" s="366" t="s">
        <v>1158</v>
      </c>
      <c r="U170" s="366" t="s">
        <v>992</v>
      </c>
      <c r="V170" s="367"/>
      <c r="W170" s="100"/>
      <c r="X170" s="100"/>
      <c r="Y170" s="100"/>
    </row>
    <row r="171" spans="1:25" s="567" customFormat="1" x14ac:dyDescent="0.2">
      <c r="A171" s="252">
        <v>33</v>
      </c>
      <c r="B171" s="252" t="s">
        <v>1748</v>
      </c>
      <c r="C171" s="253" t="s">
        <v>1010</v>
      </c>
      <c r="D171" s="252" t="s">
        <v>90</v>
      </c>
      <c r="E171" s="252" t="s">
        <v>90</v>
      </c>
      <c r="F171" s="252">
        <v>6</v>
      </c>
      <c r="G171" s="252" t="s">
        <v>269</v>
      </c>
      <c r="H171" s="252">
        <v>96</v>
      </c>
      <c r="I171" s="252" t="s">
        <v>125</v>
      </c>
      <c r="J171" s="252">
        <v>96</v>
      </c>
      <c r="K171" s="252" t="s">
        <v>71</v>
      </c>
      <c r="L171" s="252" t="s">
        <v>71</v>
      </c>
      <c r="M171" s="252" t="s">
        <v>71</v>
      </c>
      <c r="N171" s="252" t="s">
        <v>71</v>
      </c>
      <c r="O171" s="252" t="s">
        <v>102</v>
      </c>
      <c r="P171" s="252">
        <v>22.6</v>
      </c>
      <c r="Q171" s="366" t="s">
        <v>1080</v>
      </c>
      <c r="R171" s="366" t="s">
        <v>199</v>
      </c>
      <c r="S171" s="366" t="s">
        <v>1168</v>
      </c>
      <c r="T171" s="366" t="s">
        <v>1158</v>
      </c>
      <c r="U171" s="366" t="s">
        <v>992</v>
      </c>
      <c r="V171" s="367"/>
      <c r="W171" s="100"/>
      <c r="X171" s="100"/>
      <c r="Y171" s="100"/>
    </row>
    <row r="172" spans="1:25" s="567" customFormat="1" x14ac:dyDescent="0.2">
      <c r="A172" s="252">
        <v>34</v>
      </c>
      <c r="B172" s="252" t="s">
        <v>1748</v>
      </c>
      <c r="C172" s="253" t="s">
        <v>1011</v>
      </c>
      <c r="D172" s="252" t="s">
        <v>90</v>
      </c>
      <c r="E172" s="252" t="s">
        <v>90</v>
      </c>
      <c r="F172" s="252">
        <v>6</v>
      </c>
      <c r="G172" s="252" t="s">
        <v>269</v>
      </c>
      <c r="H172" s="252">
        <v>96</v>
      </c>
      <c r="I172" s="252" t="s">
        <v>125</v>
      </c>
      <c r="J172" s="252">
        <v>96</v>
      </c>
      <c r="K172" s="252" t="s">
        <v>71</v>
      </c>
      <c r="L172" s="252" t="s">
        <v>71</v>
      </c>
      <c r="M172" s="252" t="s">
        <v>71</v>
      </c>
      <c r="N172" s="252" t="s">
        <v>71</v>
      </c>
      <c r="O172" s="252" t="s">
        <v>102</v>
      </c>
      <c r="P172" s="252">
        <v>74.599999999999994</v>
      </c>
      <c r="Q172" s="366" t="s">
        <v>1080</v>
      </c>
      <c r="R172" s="366" t="s">
        <v>199</v>
      </c>
      <c r="S172" s="366" t="s">
        <v>1171</v>
      </c>
      <c r="T172" s="366" t="s">
        <v>1158</v>
      </c>
      <c r="U172" s="366" t="s">
        <v>992</v>
      </c>
      <c r="V172" s="367"/>
      <c r="W172" s="100"/>
      <c r="X172" s="100"/>
      <c r="Y172" s="100"/>
    </row>
    <row r="173" spans="1:25" s="567" customFormat="1" x14ac:dyDescent="0.2">
      <c r="A173" s="252">
        <v>35</v>
      </c>
      <c r="B173" s="252" t="s">
        <v>1748</v>
      </c>
      <c r="C173" s="253" t="s">
        <v>1012</v>
      </c>
      <c r="D173" s="252" t="s">
        <v>90</v>
      </c>
      <c r="E173" s="252" t="s">
        <v>90</v>
      </c>
      <c r="F173" s="252">
        <v>6</v>
      </c>
      <c r="G173" s="252" t="s">
        <v>269</v>
      </c>
      <c r="H173" s="252">
        <v>96</v>
      </c>
      <c r="I173" s="252" t="s">
        <v>125</v>
      </c>
      <c r="J173" s="252">
        <v>96</v>
      </c>
      <c r="K173" s="252" t="s">
        <v>71</v>
      </c>
      <c r="L173" s="252" t="s">
        <v>71</v>
      </c>
      <c r="M173" s="252" t="s">
        <v>71</v>
      </c>
      <c r="N173" s="252" t="s">
        <v>71</v>
      </c>
      <c r="O173" s="252" t="s">
        <v>102</v>
      </c>
      <c r="P173" s="252">
        <v>88.6</v>
      </c>
      <c r="Q173" s="366" t="s">
        <v>1080</v>
      </c>
      <c r="R173" s="366" t="s">
        <v>199</v>
      </c>
      <c r="S173" s="366" t="s">
        <v>1162</v>
      </c>
      <c r="T173" s="366" t="s">
        <v>1158</v>
      </c>
      <c r="U173" s="366" t="s">
        <v>992</v>
      </c>
      <c r="V173" s="367"/>
      <c r="W173" s="100"/>
      <c r="X173" s="100"/>
      <c r="Y173" s="100"/>
    </row>
    <row r="174" spans="1:25" s="567" customFormat="1" x14ac:dyDescent="0.2">
      <c r="A174" s="368">
        <v>36</v>
      </c>
      <c r="B174" s="368" t="s">
        <v>1749</v>
      </c>
      <c r="C174" s="369" t="s">
        <v>1008</v>
      </c>
      <c r="D174" s="368" t="s">
        <v>90</v>
      </c>
      <c r="E174" s="368" t="s">
        <v>90</v>
      </c>
      <c r="F174" s="368">
        <v>6</v>
      </c>
      <c r="G174" s="368" t="s">
        <v>269</v>
      </c>
      <c r="H174" s="368">
        <v>96</v>
      </c>
      <c r="I174" s="368" t="s">
        <v>125</v>
      </c>
      <c r="J174" s="368">
        <v>96</v>
      </c>
      <c r="K174" s="368" t="s">
        <v>71</v>
      </c>
      <c r="L174" s="368" t="s">
        <v>71</v>
      </c>
      <c r="M174" s="368" t="s">
        <v>71</v>
      </c>
      <c r="N174" s="368" t="s">
        <v>71</v>
      </c>
      <c r="O174" s="368" t="s">
        <v>102</v>
      </c>
      <c r="P174" s="368">
        <v>0.44</v>
      </c>
      <c r="Q174" s="370" t="s">
        <v>1080</v>
      </c>
      <c r="R174" s="370" t="s">
        <v>199</v>
      </c>
      <c r="S174" s="370" t="s">
        <v>1175</v>
      </c>
      <c r="T174" s="370" t="s">
        <v>1174</v>
      </c>
      <c r="U174" s="370" t="s">
        <v>992</v>
      </c>
      <c r="V174" s="371"/>
      <c r="W174" s="100"/>
      <c r="X174" s="100"/>
      <c r="Y174" s="100"/>
    </row>
    <row r="175" spans="1:25" s="567" customFormat="1" x14ac:dyDescent="0.2">
      <c r="A175" s="368">
        <v>37</v>
      </c>
      <c r="B175" s="368" t="s">
        <v>1749</v>
      </c>
      <c r="C175" s="369" t="s">
        <v>1009</v>
      </c>
      <c r="D175" s="368" t="s">
        <v>90</v>
      </c>
      <c r="E175" s="368" t="s">
        <v>90</v>
      </c>
      <c r="F175" s="368">
        <v>6</v>
      </c>
      <c r="G175" s="368" t="s">
        <v>269</v>
      </c>
      <c r="H175" s="368">
        <v>96</v>
      </c>
      <c r="I175" s="368" t="s">
        <v>125</v>
      </c>
      <c r="J175" s="368">
        <v>96</v>
      </c>
      <c r="K175" s="368" t="s">
        <v>71</v>
      </c>
      <c r="L175" s="368" t="s">
        <v>71</v>
      </c>
      <c r="M175" s="368" t="s">
        <v>71</v>
      </c>
      <c r="N175" s="368" t="s">
        <v>71</v>
      </c>
      <c r="O175" s="368" t="s">
        <v>102</v>
      </c>
      <c r="P175" s="368">
        <v>0.37</v>
      </c>
      <c r="Q175" s="370" t="s">
        <v>1080</v>
      </c>
      <c r="R175" s="370" t="s">
        <v>199</v>
      </c>
      <c r="S175" s="370" t="s">
        <v>1180</v>
      </c>
      <c r="T175" s="370" t="s">
        <v>1174</v>
      </c>
      <c r="U175" s="370" t="s">
        <v>992</v>
      </c>
      <c r="V175" s="371"/>
      <c r="W175" s="100"/>
      <c r="X175" s="100"/>
      <c r="Y175" s="100"/>
    </row>
    <row r="176" spans="1:25" s="567" customFormat="1" x14ac:dyDescent="0.2">
      <c r="A176" s="368">
        <v>38</v>
      </c>
      <c r="B176" s="368" t="s">
        <v>1749</v>
      </c>
      <c r="C176" s="369" t="s">
        <v>1010</v>
      </c>
      <c r="D176" s="368" t="s">
        <v>90</v>
      </c>
      <c r="E176" s="368" t="s">
        <v>90</v>
      </c>
      <c r="F176" s="368">
        <v>6</v>
      </c>
      <c r="G176" s="368" t="s">
        <v>269</v>
      </c>
      <c r="H176" s="368">
        <v>96</v>
      </c>
      <c r="I176" s="368" t="s">
        <v>125</v>
      </c>
      <c r="J176" s="368">
        <v>96</v>
      </c>
      <c r="K176" s="368" t="s">
        <v>71</v>
      </c>
      <c r="L176" s="368" t="s">
        <v>71</v>
      </c>
      <c r="M176" s="368" t="s">
        <v>71</v>
      </c>
      <c r="N176" s="368" t="s">
        <v>71</v>
      </c>
      <c r="O176" s="368" t="s">
        <v>102</v>
      </c>
      <c r="P176" s="368" t="s">
        <v>71</v>
      </c>
      <c r="Q176" s="368" t="s">
        <v>71</v>
      </c>
      <c r="R176" s="368" t="s">
        <v>71</v>
      </c>
      <c r="S176" s="368" t="s">
        <v>71</v>
      </c>
      <c r="T176" s="368" t="s">
        <v>71</v>
      </c>
      <c r="U176" s="370" t="s">
        <v>992</v>
      </c>
      <c r="V176" s="371"/>
      <c r="W176" s="100"/>
      <c r="X176" s="100"/>
      <c r="Y176" s="100"/>
    </row>
    <row r="177" spans="1:25" s="567" customFormat="1" x14ac:dyDescent="0.2">
      <c r="A177" s="368">
        <v>39</v>
      </c>
      <c r="B177" s="368" t="s">
        <v>1749</v>
      </c>
      <c r="C177" s="369" t="s">
        <v>1011</v>
      </c>
      <c r="D177" s="368" t="s">
        <v>90</v>
      </c>
      <c r="E177" s="368" t="s">
        <v>90</v>
      </c>
      <c r="F177" s="368">
        <v>6</v>
      </c>
      <c r="G177" s="368" t="s">
        <v>269</v>
      </c>
      <c r="H177" s="368">
        <v>96</v>
      </c>
      <c r="I177" s="368" t="s">
        <v>125</v>
      </c>
      <c r="J177" s="368">
        <v>96</v>
      </c>
      <c r="K177" s="368" t="s">
        <v>71</v>
      </c>
      <c r="L177" s="368" t="s">
        <v>71</v>
      </c>
      <c r="M177" s="368" t="s">
        <v>71</v>
      </c>
      <c r="N177" s="368" t="s">
        <v>71</v>
      </c>
      <c r="O177" s="368" t="s">
        <v>102</v>
      </c>
      <c r="P177" s="368">
        <v>0.16</v>
      </c>
      <c r="Q177" s="370" t="s">
        <v>1080</v>
      </c>
      <c r="R177" s="370" t="s">
        <v>199</v>
      </c>
      <c r="S177" s="370" t="s">
        <v>1185</v>
      </c>
      <c r="T177" s="370" t="s">
        <v>1174</v>
      </c>
      <c r="U177" s="370" t="s">
        <v>992</v>
      </c>
      <c r="V177" s="371"/>
      <c r="W177" s="100"/>
      <c r="X177" s="100"/>
      <c r="Y177" s="100"/>
    </row>
    <row r="178" spans="1:25" s="567" customFormat="1" x14ac:dyDescent="0.2">
      <c r="A178" s="368">
        <v>40</v>
      </c>
      <c r="B178" s="368" t="s">
        <v>1749</v>
      </c>
      <c r="C178" s="369" t="s">
        <v>1012</v>
      </c>
      <c r="D178" s="368" t="s">
        <v>90</v>
      </c>
      <c r="E178" s="368" t="s">
        <v>90</v>
      </c>
      <c r="F178" s="368">
        <v>6</v>
      </c>
      <c r="G178" s="368" t="s">
        <v>269</v>
      </c>
      <c r="H178" s="368">
        <v>96</v>
      </c>
      <c r="I178" s="368" t="s">
        <v>125</v>
      </c>
      <c r="J178" s="368">
        <v>96</v>
      </c>
      <c r="K178" s="368" t="s">
        <v>71</v>
      </c>
      <c r="L178" s="368" t="s">
        <v>71</v>
      </c>
      <c r="M178" s="368" t="s">
        <v>71</v>
      </c>
      <c r="N178" s="368" t="s">
        <v>71</v>
      </c>
      <c r="O178" s="368" t="s">
        <v>102</v>
      </c>
      <c r="P178" s="368">
        <v>0.44</v>
      </c>
      <c r="Q178" s="370" t="s">
        <v>1080</v>
      </c>
      <c r="R178" s="370" t="s">
        <v>199</v>
      </c>
      <c r="S178" s="370" t="s">
        <v>1178</v>
      </c>
      <c r="T178" s="370" t="s">
        <v>1174</v>
      </c>
      <c r="U178" s="370" t="s">
        <v>992</v>
      </c>
      <c r="V178" s="371"/>
      <c r="W178" s="100"/>
      <c r="X178" s="100"/>
      <c r="Y178" s="100"/>
    </row>
    <row r="179" spans="1:25" s="567" customFormat="1" x14ac:dyDescent="0.2">
      <c r="A179" s="321">
        <v>41</v>
      </c>
      <c r="B179" s="321" t="s">
        <v>1742</v>
      </c>
      <c r="C179" s="322" t="s">
        <v>1008</v>
      </c>
      <c r="D179" s="321" t="s">
        <v>90</v>
      </c>
      <c r="E179" s="321" t="s">
        <v>90</v>
      </c>
      <c r="F179" s="321">
        <v>6</v>
      </c>
      <c r="G179" s="321" t="s">
        <v>269</v>
      </c>
      <c r="H179" s="321">
        <v>96</v>
      </c>
      <c r="I179" s="321" t="s">
        <v>125</v>
      </c>
      <c r="J179" s="321">
        <v>96</v>
      </c>
      <c r="K179" s="321" t="s">
        <v>71</v>
      </c>
      <c r="L179" s="321" t="s">
        <v>71</v>
      </c>
      <c r="M179" s="321" t="s">
        <v>71</v>
      </c>
      <c r="N179" s="321" t="s">
        <v>71</v>
      </c>
      <c r="O179" s="321" t="s">
        <v>102</v>
      </c>
      <c r="P179" s="321">
        <v>17.5</v>
      </c>
      <c r="Q179" s="323" t="s">
        <v>1080</v>
      </c>
      <c r="R179" s="323" t="s">
        <v>199</v>
      </c>
      <c r="S179" s="323" t="s">
        <v>1082</v>
      </c>
      <c r="T179" s="323" t="s">
        <v>1080</v>
      </c>
      <c r="U179" s="323" t="s">
        <v>992</v>
      </c>
      <c r="V179" s="324"/>
      <c r="W179" s="100"/>
      <c r="X179" s="100"/>
      <c r="Y179" s="100"/>
    </row>
    <row r="180" spans="1:25" s="567" customFormat="1" x14ac:dyDescent="0.2">
      <c r="A180" s="321">
        <v>42</v>
      </c>
      <c r="B180" s="321" t="s">
        <v>1742</v>
      </c>
      <c r="C180" s="322" t="s">
        <v>1009</v>
      </c>
      <c r="D180" s="321" t="s">
        <v>90</v>
      </c>
      <c r="E180" s="321" t="s">
        <v>90</v>
      </c>
      <c r="F180" s="321">
        <v>6</v>
      </c>
      <c r="G180" s="321" t="s">
        <v>269</v>
      </c>
      <c r="H180" s="321">
        <v>96</v>
      </c>
      <c r="I180" s="321" t="s">
        <v>125</v>
      </c>
      <c r="J180" s="321">
        <v>96</v>
      </c>
      <c r="K180" s="321" t="s">
        <v>71</v>
      </c>
      <c r="L180" s="321" t="s">
        <v>71</v>
      </c>
      <c r="M180" s="321" t="s">
        <v>71</v>
      </c>
      <c r="N180" s="321" t="s">
        <v>71</v>
      </c>
      <c r="O180" s="321" t="s">
        <v>102</v>
      </c>
      <c r="P180" s="321">
        <v>9.2799999999999994</v>
      </c>
      <c r="Q180" s="323" t="s">
        <v>1080</v>
      </c>
      <c r="R180" s="323" t="s">
        <v>199</v>
      </c>
      <c r="S180" s="323" t="s">
        <v>1088</v>
      </c>
      <c r="T180" s="323" t="s">
        <v>1080</v>
      </c>
      <c r="U180" s="323" t="s">
        <v>992</v>
      </c>
      <c r="V180" s="324"/>
      <c r="W180" s="100"/>
      <c r="X180" s="100"/>
      <c r="Y180" s="100"/>
    </row>
    <row r="181" spans="1:25" s="567" customFormat="1" x14ac:dyDescent="0.2">
      <c r="A181" s="321">
        <v>43</v>
      </c>
      <c r="B181" s="321" t="s">
        <v>1742</v>
      </c>
      <c r="C181" s="322" t="s">
        <v>1010</v>
      </c>
      <c r="D181" s="321" t="s">
        <v>90</v>
      </c>
      <c r="E181" s="321" t="s">
        <v>90</v>
      </c>
      <c r="F181" s="321">
        <v>6</v>
      </c>
      <c r="G181" s="321" t="s">
        <v>269</v>
      </c>
      <c r="H181" s="321">
        <v>96</v>
      </c>
      <c r="I181" s="321" t="s">
        <v>125</v>
      </c>
      <c r="J181" s="321">
        <v>96</v>
      </c>
      <c r="K181" s="321" t="s">
        <v>71</v>
      </c>
      <c r="L181" s="321" t="s">
        <v>71</v>
      </c>
      <c r="M181" s="321" t="s">
        <v>71</v>
      </c>
      <c r="N181" s="321" t="s">
        <v>71</v>
      </c>
      <c r="O181" s="321" t="s">
        <v>102</v>
      </c>
      <c r="P181" s="321">
        <v>19.100000000000001</v>
      </c>
      <c r="Q181" s="323" t="s">
        <v>1080</v>
      </c>
      <c r="R181" s="323" t="s">
        <v>199</v>
      </c>
      <c r="S181" s="323" t="s">
        <v>1089</v>
      </c>
      <c r="T181" s="323" t="s">
        <v>1080</v>
      </c>
      <c r="U181" s="323" t="s">
        <v>992</v>
      </c>
      <c r="V181" s="324"/>
      <c r="W181" s="100"/>
      <c r="X181" s="100"/>
      <c r="Y181" s="100"/>
    </row>
    <row r="182" spans="1:25" s="567" customFormat="1" x14ac:dyDescent="0.2">
      <c r="A182" s="321">
        <v>44</v>
      </c>
      <c r="B182" s="321" t="s">
        <v>1742</v>
      </c>
      <c r="C182" s="322" t="s">
        <v>1011</v>
      </c>
      <c r="D182" s="321" t="s">
        <v>90</v>
      </c>
      <c r="E182" s="321" t="s">
        <v>90</v>
      </c>
      <c r="F182" s="321">
        <v>6</v>
      </c>
      <c r="G182" s="321" t="s">
        <v>269</v>
      </c>
      <c r="H182" s="321">
        <v>96</v>
      </c>
      <c r="I182" s="321" t="s">
        <v>125</v>
      </c>
      <c r="J182" s="321">
        <v>96</v>
      </c>
      <c r="K182" s="321" t="s">
        <v>71</v>
      </c>
      <c r="L182" s="321" t="s">
        <v>71</v>
      </c>
      <c r="M182" s="321" t="s">
        <v>71</v>
      </c>
      <c r="N182" s="321" t="s">
        <v>71</v>
      </c>
      <c r="O182" s="321" t="s">
        <v>102</v>
      </c>
      <c r="P182" s="321">
        <v>13.1</v>
      </c>
      <c r="Q182" s="323" t="s">
        <v>1080</v>
      </c>
      <c r="R182" s="323" t="s">
        <v>199</v>
      </c>
      <c r="S182" s="323" t="s">
        <v>1092</v>
      </c>
      <c r="T182" s="323" t="s">
        <v>1080</v>
      </c>
      <c r="U182" s="323" t="s">
        <v>992</v>
      </c>
      <c r="V182" s="324"/>
      <c r="W182" s="100"/>
      <c r="X182" s="100"/>
      <c r="Y182" s="100"/>
    </row>
    <row r="183" spans="1:25" s="567" customFormat="1" x14ac:dyDescent="0.2">
      <c r="A183" s="321">
        <v>45</v>
      </c>
      <c r="B183" s="321" t="s">
        <v>1742</v>
      </c>
      <c r="C183" s="322" t="s">
        <v>1012</v>
      </c>
      <c r="D183" s="321" t="s">
        <v>90</v>
      </c>
      <c r="E183" s="321" t="s">
        <v>90</v>
      </c>
      <c r="F183" s="321">
        <v>6</v>
      </c>
      <c r="G183" s="321" t="s">
        <v>269</v>
      </c>
      <c r="H183" s="321">
        <v>96</v>
      </c>
      <c r="I183" s="321" t="s">
        <v>125</v>
      </c>
      <c r="J183" s="321">
        <v>96</v>
      </c>
      <c r="K183" s="321" t="s">
        <v>71</v>
      </c>
      <c r="L183" s="321" t="s">
        <v>71</v>
      </c>
      <c r="M183" s="321" t="s">
        <v>71</v>
      </c>
      <c r="N183" s="321" t="s">
        <v>71</v>
      </c>
      <c r="O183" s="321" t="s">
        <v>102</v>
      </c>
      <c r="P183" s="321">
        <v>19.5</v>
      </c>
      <c r="Q183" s="323" t="s">
        <v>1080</v>
      </c>
      <c r="R183" s="323" t="s">
        <v>199</v>
      </c>
      <c r="S183" s="323" t="s">
        <v>1085</v>
      </c>
      <c r="T183" s="323" t="s">
        <v>1080</v>
      </c>
      <c r="U183" s="323" t="s">
        <v>992</v>
      </c>
      <c r="V183" s="324"/>
      <c r="W183" s="100"/>
      <c r="X183" s="100"/>
      <c r="Y183" s="100"/>
    </row>
    <row r="184" spans="1:25" s="567" customFormat="1" x14ac:dyDescent="0.2">
      <c r="A184" s="325">
        <v>46</v>
      </c>
      <c r="B184" s="325" t="s">
        <v>1743</v>
      </c>
      <c r="C184" s="326" t="s">
        <v>1008</v>
      </c>
      <c r="D184" s="325" t="s">
        <v>90</v>
      </c>
      <c r="E184" s="325" t="s">
        <v>90</v>
      </c>
      <c r="F184" s="325">
        <v>6</v>
      </c>
      <c r="G184" s="325" t="s">
        <v>269</v>
      </c>
      <c r="H184" s="325">
        <v>96</v>
      </c>
      <c r="I184" s="325" t="s">
        <v>125</v>
      </c>
      <c r="J184" s="325">
        <v>96</v>
      </c>
      <c r="K184" s="325" t="s">
        <v>71</v>
      </c>
      <c r="L184" s="325" t="s">
        <v>71</v>
      </c>
      <c r="M184" s="325" t="s">
        <v>71</v>
      </c>
      <c r="N184" s="325" t="s">
        <v>71</v>
      </c>
      <c r="O184" s="325" t="s">
        <v>102</v>
      </c>
      <c r="P184" s="325">
        <v>53.5</v>
      </c>
      <c r="Q184" s="327" t="s">
        <v>1080</v>
      </c>
      <c r="R184" s="327" t="s">
        <v>199</v>
      </c>
      <c r="S184" s="327" t="s">
        <v>1094</v>
      </c>
      <c r="T184" s="327" t="s">
        <v>1108</v>
      </c>
      <c r="U184" s="327" t="s">
        <v>992</v>
      </c>
      <c r="V184" s="328"/>
      <c r="W184" s="100"/>
      <c r="X184" s="100"/>
      <c r="Y184" s="100"/>
    </row>
    <row r="185" spans="1:25" s="567" customFormat="1" x14ac:dyDescent="0.2">
      <c r="A185" s="325">
        <v>47</v>
      </c>
      <c r="B185" s="325" t="s">
        <v>1743</v>
      </c>
      <c r="C185" s="326" t="s">
        <v>1009</v>
      </c>
      <c r="D185" s="325" t="s">
        <v>90</v>
      </c>
      <c r="E185" s="325" t="s">
        <v>90</v>
      </c>
      <c r="F185" s="325">
        <v>6</v>
      </c>
      <c r="G185" s="325" t="s">
        <v>269</v>
      </c>
      <c r="H185" s="325">
        <v>96</v>
      </c>
      <c r="I185" s="325" t="s">
        <v>125</v>
      </c>
      <c r="J185" s="325">
        <v>96</v>
      </c>
      <c r="K185" s="325" t="s">
        <v>71</v>
      </c>
      <c r="L185" s="325" t="s">
        <v>71</v>
      </c>
      <c r="M185" s="325" t="s">
        <v>71</v>
      </c>
      <c r="N185" s="325" t="s">
        <v>71</v>
      </c>
      <c r="O185" s="325" t="s">
        <v>102</v>
      </c>
      <c r="P185" s="325">
        <v>67.2</v>
      </c>
      <c r="Q185" s="327" t="s">
        <v>1080</v>
      </c>
      <c r="R185" s="327" t="s">
        <v>199</v>
      </c>
      <c r="S185" s="327" t="s">
        <v>1100</v>
      </c>
      <c r="T185" s="327" t="s">
        <v>1108</v>
      </c>
      <c r="U185" s="327" t="s">
        <v>992</v>
      </c>
      <c r="V185" s="328"/>
      <c r="W185" s="100"/>
      <c r="X185" s="100"/>
      <c r="Y185" s="100"/>
    </row>
    <row r="186" spans="1:25" s="567" customFormat="1" x14ac:dyDescent="0.2">
      <c r="A186" s="325">
        <v>48</v>
      </c>
      <c r="B186" s="325" t="s">
        <v>1743</v>
      </c>
      <c r="C186" s="326" t="s">
        <v>1010</v>
      </c>
      <c r="D186" s="325" t="s">
        <v>90</v>
      </c>
      <c r="E186" s="325" t="s">
        <v>90</v>
      </c>
      <c r="F186" s="325">
        <v>6</v>
      </c>
      <c r="G186" s="325" t="s">
        <v>269</v>
      </c>
      <c r="H186" s="325">
        <v>96</v>
      </c>
      <c r="I186" s="325" t="s">
        <v>125</v>
      </c>
      <c r="J186" s="325">
        <v>96</v>
      </c>
      <c r="K186" s="325" t="s">
        <v>71</v>
      </c>
      <c r="L186" s="325" t="s">
        <v>71</v>
      </c>
      <c r="M186" s="325" t="s">
        <v>71</v>
      </c>
      <c r="N186" s="325" t="s">
        <v>71</v>
      </c>
      <c r="O186" s="325" t="s">
        <v>102</v>
      </c>
      <c r="P186" s="325">
        <v>29.6</v>
      </c>
      <c r="Q186" s="327" t="s">
        <v>1080</v>
      </c>
      <c r="R186" s="327" t="s">
        <v>199</v>
      </c>
      <c r="S186" s="327" t="s">
        <v>1103</v>
      </c>
      <c r="T186" s="327" t="s">
        <v>1108</v>
      </c>
      <c r="U186" s="327" t="s">
        <v>992</v>
      </c>
      <c r="V186" s="328"/>
      <c r="W186" s="100"/>
      <c r="X186" s="100"/>
      <c r="Y186" s="100"/>
    </row>
    <row r="187" spans="1:25" s="567" customFormat="1" x14ac:dyDescent="0.2">
      <c r="A187" s="325">
        <v>49</v>
      </c>
      <c r="B187" s="325" t="s">
        <v>1743</v>
      </c>
      <c r="C187" s="326" t="s">
        <v>1011</v>
      </c>
      <c r="D187" s="325" t="s">
        <v>90</v>
      </c>
      <c r="E187" s="325" t="s">
        <v>90</v>
      </c>
      <c r="F187" s="325">
        <v>6</v>
      </c>
      <c r="G187" s="325" t="s">
        <v>269</v>
      </c>
      <c r="H187" s="325">
        <v>96</v>
      </c>
      <c r="I187" s="325" t="s">
        <v>125</v>
      </c>
      <c r="J187" s="325">
        <v>96</v>
      </c>
      <c r="K187" s="325" t="s">
        <v>71</v>
      </c>
      <c r="L187" s="325" t="s">
        <v>71</v>
      </c>
      <c r="M187" s="325" t="s">
        <v>71</v>
      </c>
      <c r="N187" s="325" t="s">
        <v>71</v>
      </c>
      <c r="O187" s="325" t="s">
        <v>102</v>
      </c>
      <c r="P187" s="325">
        <v>76.400000000000006</v>
      </c>
      <c r="Q187" s="327" t="s">
        <v>1080</v>
      </c>
      <c r="R187" s="327" t="s">
        <v>199</v>
      </c>
      <c r="S187" s="327" t="s">
        <v>1106</v>
      </c>
      <c r="T187" s="327" t="s">
        <v>1108</v>
      </c>
      <c r="U187" s="327" t="s">
        <v>992</v>
      </c>
      <c r="V187" s="328"/>
      <c r="W187" s="100"/>
      <c r="X187" s="100"/>
      <c r="Y187" s="100"/>
    </row>
    <row r="188" spans="1:25" s="567" customFormat="1" x14ac:dyDescent="0.2">
      <c r="A188" s="325">
        <v>50</v>
      </c>
      <c r="B188" s="325" t="s">
        <v>1743</v>
      </c>
      <c r="C188" s="326" t="s">
        <v>1012</v>
      </c>
      <c r="D188" s="325" t="s">
        <v>90</v>
      </c>
      <c r="E188" s="325" t="s">
        <v>90</v>
      </c>
      <c r="F188" s="325">
        <v>6</v>
      </c>
      <c r="G188" s="325" t="s">
        <v>269</v>
      </c>
      <c r="H188" s="325">
        <v>96</v>
      </c>
      <c r="I188" s="325" t="s">
        <v>125</v>
      </c>
      <c r="J188" s="325">
        <v>96</v>
      </c>
      <c r="K188" s="325" t="s">
        <v>71</v>
      </c>
      <c r="L188" s="325" t="s">
        <v>71</v>
      </c>
      <c r="M188" s="325" t="s">
        <v>71</v>
      </c>
      <c r="N188" s="325" t="s">
        <v>71</v>
      </c>
      <c r="O188" s="325" t="s">
        <v>102</v>
      </c>
      <c r="P188" s="325">
        <v>31.6</v>
      </c>
      <c r="Q188" s="327" t="s">
        <v>1080</v>
      </c>
      <c r="R188" s="327" t="s">
        <v>199</v>
      </c>
      <c r="S188" s="327" t="s">
        <v>1097</v>
      </c>
      <c r="T188" s="327" t="s">
        <v>1108</v>
      </c>
      <c r="U188" s="327" t="s">
        <v>992</v>
      </c>
      <c r="V188" s="328"/>
      <c r="W188" s="100"/>
      <c r="X188" s="100"/>
      <c r="Y188" s="100"/>
    </row>
    <row r="189" spans="1:25" s="567" customFormat="1" x14ac:dyDescent="0.2">
      <c r="A189" s="329">
        <v>51</v>
      </c>
      <c r="B189" s="329" t="s">
        <v>1744</v>
      </c>
      <c r="C189" s="330" t="s">
        <v>1008</v>
      </c>
      <c r="D189" s="329" t="s">
        <v>90</v>
      </c>
      <c r="E189" s="329" t="s">
        <v>90</v>
      </c>
      <c r="F189" s="329">
        <v>6</v>
      </c>
      <c r="G189" s="329" t="s">
        <v>269</v>
      </c>
      <c r="H189" s="329">
        <v>96</v>
      </c>
      <c r="I189" s="329" t="s">
        <v>125</v>
      </c>
      <c r="J189" s="329">
        <v>96</v>
      </c>
      <c r="K189" s="329" t="s">
        <v>71</v>
      </c>
      <c r="L189" s="329" t="s">
        <v>71</v>
      </c>
      <c r="M189" s="329" t="s">
        <v>71</v>
      </c>
      <c r="N189" s="329" t="s">
        <v>71</v>
      </c>
      <c r="O189" s="329" t="s">
        <v>102</v>
      </c>
      <c r="P189" s="329">
        <v>0.01</v>
      </c>
      <c r="Q189" s="331" t="s">
        <v>1080</v>
      </c>
      <c r="R189" s="331" t="s">
        <v>199</v>
      </c>
      <c r="S189" s="331" t="s">
        <v>1111</v>
      </c>
      <c r="T189" s="331" t="s">
        <v>1109</v>
      </c>
      <c r="U189" s="331" t="s">
        <v>992</v>
      </c>
      <c r="V189" s="332"/>
      <c r="W189" s="100"/>
      <c r="X189" s="100"/>
      <c r="Y189" s="100"/>
    </row>
    <row r="190" spans="1:25" s="567" customFormat="1" x14ac:dyDescent="0.2">
      <c r="A190" s="329">
        <v>52</v>
      </c>
      <c r="B190" s="329" t="s">
        <v>1744</v>
      </c>
      <c r="C190" s="330" t="s">
        <v>1009</v>
      </c>
      <c r="D190" s="329" t="s">
        <v>90</v>
      </c>
      <c r="E190" s="329" t="s">
        <v>90</v>
      </c>
      <c r="F190" s="329">
        <v>6</v>
      </c>
      <c r="G190" s="329" t="s">
        <v>269</v>
      </c>
      <c r="H190" s="329">
        <v>96</v>
      </c>
      <c r="I190" s="329" t="s">
        <v>125</v>
      </c>
      <c r="J190" s="329">
        <v>96</v>
      </c>
      <c r="K190" s="329" t="s">
        <v>71</v>
      </c>
      <c r="L190" s="329" t="s">
        <v>71</v>
      </c>
      <c r="M190" s="329" t="s">
        <v>71</v>
      </c>
      <c r="N190" s="329" t="s">
        <v>71</v>
      </c>
      <c r="O190" s="329" t="s">
        <v>102</v>
      </c>
      <c r="P190" s="329">
        <v>3.1E-2</v>
      </c>
      <c r="Q190" s="331" t="s">
        <v>1080</v>
      </c>
      <c r="R190" s="331" t="s">
        <v>199</v>
      </c>
      <c r="S190" s="331" t="s">
        <v>1114</v>
      </c>
      <c r="T190" s="331" t="s">
        <v>1109</v>
      </c>
      <c r="U190" s="331" t="s">
        <v>992</v>
      </c>
      <c r="V190" s="332"/>
      <c r="W190" s="100"/>
      <c r="X190" s="100"/>
      <c r="Y190" s="100"/>
    </row>
    <row r="191" spans="1:25" s="567" customFormat="1" x14ac:dyDescent="0.2">
      <c r="A191" s="329">
        <v>53</v>
      </c>
      <c r="B191" s="329" t="s">
        <v>1744</v>
      </c>
      <c r="C191" s="330" t="s">
        <v>1010</v>
      </c>
      <c r="D191" s="329" t="s">
        <v>90</v>
      </c>
      <c r="E191" s="329" t="s">
        <v>90</v>
      </c>
      <c r="F191" s="329">
        <v>6</v>
      </c>
      <c r="G191" s="329" t="s">
        <v>269</v>
      </c>
      <c r="H191" s="329">
        <v>96</v>
      </c>
      <c r="I191" s="329" t="s">
        <v>125</v>
      </c>
      <c r="J191" s="329">
        <v>96</v>
      </c>
      <c r="K191" s="329" t="s">
        <v>71</v>
      </c>
      <c r="L191" s="329" t="s">
        <v>71</v>
      </c>
      <c r="M191" s="329" t="s">
        <v>71</v>
      </c>
      <c r="N191" s="329" t="s">
        <v>71</v>
      </c>
      <c r="O191" s="329" t="s">
        <v>102</v>
      </c>
      <c r="P191" s="329">
        <v>2.5000000000000001E-2</v>
      </c>
      <c r="Q191" s="331" t="s">
        <v>1080</v>
      </c>
      <c r="R191" s="331" t="s">
        <v>199</v>
      </c>
      <c r="S191" s="329" t="s">
        <v>1116</v>
      </c>
      <c r="T191" s="331" t="s">
        <v>1109</v>
      </c>
      <c r="U191" s="331" t="s">
        <v>992</v>
      </c>
      <c r="V191" s="332"/>
      <c r="W191" s="100"/>
      <c r="X191" s="100"/>
      <c r="Y191" s="100"/>
    </row>
    <row r="192" spans="1:25" s="567" customFormat="1" x14ac:dyDescent="0.2">
      <c r="A192" s="329">
        <v>54</v>
      </c>
      <c r="B192" s="329" t="s">
        <v>1744</v>
      </c>
      <c r="C192" s="330" t="s">
        <v>1011</v>
      </c>
      <c r="D192" s="329" t="s">
        <v>90</v>
      </c>
      <c r="E192" s="329" t="s">
        <v>90</v>
      </c>
      <c r="F192" s="329">
        <v>6</v>
      </c>
      <c r="G192" s="329" t="s">
        <v>269</v>
      </c>
      <c r="H192" s="329">
        <v>96</v>
      </c>
      <c r="I192" s="329" t="s">
        <v>125</v>
      </c>
      <c r="J192" s="329">
        <v>96</v>
      </c>
      <c r="K192" s="329" t="s">
        <v>71</v>
      </c>
      <c r="L192" s="329" t="s">
        <v>71</v>
      </c>
      <c r="M192" s="329" t="s">
        <v>71</v>
      </c>
      <c r="N192" s="329" t="s">
        <v>71</v>
      </c>
      <c r="O192" s="329" t="s">
        <v>102</v>
      </c>
      <c r="P192" s="329">
        <v>1.0999999999999999E-2</v>
      </c>
      <c r="Q192" s="331" t="s">
        <v>1080</v>
      </c>
      <c r="R192" s="331" t="s">
        <v>199</v>
      </c>
      <c r="S192" s="331" t="s">
        <v>1111</v>
      </c>
      <c r="T192" s="331" t="s">
        <v>1109</v>
      </c>
      <c r="U192" s="331" t="s">
        <v>992</v>
      </c>
      <c r="V192" s="332"/>
      <c r="W192" s="100"/>
      <c r="X192" s="100"/>
      <c r="Y192" s="100"/>
    </row>
    <row r="193" spans="1:25" s="567" customFormat="1" x14ac:dyDescent="0.2">
      <c r="A193" s="329">
        <v>55</v>
      </c>
      <c r="B193" s="329" t="s">
        <v>1744</v>
      </c>
      <c r="C193" s="330" t="s">
        <v>1012</v>
      </c>
      <c r="D193" s="329" t="s">
        <v>90</v>
      </c>
      <c r="E193" s="329" t="s">
        <v>90</v>
      </c>
      <c r="F193" s="329">
        <v>6</v>
      </c>
      <c r="G193" s="329" t="s">
        <v>269</v>
      </c>
      <c r="H193" s="329">
        <v>96</v>
      </c>
      <c r="I193" s="329" t="s">
        <v>125</v>
      </c>
      <c r="J193" s="329">
        <v>96</v>
      </c>
      <c r="K193" s="329" t="s">
        <v>71</v>
      </c>
      <c r="L193" s="329" t="s">
        <v>71</v>
      </c>
      <c r="M193" s="329" t="s">
        <v>71</v>
      </c>
      <c r="N193" s="329" t="s">
        <v>71</v>
      </c>
      <c r="O193" s="329" t="s">
        <v>102</v>
      </c>
      <c r="P193" s="329" t="s">
        <v>71</v>
      </c>
      <c r="Q193" s="331" t="s">
        <v>71</v>
      </c>
      <c r="R193" s="331" t="s">
        <v>71</v>
      </c>
      <c r="S193" s="331" t="s">
        <v>71</v>
      </c>
      <c r="T193" s="331" t="s">
        <v>71</v>
      </c>
      <c r="U193" s="331" t="s">
        <v>992</v>
      </c>
      <c r="V193" s="332"/>
      <c r="W193" s="100"/>
      <c r="X193" s="100"/>
      <c r="Y193" s="100"/>
    </row>
    <row r="194" spans="1:25" s="567" customFormat="1" x14ac:dyDescent="0.2">
      <c r="A194" s="333">
        <v>56</v>
      </c>
      <c r="B194" s="333" t="s">
        <v>1745</v>
      </c>
      <c r="C194" s="334" t="s">
        <v>1008</v>
      </c>
      <c r="D194" s="333" t="s">
        <v>90</v>
      </c>
      <c r="E194" s="333" t="s">
        <v>90</v>
      </c>
      <c r="F194" s="333">
        <v>6</v>
      </c>
      <c r="G194" s="333" t="s">
        <v>269</v>
      </c>
      <c r="H194" s="333">
        <v>96</v>
      </c>
      <c r="I194" s="333" t="s">
        <v>125</v>
      </c>
      <c r="J194" s="333">
        <v>96</v>
      </c>
      <c r="K194" s="333" t="s">
        <v>71</v>
      </c>
      <c r="L194" s="333" t="s">
        <v>71</v>
      </c>
      <c r="M194" s="333" t="s">
        <v>71</v>
      </c>
      <c r="N194" s="333" t="s">
        <v>71</v>
      </c>
      <c r="O194" s="333" t="s">
        <v>102</v>
      </c>
      <c r="P194" s="333">
        <v>31.5</v>
      </c>
      <c r="Q194" s="335" t="s">
        <v>1080</v>
      </c>
      <c r="R194" s="335" t="s">
        <v>199</v>
      </c>
      <c r="S194" s="335" t="s">
        <v>1122</v>
      </c>
      <c r="T194" s="335" t="s">
        <v>1120</v>
      </c>
      <c r="U194" s="335" t="s">
        <v>992</v>
      </c>
      <c r="V194" s="336"/>
      <c r="W194" s="100"/>
      <c r="X194" s="100"/>
      <c r="Y194" s="100"/>
    </row>
    <row r="195" spans="1:25" s="567" customFormat="1" x14ac:dyDescent="0.2">
      <c r="A195" s="333">
        <v>57</v>
      </c>
      <c r="B195" s="333" t="s">
        <v>1745</v>
      </c>
      <c r="C195" s="334" t="s">
        <v>1009</v>
      </c>
      <c r="D195" s="333" t="s">
        <v>90</v>
      </c>
      <c r="E195" s="333" t="s">
        <v>90</v>
      </c>
      <c r="F195" s="333">
        <v>6</v>
      </c>
      <c r="G195" s="333" t="s">
        <v>269</v>
      </c>
      <c r="H195" s="333">
        <v>96</v>
      </c>
      <c r="I195" s="333" t="s">
        <v>125</v>
      </c>
      <c r="J195" s="333">
        <v>96</v>
      </c>
      <c r="K195" s="333" t="s">
        <v>71</v>
      </c>
      <c r="L195" s="333" t="s">
        <v>71</v>
      </c>
      <c r="M195" s="333" t="s">
        <v>71</v>
      </c>
      <c r="N195" s="333" t="s">
        <v>71</v>
      </c>
      <c r="O195" s="333" t="s">
        <v>102</v>
      </c>
      <c r="P195" s="333">
        <v>36.799999999999997</v>
      </c>
      <c r="Q195" s="335" t="s">
        <v>1080</v>
      </c>
      <c r="R195" s="335" t="s">
        <v>199</v>
      </c>
      <c r="S195" s="335" t="s">
        <v>1126</v>
      </c>
      <c r="T195" s="335" t="s">
        <v>1120</v>
      </c>
      <c r="U195" s="335" t="s">
        <v>992</v>
      </c>
      <c r="V195" s="336"/>
      <c r="W195" s="100"/>
      <c r="X195" s="100"/>
      <c r="Y195" s="100"/>
    </row>
    <row r="196" spans="1:25" s="567" customFormat="1" x14ac:dyDescent="0.2">
      <c r="A196" s="333">
        <v>58</v>
      </c>
      <c r="B196" s="333" t="s">
        <v>1745</v>
      </c>
      <c r="C196" s="334" t="s">
        <v>1010</v>
      </c>
      <c r="D196" s="333" t="s">
        <v>90</v>
      </c>
      <c r="E196" s="333" t="s">
        <v>90</v>
      </c>
      <c r="F196" s="333">
        <v>6</v>
      </c>
      <c r="G196" s="333" t="s">
        <v>269</v>
      </c>
      <c r="H196" s="333">
        <v>96</v>
      </c>
      <c r="I196" s="333" t="s">
        <v>125</v>
      </c>
      <c r="J196" s="333">
        <v>96</v>
      </c>
      <c r="K196" s="333" t="s">
        <v>71</v>
      </c>
      <c r="L196" s="333" t="s">
        <v>71</v>
      </c>
      <c r="M196" s="333" t="s">
        <v>71</v>
      </c>
      <c r="N196" s="333" t="s">
        <v>71</v>
      </c>
      <c r="O196" s="333" t="s">
        <v>102</v>
      </c>
      <c r="P196" s="333">
        <v>28.6</v>
      </c>
      <c r="Q196" s="335" t="s">
        <v>1080</v>
      </c>
      <c r="R196" s="335" t="s">
        <v>199</v>
      </c>
      <c r="S196" s="335" t="s">
        <v>1127</v>
      </c>
      <c r="T196" s="335" t="s">
        <v>1120</v>
      </c>
      <c r="U196" s="335" t="s">
        <v>992</v>
      </c>
      <c r="V196" s="336"/>
      <c r="W196" s="100"/>
      <c r="X196" s="100"/>
      <c r="Y196" s="100"/>
    </row>
    <row r="197" spans="1:25" s="567" customFormat="1" x14ac:dyDescent="0.2">
      <c r="A197" s="333">
        <v>59</v>
      </c>
      <c r="B197" s="333" t="s">
        <v>1745</v>
      </c>
      <c r="C197" s="334" t="s">
        <v>1011</v>
      </c>
      <c r="D197" s="333" t="s">
        <v>90</v>
      </c>
      <c r="E197" s="333" t="s">
        <v>90</v>
      </c>
      <c r="F197" s="333">
        <v>6</v>
      </c>
      <c r="G197" s="333" t="s">
        <v>269</v>
      </c>
      <c r="H197" s="333">
        <v>96</v>
      </c>
      <c r="I197" s="333" t="s">
        <v>125</v>
      </c>
      <c r="J197" s="333">
        <v>96</v>
      </c>
      <c r="K197" s="333" t="s">
        <v>71</v>
      </c>
      <c r="L197" s="333" t="s">
        <v>71</v>
      </c>
      <c r="M197" s="333" t="s">
        <v>71</v>
      </c>
      <c r="N197" s="333" t="s">
        <v>71</v>
      </c>
      <c r="O197" s="333" t="s">
        <v>102</v>
      </c>
      <c r="P197" s="333">
        <v>32.700000000000003</v>
      </c>
      <c r="Q197" s="335" t="s">
        <v>1080</v>
      </c>
      <c r="R197" s="335" t="s">
        <v>199</v>
      </c>
      <c r="S197" s="335" t="s">
        <v>1128</v>
      </c>
      <c r="T197" s="335" t="s">
        <v>1120</v>
      </c>
      <c r="U197" s="335" t="s">
        <v>992</v>
      </c>
      <c r="V197" s="336"/>
      <c r="W197" s="100"/>
      <c r="X197" s="100"/>
      <c r="Y197" s="100"/>
    </row>
    <row r="198" spans="1:25" s="567" customFormat="1" x14ac:dyDescent="0.2">
      <c r="A198" s="333">
        <v>60</v>
      </c>
      <c r="B198" s="333" t="s">
        <v>1745</v>
      </c>
      <c r="C198" s="334" t="s">
        <v>1012</v>
      </c>
      <c r="D198" s="333" t="s">
        <v>90</v>
      </c>
      <c r="E198" s="333" t="s">
        <v>90</v>
      </c>
      <c r="F198" s="333">
        <v>6</v>
      </c>
      <c r="G198" s="333" t="s">
        <v>269</v>
      </c>
      <c r="H198" s="333">
        <v>96</v>
      </c>
      <c r="I198" s="333" t="s">
        <v>125</v>
      </c>
      <c r="J198" s="333">
        <v>96</v>
      </c>
      <c r="K198" s="333" t="s">
        <v>71</v>
      </c>
      <c r="L198" s="333" t="s">
        <v>71</v>
      </c>
      <c r="M198" s="333" t="s">
        <v>71</v>
      </c>
      <c r="N198" s="333" t="s">
        <v>71</v>
      </c>
      <c r="O198" s="333" t="s">
        <v>102</v>
      </c>
      <c r="P198" s="333">
        <v>27.2</v>
      </c>
      <c r="Q198" s="335" t="s">
        <v>1080</v>
      </c>
      <c r="R198" s="335" t="s">
        <v>199</v>
      </c>
      <c r="S198" s="335" t="s">
        <v>1124</v>
      </c>
      <c r="T198" s="335" t="s">
        <v>1120</v>
      </c>
      <c r="U198" s="335" t="s">
        <v>992</v>
      </c>
      <c r="V198" s="336"/>
      <c r="W198" s="100"/>
      <c r="X198" s="100"/>
      <c r="Y198" s="100"/>
    </row>
    <row r="199" spans="1:25" s="567" customFormat="1" x14ac:dyDescent="0.2">
      <c r="A199" s="337">
        <v>61</v>
      </c>
      <c r="B199" s="337" t="s">
        <v>1746</v>
      </c>
      <c r="C199" s="338" t="s">
        <v>1008</v>
      </c>
      <c r="D199" s="337" t="s">
        <v>90</v>
      </c>
      <c r="E199" s="337" t="s">
        <v>90</v>
      </c>
      <c r="F199" s="337">
        <v>6</v>
      </c>
      <c r="G199" s="337" t="s">
        <v>269</v>
      </c>
      <c r="H199" s="337">
        <v>96</v>
      </c>
      <c r="I199" s="337" t="s">
        <v>125</v>
      </c>
      <c r="J199" s="337">
        <v>96</v>
      </c>
      <c r="K199" s="337" t="s">
        <v>71</v>
      </c>
      <c r="L199" s="337" t="s">
        <v>71</v>
      </c>
      <c r="M199" s="337" t="s">
        <v>71</v>
      </c>
      <c r="N199" s="337" t="s">
        <v>71</v>
      </c>
      <c r="O199" s="337" t="s">
        <v>102</v>
      </c>
      <c r="P199" s="337">
        <v>9.0999999999999998E-2</v>
      </c>
      <c r="Q199" s="339" t="s">
        <v>1080</v>
      </c>
      <c r="R199" s="339" t="s">
        <v>199</v>
      </c>
      <c r="S199" s="339" t="s">
        <v>1131</v>
      </c>
      <c r="T199" s="339" t="s">
        <v>1129</v>
      </c>
      <c r="U199" s="339" t="s">
        <v>992</v>
      </c>
      <c r="V199" s="340"/>
      <c r="W199" s="100"/>
      <c r="X199" s="100"/>
      <c r="Y199" s="100"/>
    </row>
    <row r="200" spans="1:25" s="567" customFormat="1" x14ac:dyDescent="0.2">
      <c r="A200" s="337">
        <v>62</v>
      </c>
      <c r="B200" s="337" t="s">
        <v>1746</v>
      </c>
      <c r="C200" s="338" t="s">
        <v>1009</v>
      </c>
      <c r="D200" s="337" t="s">
        <v>90</v>
      </c>
      <c r="E200" s="337" t="s">
        <v>90</v>
      </c>
      <c r="F200" s="337">
        <v>6</v>
      </c>
      <c r="G200" s="337" t="s">
        <v>269</v>
      </c>
      <c r="H200" s="337">
        <v>96</v>
      </c>
      <c r="I200" s="337" t="s">
        <v>125</v>
      </c>
      <c r="J200" s="337">
        <v>96</v>
      </c>
      <c r="K200" s="337" t="s">
        <v>71</v>
      </c>
      <c r="L200" s="337" t="s">
        <v>71</v>
      </c>
      <c r="M200" s="337" t="s">
        <v>71</v>
      </c>
      <c r="N200" s="337" t="s">
        <v>71</v>
      </c>
      <c r="O200" s="337" t="s">
        <v>102</v>
      </c>
      <c r="P200" s="337">
        <v>0.19</v>
      </c>
      <c r="Q200" s="339" t="s">
        <v>1080</v>
      </c>
      <c r="R200" s="339" t="s">
        <v>199</v>
      </c>
      <c r="S200" s="339" t="s">
        <v>1137</v>
      </c>
      <c r="T200" s="339" t="s">
        <v>1129</v>
      </c>
      <c r="U200" s="339" t="s">
        <v>992</v>
      </c>
      <c r="V200" s="340"/>
      <c r="W200" s="100"/>
      <c r="X200" s="100"/>
      <c r="Y200" s="100"/>
    </row>
    <row r="201" spans="1:25" s="567" customFormat="1" x14ac:dyDescent="0.2">
      <c r="A201" s="337">
        <v>63</v>
      </c>
      <c r="B201" s="337" t="s">
        <v>1746</v>
      </c>
      <c r="C201" s="338" t="s">
        <v>1010</v>
      </c>
      <c r="D201" s="337" t="s">
        <v>90</v>
      </c>
      <c r="E201" s="337" t="s">
        <v>90</v>
      </c>
      <c r="F201" s="337">
        <v>6</v>
      </c>
      <c r="G201" s="337" t="s">
        <v>269</v>
      </c>
      <c r="H201" s="337">
        <v>96</v>
      </c>
      <c r="I201" s="337" t="s">
        <v>125</v>
      </c>
      <c r="J201" s="337">
        <v>96</v>
      </c>
      <c r="K201" s="337" t="s">
        <v>71</v>
      </c>
      <c r="L201" s="337" t="s">
        <v>71</v>
      </c>
      <c r="M201" s="337" t="s">
        <v>71</v>
      </c>
      <c r="N201" s="337" t="s">
        <v>71</v>
      </c>
      <c r="O201" s="337" t="s">
        <v>102</v>
      </c>
      <c r="P201" s="337">
        <v>0.26</v>
      </c>
      <c r="Q201" s="339" t="s">
        <v>1080</v>
      </c>
      <c r="R201" s="339" t="s">
        <v>199</v>
      </c>
      <c r="S201" s="339" t="s">
        <v>1139</v>
      </c>
      <c r="T201" s="339" t="s">
        <v>1129</v>
      </c>
      <c r="U201" s="339" t="s">
        <v>992</v>
      </c>
      <c r="V201" s="340"/>
      <c r="W201" s="100"/>
      <c r="X201" s="100"/>
      <c r="Y201" s="100"/>
    </row>
    <row r="202" spans="1:25" s="567" customFormat="1" x14ac:dyDescent="0.2">
      <c r="A202" s="337">
        <v>64</v>
      </c>
      <c r="B202" s="337" t="s">
        <v>1746</v>
      </c>
      <c r="C202" s="338" t="s">
        <v>1011</v>
      </c>
      <c r="D202" s="337" t="s">
        <v>90</v>
      </c>
      <c r="E202" s="337" t="s">
        <v>90</v>
      </c>
      <c r="F202" s="337">
        <v>6</v>
      </c>
      <c r="G202" s="337" t="s">
        <v>269</v>
      </c>
      <c r="H202" s="337">
        <v>96</v>
      </c>
      <c r="I202" s="337" t="s">
        <v>125</v>
      </c>
      <c r="J202" s="337">
        <v>96</v>
      </c>
      <c r="K202" s="337" t="s">
        <v>71</v>
      </c>
      <c r="L202" s="337" t="s">
        <v>71</v>
      </c>
      <c r="M202" s="337" t="s">
        <v>71</v>
      </c>
      <c r="N202" s="337" t="s">
        <v>71</v>
      </c>
      <c r="O202" s="337" t="s">
        <v>102</v>
      </c>
      <c r="P202" s="337">
        <v>0.13</v>
      </c>
      <c r="Q202" s="339" t="s">
        <v>1080</v>
      </c>
      <c r="R202" s="339" t="s">
        <v>199</v>
      </c>
      <c r="S202" s="339" t="s">
        <v>1142</v>
      </c>
      <c r="T202" s="339" t="s">
        <v>1129</v>
      </c>
      <c r="U202" s="339" t="s">
        <v>992</v>
      </c>
      <c r="V202" s="340"/>
      <c r="W202" s="100"/>
      <c r="X202" s="100"/>
      <c r="Y202" s="100"/>
    </row>
    <row r="203" spans="1:25" s="567" customFormat="1" x14ac:dyDescent="0.2">
      <c r="A203" s="337">
        <v>65</v>
      </c>
      <c r="B203" s="337" t="s">
        <v>1746</v>
      </c>
      <c r="C203" s="338" t="s">
        <v>1012</v>
      </c>
      <c r="D203" s="337" t="s">
        <v>90</v>
      </c>
      <c r="E203" s="337" t="s">
        <v>90</v>
      </c>
      <c r="F203" s="337">
        <v>6</v>
      </c>
      <c r="G203" s="337" t="s">
        <v>269</v>
      </c>
      <c r="H203" s="337">
        <v>96</v>
      </c>
      <c r="I203" s="337" t="s">
        <v>125</v>
      </c>
      <c r="J203" s="337">
        <v>96</v>
      </c>
      <c r="K203" s="337" t="s">
        <v>71</v>
      </c>
      <c r="L203" s="337" t="s">
        <v>71</v>
      </c>
      <c r="M203" s="337" t="s">
        <v>71</v>
      </c>
      <c r="N203" s="337" t="s">
        <v>71</v>
      </c>
      <c r="O203" s="337" t="s">
        <v>102</v>
      </c>
      <c r="P203" s="337">
        <v>0.1</v>
      </c>
      <c r="Q203" s="339" t="s">
        <v>1080</v>
      </c>
      <c r="R203" s="339" t="s">
        <v>199</v>
      </c>
      <c r="S203" s="339" t="s">
        <v>1134</v>
      </c>
      <c r="T203" s="339" t="s">
        <v>1129</v>
      </c>
      <c r="U203" s="339" t="s">
        <v>992</v>
      </c>
      <c r="V203" s="340"/>
      <c r="W203" s="100"/>
      <c r="X203" s="100"/>
      <c r="Y203" s="100"/>
    </row>
    <row r="204" spans="1:25" s="567" customFormat="1" x14ac:dyDescent="0.2">
      <c r="A204" s="341">
        <v>66</v>
      </c>
      <c r="B204" s="341" t="s">
        <v>1747</v>
      </c>
      <c r="C204" s="342" t="s">
        <v>1008</v>
      </c>
      <c r="D204" s="341" t="s">
        <v>90</v>
      </c>
      <c r="E204" s="341" t="s">
        <v>90</v>
      </c>
      <c r="F204" s="341">
        <v>6</v>
      </c>
      <c r="G204" s="341" t="s">
        <v>269</v>
      </c>
      <c r="H204" s="341">
        <v>96</v>
      </c>
      <c r="I204" s="341" t="s">
        <v>125</v>
      </c>
      <c r="J204" s="341">
        <v>96</v>
      </c>
      <c r="K204" s="341" t="s">
        <v>71</v>
      </c>
      <c r="L204" s="341" t="s">
        <v>71</v>
      </c>
      <c r="M204" s="341" t="s">
        <v>71</v>
      </c>
      <c r="N204" s="341" t="s">
        <v>71</v>
      </c>
      <c r="O204" s="341" t="s">
        <v>102</v>
      </c>
      <c r="P204" s="341">
        <v>13.9</v>
      </c>
      <c r="Q204" s="343" t="s">
        <v>1080</v>
      </c>
      <c r="R204" s="343" t="s">
        <v>199</v>
      </c>
      <c r="S204" s="343" t="s">
        <v>1145</v>
      </c>
      <c r="T204" s="343" t="s">
        <v>1143</v>
      </c>
      <c r="U204" s="343" t="s">
        <v>992</v>
      </c>
      <c r="V204" s="344"/>
      <c r="W204" s="100"/>
      <c r="X204" s="100"/>
      <c r="Y204" s="100"/>
    </row>
    <row r="205" spans="1:25" s="567" customFormat="1" x14ac:dyDescent="0.2">
      <c r="A205" s="341">
        <v>67</v>
      </c>
      <c r="B205" s="341" t="s">
        <v>1747</v>
      </c>
      <c r="C205" s="342" t="s">
        <v>1009</v>
      </c>
      <c r="D205" s="341" t="s">
        <v>90</v>
      </c>
      <c r="E205" s="341" t="s">
        <v>90</v>
      </c>
      <c r="F205" s="341">
        <v>6</v>
      </c>
      <c r="G205" s="341" t="s">
        <v>269</v>
      </c>
      <c r="H205" s="341">
        <v>96</v>
      </c>
      <c r="I205" s="341" t="s">
        <v>125</v>
      </c>
      <c r="J205" s="341">
        <v>96</v>
      </c>
      <c r="K205" s="341" t="s">
        <v>71</v>
      </c>
      <c r="L205" s="341" t="s">
        <v>71</v>
      </c>
      <c r="M205" s="341" t="s">
        <v>71</v>
      </c>
      <c r="N205" s="341" t="s">
        <v>71</v>
      </c>
      <c r="O205" s="341" t="s">
        <v>102</v>
      </c>
      <c r="P205" s="341">
        <v>27.8</v>
      </c>
      <c r="Q205" s="343" t="s">
        <v>1080</v>
      </c>
      <c r="R205" s="343" t="s">
        <v>199</v>
      </c>
      <c r="S205" s="343" t="s">
        <v>1151</v>
      </c>
      <c r="T205" s="343" t="s">
        <v>1143</v>
      </c>
      <c r="U205" s="343" t="s">
        <v>992</v>
      </c>
      <c r="V205" s="344"/>
      <c r="W205" s="100"/>
      <c r="X205" s="100"/>
      <c r="Y205" s="100"/>
    </row>
    <row r="206" spans="1:25" s="567" customFormat="1" x14ac:dyDescent="0.2">
      <c r="A206" s="341">
        <v>68</v>
      </c>
      <c r="B206" s="341" t="s">
        <v>1747</v>
      </c>
      <c r="C206" s="342" t="s">
        <v>1010</v>
      </c>
      <c r="D206" s="341" t="s">
        <v>90</v>
      </c>
      <c r="E206" s="341" t="s">
        <v>90</v>
      </c>
      <c r="F206" s="341">
        <v>6</v>
      </c>
      <c r="G206" s="341" t="s">
        <v>269</v>
      </c>
      <c r="H206" s="341">
        <v>96</v>
      </c>
      <c r="I206" s="341" t="s">
        <v>125</v>
      </c>
      <c r="J206" s="341">
        <v>96</v>
      </c>
      <c r="K206" s="341" t="s">
        <v>71</v>
      </c>
      <c r="L206" s="341" t="s">
        <v>71</v>
      </c>
      <c r="M206" s="341" t="s">
        <v>71</v>
      </c>
      <c r="N206" s="341" t="s">
        <v>71</v>
      </c>
      <c r="O206" s="341" t="s">
        <v>102</v>
      </c>
      <c r="P206" s="341">
        <v>14.9</v>
      </c>
      <c r="Q206" s="343" t="s">
        <v>1080</v>
      </c>
      <c r="R206" s="343" t="s">
        <v>199</v>
      </c>
      <c r="S206" s="343" t="s">
        <v>1154</v>
      </c>
      <c r="T206" s="343" t="s">
        <v>1143</v>
      </c>
      <c r="U206" s="343" t="s">
        <v>992</v>
      </c>
      <c r="V206" s="344"/>
      <c r="W206" s="100"/>
      <c r="X206" s="100"/>
      <c r="Y206" s="100"/>
    </row>
    <row r="207" spans="1:25" s="567" customFormat="1" x14ac:dyDescent="0.2">
      <c r="A207" s="341">
        <v>69</v>
      </c>
      <c r="B207" s="341" t="s">
        <v>1747</v>
      </c>
      <c r="C207" s="342" t="s">
        <v>1011</v>
      </c>
      <c r="D207" s="341" t="s">
        <v>90</v>
      </c>
      <c r="E207" s="341" t="s">
        <v>90</v>
      </c>
      <c r="F207" s="341">
        <v>6</v>
      </c>
      <c r="G207" s="341" t="s">
        <v>269</v>
      </c>
      <c r="H207" s="341">
        <v>96</v>
      </c>
      <c r="I207" s="341" t="s">
        <v>125</v>
      </c>
      <c r="J207" s="341">
        <v>96</v>
      </c>
      <c r="K207" s="341" t="s">
        <v>71</v>
      </c>
      <c r="L207" s="341" t="s">
        <v>71</v>
      </c>
      <c r="M207" s="341" t="s">
        <v>71</v>
      </c>
      <c r="N207" s="341" t="s">
        <v>71</v>
      </c>
      <c r="O207" s="341" t="s">
        <v>102</v>
      </c>
      <c r="P207" s="341">
        <v>23.9</v>
      </c>
      <c r="Q207" s="343" t="s">
        <v>1080</v>
      </c>
      <c r="R207" s="343" t="s">
        <v>199</v>
      </c>
      <c r="S207" s="343" t="s">
        <v>1156</v>
      </c>
      <c r="T207" s="343" t="s">
        <v>1143</v>
      </c>
      <c r="U207" s="343" t="s">
        <v>992</v>
      </c>
      <c r="V207" s="344"/>
      <c r="W207" s="100"/>
      <c r="X207" s="100"/>
      <c r="Y207" s="100"/>
    </row>
    <row r="208" spans="1:25" s="567" customFormat="1" x14ac:dyDescent="0.2">
      <c r="A208" s="341">
        <v>70</v>
      </c>
      <c r="B208" s="341" t="s">
        <v>1747</v>
      </c>
      <c r="C208" s="342" t="s">
        <v>1012</v>
      </c>
      <c r="D208" s="341" t="s">
        <v>90</v>
      </c>
      <c r="E208" s="341" t="s">
        <v>90</v>
      </c>
      <c r="F208" s="341">
        <v>6</v>
      </c>
      <c r="G208" s="341" t="s">
        <v>269</v>
      </c>
      <c r="H208" s="341">
        <v>96</v>
      </c>
      <c r="I208" s="341" t="s">
        <v>125</v>
      </c>
      <c r="J208" s="341">
        <v>96</v>
      </c>
      <c r="K208" s="341" t="s">
        <v>71</v>
      </c>
      <c r="L208" s="341" t="s">
        <v>71</v>
      </c>
      <c r="M208" s="341" t="s">
        <v>71</v>
      </c>
      <c r="N208" s="341" t="s">
        <v>71</v>
      </c>
      <c r="O208" s="341" t="s">
        <v>102</v>
      </c>
      <c r="P208" s="341">
        <v>29.18</v>
      </c>
      <c r="Q208" s="343" t="s">
        <v>1080</v>
      </c>
      <c r="R208" s="343" t="s">
        <v>199</v>
      </c>
      <c r="S208" s="343" t="s">
        <v>1148</v>
      </c>
      <c r="T208" s="343" t="s">
        <v>1143</v>
      </c>
      <c r="U208" s="343" t="s">
        <v>992</v>
      </c>
      <c r="V208" s="344"/>
      <c r="W208" s="100"/>
      <c r="X208" s="100"/>
      <c r="Y208" s="100"/>
    </row>
    <row r="209" spans="1:25" s="567" customFormat="1" x14ac:dyDescent="0.2">
      <c r="A209" s="372">
        <v>71</v>
      </c>
      <c r="B209" s="372" t="s">
        <v>1748</v>
      </c>
      <c r="C209" s="373" t="s">
        <v>1008</v>
      </c>
      <c r="D209" s="372" t="s">
        <v>90</v>
      </c>
      <c r="E209" s="372" t="s">
        <v>90</v>
      </c>
      <c r="F209" s="372">
        <v>6</v>
      </c>
      <c r="G209" s="372" t="s">
        <v>269</v>
      </c>
      <c r="H209" s="372">
        <v>96</v>
      </c>
      <c r="I209" s="372" t="s">
        <v>125</v>
      </c>
      <c r="J209" s="372">
        <v>96</v>
      </c>
      <c r="K209" s="372" t="s">
        <v>71</v>
      </c>
      <c r="L209" s="372" t="s">
        <v>71</v>
      </c>
      <c r="M209" s="372" t="s">
        <v>71</v>
      </c>
      <c r="N209" s="372" t="s">
        <v>71</v>
      </c>
      <c r="O209" s="372" t="s">
        <v>102</v>
      </c>
      <c r="P209" s="372">
        <v>31.9</v>
      </c>
      <c r="Q209" s="374" t="s">
        <v>1080</v>
      </c>
      <c r="R209" s="374" t="s">
        <v>199</v>
      </c>
      <c r="S209" s="374" t="s">
        <v>1160</v>
      </c>
      <c r="T209" s="374" t="s">
        <v>1158</v>
      </c>
      <c r="U209" s="374" t="s">
        <v>992</v>
      </c>
      <c r="V209" s="375"/>
      <c r="W209" s="100"/>
      <c r="X209" s="100"/>
      <c r="Y209" s="100"/>
    </row>
    <row r="210" spans="1:25" s="567" customFormat="1" x14ac:dyDescent="0.2">
      <c r="A210" s="372">
        <v>72</v>
      </c>
      <c r="B210" s="372" t="s">
        <v>1748</v>
      </c>
      <c r="C210" s="373" t="s">
        <v>1009</v>
      </c>
      <c r="D210" s="372" t="s">
        <v>90</v>
      </c>
      <c r="E210" s="372" t="s">
        <v>90</v>
      </c>
      <c r="F210" s="372">
        <v>6</v>
      </c>
      <c r="G210" s="372" t="s">
        <v>269</v>
      </c>
      <c r="H210" s="372">
        <v>96</v>
      </c>
      <c r="I210" s="372" t="s">
        <v>125</v>
      </c>
      <c r="J210" s="372">
        <v>96</v>
      </c>
      <c r="K210" s="372" t="s">
        <v>71</v>
      </c>
      <c r="L210" s="372" t="s">
        <v>71</v>
      </c>
      <c r="M210" s="372" t="s">
        <v>71</v>
      </c>
      <c r="N210" s="372" t="s">
        <v>71</v>
      </c>
      <c r="O210" s="372" t="s">
        <v>102</v>
      </c>
      <c r="P210" s="372">
        <v>29.7</v>
      </c>
      <c r="Q210" s="374" t="s">
        <v>1080</v>
      </c>
      <c r="R210" s="374" t="s">
        <v>199</v>
      </c>
      <c r="S210" s="374" t="s">
        <v>1166</v>
      </c>
      <c r="T210" s="374" t="s">
        <v>1158</v>
      </c>
      <c r="U210" s="374" t="s">
        <v>992</v>
      </c>
      <c r="V210" s="375"/>
      <c r="W210" s="100"/>
      <c r="X210" s="100"/>
      <c r="Y210" s="100"/>
    </row>
    <row r="211" spans="1:25" s="567" customFormat="1" x14ac:dyDescent="0.2">
      <c r="A211" s="372">
        <v>73</v>
      </c>
      <c r="B211" s="372" t="s">
        <v>1748</v>
      </c>
      <c r="C211" s="373" t="s">
        <v>1010</v>
      </c>
      <c r="D211" s="372" t="s">
        <v>90</v>
      </c>
      <c r="E211" s="372" t="s">
        <v>90</v>
      </c>
      <c r="F211" s="372">
        <v>6</v>
      </c>
      <c r="G211" s="372" t="s">
        <v>269</v>
      </c>
      <c r="H211" s="372">
        <v>96</v>
      </c>
      <c r="I211" s="372" t="s">
        <v>125</v>
      </c>
      <c r="J211" s="372">
        <v>96</v>
      </c>
      <c r="K211" s="372" t="s">
        <v>71</v>
      </c>
      <c r="L211" s="372" t="s">
        <v>71</v>
      </c>
      <c r="M211" s="372" t="s">
        <v>71</v>
      </c>
      <c r="N211" s="372" t="s">
        <v>71</v>
      </c>
      <c r="O211" s="372" t="s">
        <v>102</v>
      </c>
      <c r="P211" s="372">
        <v>23.7</v>
      </c>
      <c r="Q211" s="374" t="s">
        <v>1080</v>
      </c>
      <c r="R211" s="374" t="s">
        <v>199</v>
      </c>
      <c r="S211" s="374" t="s">
        <v>1169</v>
      </c>
      <c r="T211" s="374" t="s">
        <v>1158</v>
      </c>
      <c r="U211" s="374" t="s">
        <v>992</v>
      </c>
      <c r="V211" s="375"/>
      <c r="W211" s="100"/>
      <c r="X211" s="100"/>
      <c r="Y211" s="100"/>
    </row>
    <row r="212" spans="1:25" s="567" customFormat="1" x14ac:dyDescent="0.2">
      <c r="A212" s="372">
        <v>74</v>
      </c>
      <c r="B212" s="372" t="s">
        <v>1748</v>
      </c>
      <c r="C212" s="373" t="s">
        <v>1011</v>
      </c>
      <c r="D212" s="372" t="s">
        <v>90</v>
      </c>
      <c r="E212" s="372" t="s">
        <v>90</v>
      </c>
      <c r="F212" s="372">
        <v>6</v>
      </c>
      <c r="G212" s="372" t="s">
        <v>269</v>
      </c>
      <c r="H212" s="372">
        <v>96</v>
      </c>
      <c r="I212" s="372" t="s">
        <v>125</v>
      </c>
      <c r="J212" s="372">
        <v>96</v>
      </c>
      <c r="K212" s="372" t="s">
        <v>71</v>
      </c>
      <c r="L212" s="372" t="s">
        <v>71</v>
      </c>
      <c r="M212" s="372" t="s">
        <v>71</v>
      </c>
      <c r="N212" s="372" t="s">
        <v>71</v>
      </c>
      <c r="O212" s="372" t="s">
        <v>102</v>
      </c>
      <c r="P212" s="372">
        <v>56.6</v>
      </c>
      <c r="Q212" s="374" t="s">
        <v>1080</v>
      </c>
      <c r="R212" s="374" t="s">
        <v>199</v>
      </c>
      <c r="S212" s="374" t="s">
        <v>1172</v>
      </c>
      <c r="T212" s="374" t="s">
        <v>1158</v>
      </c>
      <c r="U212" s="374" t="s">
        <v>992</v>
      </c>
      <c r="V212" s="375"/>
      <c r="W212" s="100"/>
      <c r="X212" s="100"/>
      <c r="Y212" s="100"/>
    </row>
    <row r="213" spans="1:25" s="567" customFormat="1" x14ac:dyDescent="0.2">
      <c r="A213" s="372">
        <v>75</v>
      </c>
      <c r="B213" s="372" t="s">
        <v>1748</v>
      </c>
      <c r="C213" s="373" t="s">
        <v>1012</v>
      </c>
      <c r="D213" s="372" t="s">
        <v>90</v>
      </c>
      <c r="E213" s="372" t="s">
        <v>90</v>
      </c>
      <c r="F213" s="372">
        <v>6</v>
      </c>
      <c r="G213" s="372" t="s">
        <v>269</v>
      </c>
      <c r="H213" s="372">
        <v>96</v>
      </c>
      <c r="I213" s="372" t="s">
        <v>125</v>
      </c>
      <c r="J213" s="372">
        <v>96</v>
      </c>
      <c r="K213" s="372" t="s">
        <v>71</v>
      </c>
      <c r="L213" s="372" t="s">
        <v>71</v>
      </c>
      <c r="M213" s="372" t="s">
        <v>71</v>
      </c>
      <c r="N213" s="372" t="s">
        <v>71</v>
      </c>
      <c r="O213" s="372" t="s">
        <v>102</v>
      </c>
      <c r="P213" s="372">
        <v>62.8</v>
      </c>
      <c r="Q213" s="374" t="s">
        <v>1080</v>
      </c>
      <c r="R213" s="374" t="s">
        <v>199</v>
      </c>
      <c r="S213" s="374" t="s">
        <v>1163</v>
      </c>
      <c r="T213" s="374" t="s">
        <v>1158</v>
      </c>
      <c r="U213" s="374" t="s">
        <v>992</v>
      </c>
      <c r="V213" s="375"/>
      <c r="W213" s="100"/>
      <c r="X213" s="100"/>
      <c r="Y213" s="100"/>
    </row>
    <row r="214" spans="1:25" s="567" customFormat="1" x14ac:dyDescent="0.2">
      <c r="A214" s="376">
        <v>76</v>
      </c>
      <c r="B214" s="376" t="s">
        <v>1749</v>
      </c>
      <c r="C214" s="377" t="s">
        <v>1008</v>
      </c>
      <c r="D214" s="376" t="s">
        <v>90</v>
      </c>
      <c r="E214" s="376" t="s">
        <v>90</v>
      </c>
      <c r="F214" s="376">
        <v>6</v>
      </c>
      <c r="G214" s="376" t="s">
        <v>269</v>
      </c>
      <c r="H214" s="376">
        <v>96</v>
      </c>
      <c r="I214" s="376" t="s">
        <v>125</v>
      </c>
      <c r="J214" s="376">
        <v>96</v>
      </c>
      <c r="K214" s="376" t="s">
        <v>71</v>
      </c>
      <c r="L214" s="376" t="s">
        <v>71</v>
      </c>
      <c r="M214" s="376" t="s">
        <v>71</v>
      </c>
      <c r="N214" s="376" t="s">
        <v>71</v>
      </c>
      <c r="O214" s="376" t="s">
        <v>102</v>
      </c>
      <c r="P214" s="376">
        <v>0.92</v>
      </c>
      <c r="Q214" s="378" t="s">
        <v>1080</v>
      </c>
      <c r="R214" s="378" t="s">
        <v>199</v>
      </c>
      <c r="S214" s="378" t="s">
        <v>1176</v>
      </c>
      <c r="T214" s="378" t="s">
        <v>1174</v>
      </c>
      <c r="U214" s="378" t="s">
        <v>992</v>
      </c>
      <c r="V214" s="379"/>
      <c r="W214" s="100"/>
      <c r="X214" s="100"/>
      <c r="Y214" s="100"/>
    </row>
    <row r="215" spans="1:25" s="567" customFormat="1" x14ac:dyDescent="0.2">
      <c r="A215" s="376">
        <v>77</v>
      </c>
      <c r="B215" s="376" t="s">
        <v>1749</v>
      </c>
      <c r="C215" s="377" t="s">
        <v>1009</v>
      </c>
      <c r="D215" s="376" t="s">
        <v>90</v>
      </c>
      <c r="E215" s="376" t="s">
        <v>90</v>
      </c>
      <c r="F215" s="376">
        <v>6</v>
      </c>
      <c r="G215" s="376" t="s">
        <v>269</v>
      </c>
      <c r="H215" s="376">
        <v>96</v>
      </c>
      <c r="I215" s="376" t="s">
        <v>125</v>
      </c>
      <c r="J215" s="376">
        <v>96</v>
      </c>
      <c r="K215" s="376" t="s">
        <v>71</v>
      </c>
      <c r="L215" s="376" t="s">
        <v>71</v>
      </c>
      <c r="M215" s="376" t="s">
        <v>71</v>
      </c>
      <c r="N215" s="376" t="s">
        <v>71</v>
      </c>
      <c r="O215" s="376" t="s">
        <v>102</v>
      </c>
      <c r="P215" s="376">
        <v>0.42</v>
      </c>
      <c r="Q215" s="378" t="s">
        <v>1080</v>
      </c>
      <c r="R215" s="378" t="s">
        <v>199</v>
      </c>
      <c r="S215" s="378" t="s">
        <v>1181</v>
      </c>
      <c r="T215" s="378" t="s">
        <v>1174</v>
      </c>
      <c r="U215" s="378" t="s">
        <v>992</v>
      </c>
      <c r="V215" s="379"/>
      <c r="W215" s="100"/>
      <c r="X215" s="100"/>
      <c r="Y215" s="100"/>
    </row>
    <row r="216" spans="1:25" s="567" customFormat="1" x14ac:dyDescent="0.2">
      <c r="A216" s="376">
        <v>78</v>
      </c>
      <c r="B216" s="376" t="s">
        <v>1749</v>
      </c>
      <c r="C216" s="377" t="s">
        <v>1010</v>
      </c>
      <c r="D216" s="376" t="s">
        <v>90</v>
      </c>
      <c r="E216" s="376" t="s">
        <v>90</v>
      </c>
      <c r="F216" s="376">
        <v>6</v>
      </c>
      <c r="G216" s="376" t="s">
        <v>269</v>
      </c>
      <c r="H216" s="376">
        <v>96</v>
      </c>
      <c r="I216" s="376" t="s">
        <v>125</v>
      </c>
      <c r="J216" s="376">
        <v>96</v>
      </c>
      <c r="K216" s="376" t="s">
        <v>71</v>
      </c>
      <c r="L216" s="376" t="s">
        <v>71</v>
      </c>
      <c r="M216" s="376" t="s">
        <v>71</v>
      </c>
      <c r="N216" s="376" t="s">
        <v>71</v>
      </c>
      <c r="O216" s="376" t="s">
        <v>102</v>
      </c>
      <c r="P216" s="376">
        <v>4.3899999999999997</v>
      </c>
      <c r="Q216" s="378" t="s">
        <v>1080</v>
      </c>
      <c r="R216" s="378" t="s">
        <v>199</v>
      </c>
      <c r="S216" s="378" t="s">
        <v>1183</v>
      </c>
      <c r="T216" s="378" t="s">
        <v>1174</v>
      </c>
      <c r="U216" s="378" t="s">
        <v>992</v>
      </c>
      <c r="V216" s="379"/>
      <c r="W216" s="100"/>
      <c r="X216" s="100"/>
      <c r="Y216" s="100"/>
    </row>
    <row r="217" spans="1:25" s="567" customFormat="1" x14ac:dyDescent="0.2">
      <c r="A217" s="376">
        <v>79</v>
      </c>
      <c r="B217" s="376" t="s">
        <v>1749</v>
      </c>
      <c r="C217" s="377" t="s">
        <v>1011</v>
      </c>
      <c r="D217" s="376" t="s">
        <v>90</v>
      </c>
      <c r="E217" s="376" t="s">
        <v>90</v>
      </c>
      <c r="F217" s="376">
        <v>6</v>
      </c>
      <c r="G217" s="376" t="s">
        <v>269</v>
      </c>
      <c r="H217" s="376">
        <v>96</v>
      </c>
      <c r="I217" s="376" t="s">
        <v>125</v>
      </c>
      <c r="J217" s="376">
        <v>96</v>
      </c>
      <c r="K217" s="376" t="s">
        <v>71</v>
      </c>
      <c r="L217" s="376" t="s">
        <v>71</v>
      </c>
      <c r="M217" s="376" t="s">
        <v>71</v>
      </c>
      <c r="N217" s="376" t="s">
        <v>71</v>
      </c>
      <c r="O217" s="376" t="s">
        <v>102</v>
      </c>
      <c r="P217" s="376">
        <v>0.15</v>
      </c>
      <c r="Q217" s="378" t="s">
        <v>1080</v>
      </c>
      <c r="R217" s="378" t="s">
        <v>199</v>
      </c>
      <c r="S217" s="378" t="s">
        <v>1186</v>
      </c>
      <c r="T217" s="378" t="s">
        <v>1174</v>
      </c>
      <c r="U217" s="378" t="s">
        <v>992</v>
      </c>
      <c r="V217" s="379"/>
      <c r="W217" s="100"/>
      <c r="X217" s="100"/>
      <c r="Y217" s="100"/>
    </row>
    <row r="218" spans="1:25" s="567" customFormat="1" x14ac:dyDescent="0.2">
      <c r="A218" s="376">
        <v>80</v>
      </c>
      <c r="B218" s="376" t="s">
        <v>1749</v>
      </c>
      <c r="C218" s="377" t="s">
        <v>1012</v>
      </c>
      <c r="D218" s="376" t="s">
        <v>90</v>
      </c>
      <c r="E218" s="376" t="s">
        <v>90</v>
      </c>
      <c r="F218" s="376">
        <v>6</v>
      </c>
      <c r="G218" s="376" t="s">
        <v>269</v>
      </c>
      <c r="H218" s="376">
        <v>96</v>
      </c>
      <c r="I218" s="376" t="s">
        <v>125</v>
      </c>
      <c r="J218" s="376">
        <v>96</v>
      </c>
      <c r="K218" s="376" t="s">
        <v>71</v>
      </c>
      <c r="L218" s="376" t="s">
        <v>71</v>
      </c>
      <c r="M218" s="376" t="s">
        <v>71</v>
      </c>
      <c r="N218" s="376" t="s">
        <v>71</v>
      </c>
      <c r="O218" s="376" t="s">
        <v>102</v>
      </c>
      <c r="P218" s="376">
        <v>1.32</v>
      </c>
      <c r="Q218" s="378" t="s">
        <v>1080</v>
      </c>
      <c r="R218" s="378" t="s">
        <v>199</v>
      </c>
      <c r="S218" s="378" t="s">
        <v>1187</v>
      </c>
      <c r="T218" s="378" t="s">
        <v>1174</v>
      </c>
      <c r="U218" s="378" t="s">
        <v>992</v>
      </c>
      <c r="V218" s="379"/>
      <c r="W218" s="100"/>
      <c r="X218" s="100"/>
      <c r="Y218" s="100"/>
    </row>
    <row r="219" spans="1:25" s="567" customFormat="1" x14ac:dyDescent="0.2">
      <c r="A219" s="96">
        <v>81</v>
      </c>
      <c r="B219" s="96" t="s">
        <v>1742</v>
      </c>
      <c r="C219" s="293" t="s">
        <v>1008</v>
      </c>
      <c r="D219" s="96" t="s">
        <v>90</v>
      </c>
      <c r="E219" s="96" t="s">
        <v>90</v>
      </c>
      <c r="F219" s="96">
        <v>6</v>
      </c>
      <c r="G219" s="96" t="s">
        <v>269</v>
      </c>
      <c r="H219" s="96">
        <v>96</v>
      </c>
      <c r="I219" s="96" t="s">
        <v>125</v>
      </c>
      <c r="J219" s="96">
        <v>96</v>
      </c>
      <c r="K219" s="96" t="s">
        <v>71</v>
      </c>
      <c r="L219" s="96" t="s">
        <v>71</v>
      </c>
      <c r="M219" s="96" t="s">
        <v>71</v>
      </c>
      <c r="N219" s="96" t="s">
        <v>71</v>
      </c>
      <c r="O219" s="96" t="s">
        <v>102</v>
      </c>
      <c r="P219" s="96">
        <v>16.8</v>
      </c>
      <c r="Q219" s="294" t="s">
        <v>1080</v>
      </c>
      <c r="R219" s="294" t="s">
        <v>199</v>
      </c>
      <c r="S219" s="294" t="s">
        <v>1083</v>
      </c>
      <c r="T219" s="294" t="s">
        <v>1080</v>
      </c>
      <c r="U219" s="294" t="s">
        <v>992</v>
      </c>
      <c r="V219" s="345"/>
      <c r="W219" s="100"/>
      <c r="X219" s="100"/>
      <c r="Y219" s="100"/>
    </row>
    <row r="220" spans="1:25" s="567" customFormat="1" x14ac:dyDescent="0.2">
      <c r="A220" s="96">
        <v>82</v>
      </c>
      <c r="B220" s="96" t="s">
        <v>1742</v>
      </c>
      <c r="C220" s="293" t="s">
        <v>1009</v>
      </c>
      <c r="D220" s="96" t="s">
        <v>90</v>
      </c>
      <c r="E220" s="96" t="s">
        <v>90</v>
      </c>
      <c r="F220" s="96">
        <v>6</v>
      </c>
      <c r="G220" s="96" t="s">
        <v>269</v>
      </c>
      <c r="H220" s="96">
        <v>96</v>
      </c>
      <c r="I220" s="96" t="s">
        <v>125</v>
      </c>
      <c r="J220" s="96">
        <v>96</v>
      </c>
      <c r="K220" s="96" t="s">
        <v>71</v>
      </c>
      <c r="L220" s="96" t="s">
        <v>71</v>
      </c>
      <c r="M220" s="96" t="s">
        <v>71</v>
      </c>
      <c r="N220" s="96" t="s">
        <v>71</v>
      </c>
      <c r="O220" s="96" t="s">
        <v>102</v>
      </c>
      <c r="P220" s="96">
        <v>9.2799999999999994</v>
      </c>
      <c r="Q220" s="294" t="s">
        <v>1080</v>
      </c>
      <c r="R220" s="294" t="s">
        <v>199</v>
      </c>
      <c r="S220" s="294" t="s">
        <v>1088</v>
      </c>
      <c r="T220" s="294" t="s">
        <v>1080</v>
      </c>
      <c r="U220" s="294" t="s">
        <v>992</v>
      </c>
      <c r="V220" s="345"/>
      <c r="W220" s="100"/>
      <c r="X220" s="100"/>
      <c r="Y220" s="100"/>
    </row>
    <row r="221" spans="1:25" s="567" customFormat="1" x14ac:dyDescent="0.2">
      <c r="A221" s="96">
        <v>83</v>
      </c>
      <c r="B221" s="96" t="s">
        <v>1742</v>
      </c>
      <c r="C221" s="293" t="s">
        <v>1010</v>
      </c>
      <c r="D221" s="96" t="s">
        <v>90</v>
      </c>
      <c r="E221" s="96" t="s">
        <v>90</v>
      </c>
      <c r="F221" s="96">
        <v>6</v>
      </c>
      <c r="G221" s="96" t="s">
        <v>269</v>
      </c>
      <c r="H221" s="96">
        <v>96</v>
      </c>
      <c r="I221" s="96" t="s">
        <v>125</v>
      </c>
      <c r="J221" s="96">
        <v>96</v>
      </c>
      <c r="K221" s="96" t="s">
        <v>71</v>
      </c>
      <c r="L221" s="96" t="s">
        <v>71</v>
      </c>
      <c r="M221" s="96" t="s">
        <v>71</v>
      </c>
      <c r="N221" s="96" t="s">
        <v>71</v>
      </c>
      <c r="O221" s="96" t="s">
        <v>102</v>
      </c>
      <c r="P221" s="96">
        <v>13.5</v>
      </c>
      <c r="Q221" s="294" t="s">
        <v>1080</v>
      </c>
      <c r="R221" s="294" t="s">
        <v>199</v>
      </c>
      <c r="S221" s="294" t="s">
        <v>1090</v>
      </c>
      <c r="T221" s="294" t="s">
        <v>1080</v>
      </c>
      <c r="U221" s="294" t="s">
        <v>992</v>
      </c>
      <c r="V221" s="345"/>
      <c r="W221" s="100"/>
      <c r="X221" s="100"/>
      <c r="Y221" s="100"/>
    </row>
    <row r="222" spans="1:25" s="567" customFormat="1" x14ac:dyDescent="0.2">
      <c r="A222" s="96">
        <v>84</v>
      </c>
      <c r="B222" s="96" t="s">
        <v>1742</v>
      </c>
      <c r="C222" s="293" t="s">
        <v>1011</v>
      </c>
      <c r="D222" s="96" t="s">
        <v>90</v>
      </c>
      <c r="E222" s="96" t="s">
        <v>90</v>
      </c>
      <c r="F222" s="96">
        <v>6</v>
      </c>
      <c r="G222" s="96" t="s">
        <v>269</v>
      </c>
      <c r="H222" s="96">
        <v>96</v>
      </c>
      <c r="I222" s="96" t="s">
        <v>125</v>
      </c>
      <c r="J222" s="96">
        <v>96</v>
      </c>
      <c r="K222" s="96" t="s">
        <v>71</v>
      </c>
      <c r="L222" s="96" t="s">
        <v>71</v>
      </c>
      <c r="M222" s="96" t="s">
        <v>71</v>
      </c>
      <c r="N222" s="96" t="s">
        <v>71</v>
      </c>
      <c r="O222" s="96" t="s">
        <v>102</v>
      </c>
      <c r="P222" s="96">
        <v>16.8</v>
      </c>
      <c r="Q222" s="294" t="s">
        <v>1080</v>
      </c>
      <c r="R222" s="294" t="s">
        <v>199</v>
      </c>
      <c r="S222" s="294" t="s">
        <v>1091</v>
      </c>
      <c r="T222" s="294" t="s">
        <v>1080</v>
      </c>
      <c r="U222" s="294" t="s">
        <v>992</v>
      </c>
      <c r="V222" s="345"/>
      <c r="W222" s="100"/>
      <c r="X222" s="100"/>
      <c r="Y222" s="100"/>
    </row>
    <row r="223" spans="1:25" s="567" customFormat="1" x14ac:dyDescent="0.2">
      <c r="A223" s="96">
        <v>85</v>
      </c>
      <c r="B223" s="96" t="s">
        <v>1742</v>
      </c>
      <c r="C223" s="293" t="s">
        <v>1012</v>
      </c>
      <c r="D223" s="96" t="s">
        <v>90</v>
      </c>
      <c r="E223" s="96" t="s">
        <v>90</v>
      </c>
      <c r="F223" s="96">
        <v>6</v>
      </c>
      <c r="G223" s="96" t="s">
        <v>269</v>
      </c>
      <c r="H223" s="96">
        <v>96</v>
      </c>
      <c r="I223" s="96" t="s">
        <v>125</v>
      </c>
      <c r="J223" s="96">
        <v>96</v>
      </c>
      <c r="K223" s="96" t="s">
        <v>71</v>
      </c>
      <c r="L223" s="96" t="s">
        <v>71</v>
      </c>
      <c r="M223" s="96" t="s">
        <v>71</v>
      </c>
      <c r="N223" s="96" t="s">
        <v>71</v>
      </c>
      <c r="O223" s="96" t="s">
        <v>102</v>
      </c>
      <c r="P223" s="96">
        <v>19.600000000000001</v>
      </c>
      <c r="Q223" s="294" t="s">
        <v>1080</v>
      </c>
      <c r="R223" s="294" t="s">
        <v>199</v>
      </c>
      <c r="S223" s="294" t="s">
        <v>1086</v>
      </c>
      <c r="T223" s="294" t="s">
        <v>1080</v>
      </c>
      <c r="U223" s="294" t="s">
        <v>992</v>
      </c>
      <c r="V223" s="345"/>
      <c r="W223" s="100"/>
      <c r="X223" s="100"/>
      <c r="Y223" s="100"/>
    </row>
    <row r="224" spans="1:25" s="567" customFormat="1" x14ac:dyDescent="0.2">
      <c r="A224" s="346">
        <v>86</v>
      </c>
      <c r="B224" s="346" t="s">
        <v>1743</v>
      </c>
      <c r="C224" s="347" t="s">
        <v>1008</v>
      </c>
      <c r="D224" s="346" t="s">
        <v>90</v>
      </c>
      <c r="E224" s="346" t="s">
        <v>90</v>
      </c>
      <c r="F224" s="346">
        <v>6</v>
      </c>
      <c r="G224" s="346" t="s">
        <v>269</v>
      </c>
      <c r="H224" s="346">
        <v>96</v>
      </c>
      <c r="I224" s="346" t="s">
        <v>125</v>
      </c>
      <c r="J224" s="346">
        <v>96</v>
      </c>
      <c r="K224" s="346" t="s">
        <v>71</v>
      </c>
      <c r="L224" s="346" t="s">
        <v>71</v>
      </c>
      <c r="M224" s="346" t="s">
        <v>71</v>
      </c>
      <c r="N224" s="346" t="s">
        <v>71</v>
      </c>
      <c r="O224" s="346" t="s">
        <v>102</v>
      </c>
      <c r="P224" s="346">
        <v>65.8</v>
      </c>
      <c r="Q224" s="348" t="s">
        <v>1080</v>
      </c>
      <c r="R224" s="348" t="s">
        <v>199</v>
      </c>
      <c r="S224" s="348" t="s">
        <v>1095</v>
      </c>
      <c r="T224" s="348" t="s">
        <v>1108</v>
      </c>
      <c r="U224" s="348" t="s">
        <v>992</v>
      </c>
      <c r="V224" s="349"/>
      <c r="W224" s="100"/>
      <c r="X224" s="100"/>
      <c r="Y224" s="100"/>
    </row>
    <row r="225" spans="1:25" s="567" customFormat="1" x14ac:dyDescent="0.2">
      <c r="A225" s="346">
        <v>87</v>
      </c>
      <c r="B225" s="346" t="s">
        <v>1743</v>
      </c>
      <c r="C225" s="347" t="s">
        <v>1009</v>
      </c>
      <c r="D225" s="346" t="s">
        <v>90</v>
      </c>
      <c r="E225" s="346" t="s">
        <v>90</v>
      </c>
      <c r="F225" s="346">
        <v>6</v>
      </c>
      <c r="G225" s="346" t="s">
        <v>269</v>
      </c>
      <c r="H225" s="346">
        <v>96</v>
      </c>
      <c r="I225" s="346" t="s">
        <v>125</v>
      </c>
      <c r="J225" s="346">
        <v>96</v>
      </c>
      <c r="K225" s="346" t="s">
        <v>71</v>
      </c>
      <c r="L225" s="346" t="s">
        <v>71</v>
      </c>
      <c r="M225" s="346" t="s">
        <v>71</v>
      </c>
      <c r="N225" s="346" t="s">
        <v>71</v>
      </c>
      <c r="O225" s="346" t="s">
        <v>102</v>
      </c>
      <c r="P225" s="346">
        <v>58.6</v>
      </c>
      <c r="Q225" s="348" t="s">
        <v>1080</v>
      </c>
      <c r="R225" s="348" t="s">
        <v>199</v>
      </c>
      <c r="S225" s="348" t="s">
        <v>1101</v>
      </c>
      <c r="T225" s="348" t="s">
        <v>1108</v>
      </c>
      <c r="U225" s="348" t="s">
        <v>992</v>
      </c>
      <c r="V225" s="349"/>
      <c r="W225" s="100"/>
      <c r="X225" s="100"/>
      <c r="Y225" s="100"/>
    </row>
    <row r="226" spans="1:25" s="567" customFormat="1" x14ac:dyDescent="0.2">
      <c r="A226" s="346">
        <v>88</v>
      </c>
      <c r="B226" s="346" t="s">
        <v>1743</v>
      </c>
      <c r="C226" s="347" t="s">
        <v>1010</v>
      </c>
      <c r="D226" s="346" t="s">
        <v>90</v>
      </c>
      <c r="E226" s="346" t="s">
        <v>90</v>
      </c>
      <c r="F226" s="346">
        <v>6</v>
      </c>
      <c r="G226" s="346" t="s">
        <v>269</v>
      </c>
      <c r="H226" s="346">
        <v>96</v>
      </c>
      <c r="I226" s="346" t="s">
        <v>125</v>
      </c>
      <c r="J226" s="346">
        <v>96</v>
      </c>
      <c r="K226" s="346" t="s">
        <v>71</v>
      </c>
      <c r="L226" s="346" t="s">
        <v>71</v>
      </c>
      <c r="M226" s="346" t="s">
        <v>71</v>
      </c>
      <c r="N226" s="346" t="s">
        <v>71</v>
      </c>
      <c r="O226" s="346" t="s">
        <v>102</v>
      </c>
      <c r="P226" s="346">
        <v>31.7</v>
      </c>
      <c r="Q226" s="348" t="s">
        <v>1080</v>
      </c>
      <c r="R226" s="348" t="s">
        <v>199</v>
      </c>
      <c r="S226" s="348" t="s">
        <v>1104</v>
      </c>
      <c r="T226" s="348" t="s">
        <v>1108</v>
      </c>
      <c r="U226" s="348" t="s">
        <v>992</v>
      </c>
      <c r="V226" s="349"/>
      <c r="W226" s="100"/>
      <c r="X226" s="100"/>
      <c r="Y226" s="100"/>
    </row>
    <row r="227" spans="1:25" s="567" customFormat="1" x14ac:dyDescent="0.2">
      <c r="A227" s="346">
        <v>89</v>
      </c>
      <c r="B227" s="346" t="s">
        <v>1743</v>
      </c>
      <c r="C227" s="347" t="s">
        <v>1011</v>
      </c>
      <c r="D227" s="346" t="s">
        <v>90</v>
      </c>
      <c r="E227" s="346" t="s">
        <v>90</v>
      </c>
      <c r="F227" s="346">
        <v>6</v>
      </c>
      <c r="G227" s="346" t="s">
        <v>269</v>
      </c>
      <c r="H227" s="346">
        <v>96</v>
      </c>
      <c r="I227" s="346" t="s">
        <v>125</v>
      </c>
      <c r="J227" s="346">
        <v>96</v>
      </c>
      <c r="K227" s="346" t="s">
        <v>71</v>
      </c>
      <c r="L227" s="346" t="s">
        <v>71</v>
      </c>
      <c r="M227" s="346" t="s">
        <v>71</v>
      </c>
      <c r="N227" s="346" t="s">
        <v>71</v>
      </c>
      <c r="O227" s="346" t="s">
        <v>102</v>
      </c>
      <c r="P227" s="346">
        <v>50.4</v>
      </c>
      <c r="Q227" s="348" t="s">
        <v>1080</v>
      </c>
      <c r="R227" s="348" t="s">
        <v>199</v>
      </c>
      <c r="S227" s="348" t="s">
        <v>1107</v>
      </c>
      <c r="T227" s="348" t="s">
        <v>1108</v>
      </c>
      <c r="U227" s="348" t="s">
        <v>992</v>
      </c>
      <c r="V227" s="349"/>
      <c r="W227" s="100"/>
      <c r="X227" s="100"/>
      <c r="Y227" s="100"/>
    </row>
    <row r="228" spans="1:25" s="567" customFormat="1" x14ac:dyDescent="0.2">
      <c r="A228" s="346">
        <v>90</v>
      </c>
      <c r="B228" s="346" t="s">
        <v>1743</v>
      </c>
      <c r="C228" s="347" t="s">
        <v>1012</v>
      </c>
      <c r="D228" s="346" t="s">
        <v>90</v>
      </c>
      <c r="E228" s="346" t="s">
        <v>90</v>
      </c>
      <c r="F228" s="346">
        <v>6</v>
      </c>
      <c r="G228" s="346" t="s">
        <v>269</v>
      </c>
      <c r="H228" s="346">
        <v>96</v>
      </c>
      <c r="I228" s="346" t="s">
        <v>125</v>
      </c>
      <c r="J228" s="346">
        <v>96</v>
      </c>
      <c r="K228" s="346" t="s">
        <v>71</v>
      </c>
      <c r="L228" s="346" t="s">
        <v>71</v>
      </c>
      <c r="M228" s="346" t="s">
        <v>71</v>
      </c>
      <c r="N228" s="346" t="s">
        <v>71</v>
      </c>
      <c r="O228" s="346" t="s">
        <v>102</v>
      </c>
      <c r="P228" s="346">
        <v>16.3</v>
      </c>
      <c r="Q228" s="348" t="s">
        <v>1080</v>
      </c>
      <c r="R228" s="348" t="s">
        <v>199</v>
      </c>
      <c r="S228" s="348" t="s">
        <v>1098</v>
      </c>
      <c r="T228" s="348" t="s">
        <v>1108</v>
      </c>
      <c r="U228" s="348" t="s">
        <v>992</v>
      </c>
      <c r="V228" s="349"/>
      <c r="W228" s="100"/>
      <c r="X228" s="100"/>
      <c r="Y228" s="100"/>
    </row>
    <row r="229" spans="1:25" s="567" customFormat="1" x14ac:dyDescent="0.2">
      <c r="A229" s="350">
        <v>91</v>
      </c>
      <c r="B229" s="350" t="s">
        <v>1744</v>
      </c>
      <c r="C229" s="351" t="s">
        <v>1008</v>
      </c>
      <c r="D229" s="350" t="s">
        <v>90</v>
      </c>
      <c r="E229" s="350" t="s">
        <v>90</v>
      </c>
      <c r="F229" s="350">
        <v>6</v>
      </c>
      <c r="G229" s="350" t="s">
        <v>269</v>
      </c>
      <c r="H229" s="350">
        <v>96</v>
      </c>
      <c r="I229" s="350" t="s">
        <v>125</v>
      </c>
      <c r="J229" s="350">
        <v>96</v>
      </c>
      <c r="K229" s="350" t="s">
        <v>71</v>
      </c>
      <c r="L229" s="350" t="s">
        <v>71</v>
      </c>
      <c r="M229" s="350" t="s">
        <v>71</v>
      </c>
      <c r="N229" s="350" t="s">
        <v>71</v>
      </c>
      <c r="O229" s="350" t="s">
        <v>102</v>
      </c>
      <c r="P229" s="350">
        <v>8.5000000000000006E-3</v>
      </c>
      <c r="Q229" s="352" t="s">
        <v>1080</v>
      </c>
      <c r="R229" s="352" t="s">
        <v>199</v>
      </c>
      <c r="S229" s="352" t="s">
        <v>1112</v>
      </c>
      <c r="T229" s="352" t="s">
        <v>1109</v>
      </c>
      <c r="U229" s="352" t="s">
        <v>992</v>
      </c>
      <c r="V229" s="353"/>
      <c r="W229" s="100"/>
      <c r="X229" s="100"/>
      <c r="Y229" s="100"/>
    </row>
    <row r="230" spans="1:25" s="567" customFormat="1" x14ac:dyDescent="0.2">
      <c r="A230" s="350">
        <v>92</v>
      </c>
      <c r="B230" s="350" t="s">
        <v>1744</v>
      </c>
      <c r="C230" s="351" t="s">
        <v>1009</v>
      </c>
      <c r="D230" s="350" t="s">
        <v>90</v>
      </c>
      <c r="E230" s="350" t="s">
        <v>90</v>
      </c>
      <c r="F230" s="350">
        <v>6</v>
      </c>
      <c r="G230" s="350" t="s">
        <v>269</v>
      </c>
      <c r="H230" s="350">
        <v>96</v>
      </c>
      <c r="I230" s="350" t="s">
        <v>125</v>
      </c>
      <c r="J230" s="350">
        <v>96</v>
      </c>
      <c r="K230" s="350" t="s">
        <v>71</v>
      </c>
      <c r="L230" s="350" t="s">
        <v>71</v>
      </c>
      <c r="M230" s="350" t="s">
        <v>71</v>
      </c>
      <c r="N230" s="350" t="s">
        <v>71</v>
      </c>
      <c r="O230" s="350" t="s">
        <v>102</v>
      </c>
      <c r="P230" s="350">
        <v>2.5000000000000001E-2</v>
      </c>
      <c r="Q230" s="352" t="s">
        <v>1080</v>
      </c>
      <c r="R230" s="352" t="s">
        <v>199</v>
      </c>
      <c r="S230" s="352" t="s">
        <v>1115</v>
      </c>
      <c r="T230" s="352" t="s">
        <v>1109</v>
      </c>
      <c r="U230" s="352" t="s">
        <v>992</v>
      </c>
      <c r="V230" s="353"/>
      <c r="W230" s="100"/>
      <c r="X230" s="100"/>
      <c r="Y230" s="100"/>
    </row>
    <row r="231" spans="1:25" s="567" customFormat="1" x14ac:dyDescent="0.2">
      <c r="A231" s="350">
        <v>93</v>
      </c>
      <c r="B231" s="350" t="s">
        <v>1744</v>
      </c>
      <c r="C231" s="351" t="s">
        <v>1010</v>
      </c>
      <c r="D231" s="350" t="s">
        <v>90</v>
      </c>
      <c r="E231" s="350" t="s">
        <v>90</v>
      </c>
      <c r="F231" s="350">
        <v>6</v>
      </c>
      <c r="G231" s="350" t="s">
        <v>269</v>
      </c>
      <c r="H231" s="350">
        <v>96</v>
      </c>
      <c r="I231" s="350" t="s">
        <v>125</v>
      </c>
      <c r="J231" s="350">
        <v>96</v>
      </c>
      <c r="K231" s="350" t="s">
        <v>71</v>
      </c>
      <c r="L231" s="350" t="s">
        <v>71</v>
      </c>
      <c r="M231" s="350" t="s">
        <v>71</v>
      </c>
      <c r="N231" s="350" t="s">
        <v>71</v>
      </c>
      <c r="O231" s="350" t="s">
        <v>102</v>
      </c>
      <c r="P231" s="350">
        <v>1.2999999999999999E-2</v>
      </c>
      <c r="Q231" s="352" t="s">
        <v>1080</v>
      </c>
      <c r="R231" s="352" t="s">
        <v>199</v>
      </c>
      <c r="S231" s="352" t="s">
        <v>1117</v>
      </c>
      <c r="T231" s="352" t="s">
        <v>1109</v>
      </c>
      <c r="U231" s="352" t="s">
        <v>992</v>
      </c>
      <c r="V231" s="353"/>
      <c r="W231" s="100"/>
      <c r="X231" s="100"/>
      <c r="Y231" s="100"/>
    </row>
    <row r="232" spans="1:25" s="567" customFormat="1" x14ac:dyDescent="0.2">
      <c r="A232" s="350">
        <v>94</v>
      </c>
      <c r="B232" s="350" t="s">
        <v>1744</v>
      </c>
      <c r="C232" s="351" t="s">
        <v>1011</v>
      </c>
      <c r="D232" s="350" t="s">
        <v>90</v>
      </c>
      <c r="E232" s="350" t="s">
        <v>90</v>
      </c>
      <c r="F232" s="350">
        <v>6</v>
      </c>
      <c r="G232" s="350" t="s">
        <v>269</v>
      </c>
      <c r="H232" s="350">
        <v>96</v>
      </c>
      <c r="I232" s="350" t="s">
        <v>125</v>
      </c>
      <c r="J232" s="350">
        <v>96</v>
      </c>
      <c r="K232" s="350" t="s">
        <v>71</v>
      </c>
      <c r="L232" s="350" t="s">
        <v>71</v>
      </c>
      <c r="M232" s="350" t="s">
        <v>71</v>
      </c>
      <c r="N232" s="350" t="s">
        <v>71</v>
      </c>
      <c r="O232" s="350" t="s">
        <v>102</v>
      </c>
      <c r="P232" s="350">
        <v>1.0999999999999999E-2</v>
      </c>
      <c r="Q232" s="352" t="s">
        <v>1080</v>
      </c>
      <c r="R232" s="352" t="s">
        <v>199</v>
      </c>
      <c r="S232" s="352" t="s">
        <v>1119</v>
      </c>
      <c r="T232" s="352" t="s">
        <v>1109</v>
      </c>
      <c r="U232" s="352" t="s">
        <v>992</v>
      </c>
      <c r="V232" s="353"/>
      <c r="W232" s="100"/>
      <c r="X232" s="100"/>
      <c r="Y232" s="100"/>
    </row>
    <row r="233" spans="1:25" s="567" customFormat="1" x14ac:dyDescent="0.2">
      <c r="A233" s="350">
        <v>95</v>
      </c>
      <c r="B233" s="350" t="s">
        <v>1744</v>
      </c>
      <c r="C233" s="351" t="s">
        <v>1012</v>
      </c>
      <c r="D233" s="350" t="s">
        <v>90</v>
      </c>
      <c r="E233" s="350" t="s">
        <v>90</v>
      </c>
      <c r="F233" s="350">
        <v>6</v>
      </c>
      <c r="G233" s="350" t="s">
        <v>269</v>
      </c>
      <c r="H233" s="350">
        <v>96</v>
      </c>
      <c r="I233" s="350" t="s">
        <v>125</v>
      </c>
      <c r="J233" s="350">
        <v>96</v>
      </c>
      <c r="K233" s="350" t="s">
        <v>71</v>
      </c>
      <c r="L233" s="350" t="s">
        <v>71</v>
      </c>
      <c r="M233" s="350" t="s">
        <v>71</v>
      </c>
      <c r="N233" s="350" t="s">
        <v>71</v>
      </c>
      <c r="O233" s="350" t="s">
        <v>102</v>
      </c>
      <c r="P233" s="350" t="s">
        <v>71</v>
      </c>
      <c r="Q233" s="352" t="s">
        <v>71</v>
      </c>
      <c r="R233" s="352" t="s">
        <v>71</v>
      </c>
      <c r="S233" s="352" t="s">
        <v>71</v>
      </c>
      <c r="T233" s="352" t="s">
        <v>71</v>
      </c>
      <c r="U233" s="352" t="s">
        <v>992</v>
      </c>
      <c r="V233" s="353"/>
      <c r="W233" s="100"/>
      <c r="X233" s="100"/>
      <c r="Y233" s="100"/>
    </row>
    <row r="234" spans="1:25" s="567" customFormat="1" x14ac:dyDescent="0.2">
      <c r="A234" s="354">
        <v>96</v>
      </c>
      <c r="B234" s="354" t="s">
        <v>1745</v>
      </c>
      <c r="C234" s="355" t="s">
        <v>1008</v>
      </c>
      <c r="D234" s="354" t="s">
        <v>90</v>
      </c>
      <c r="E234" s="354" t="s">
        <v>90</v>
      </c>
      <c r="F234" s="354">
        <v>6</v>
      </c>
      <c r="G234" s="354" t="s">
        <v>269</v>
      </c>
      <c r="H234" s="354">
        <v>96</v>
      </c>
      <c r="I234" s="354" t="s">
        <v>125</v>
      </c>
      <c r="J234" s="354">
        <v>96</v>
      </c>
      <c r="K234" s="354" t="s">
        <v>71</v>
      </c>
      <c r="L234" s="354" t="s">
        <v>71</v>
      </c>
      <c r="M234" s="354" t="s">
        <v>71</v>
      </c>
      <c r="N234" s="354" t="s">
        <v>71</v>
      </c>
      <c r="O234" s="354" t="s">
        <v>102</v>
      </c>
      <c r="P234" s="354">
        <v>50.3</v>
      </c>
      <c r="Q234" s="356" t="s">
        <v>1080</v>
      </c>
      <c r="R234" s="356" t="s">
        <v>199</v>
      </c>
      <c r="S234" s="356" t="s">
        <v>1122</v>
      </c>
      <c r="T234" s="356" t="s">
        <v>1120</v>
      </c>
      <c r="U234" s="356" t="s">
        <v>992</v>
      </c>
      <c r="V234" s="357"/>
      <c r="W234" s="100"/>
      <c r="X234" s="100"/>
      <c r="Y234" s="100"/>
    </row>
    <row r="235" spans="1:25" s="567" customFormat="1" x14ac:dyDescent="0.2">
      <c r="A235" s="354">
        <v>97</v>
      </c>
      <c r="B235" s="354" t="s">
        <v>1745</v>
      </c>
      <c r="C235" s="355" t="s">
        <v>1009</v>
      </c>
      <c r="D235" s="354" t="s">
        <v>90</v>
      </c>
      <c r="E235" s="354" t="s">
        <v>90</v>
      </c>
      <c r="F235" s="354">
        <v>6</v>
      </c>
      <c r="G235" s="354" t="s">
        <v>269</v>
      </c>
      <c r="H235" s="354">
        <v>96</v>
      </c>
      <c r="I235" s="354" t="s">
        <v>125</v>
      </c>
      <c r="J235" s="354">
        <v>96</v>
      </c>
      <c r="K235" s="354" t="s">
        <v>71</v>
      </c>
      <c r="L235" s="354" t="s">
        <v>71</v>
      </c>
      <c r="M235" s="354" t="s">
        <v>71</v>
      </c>
      <c r="N235" s="354" t="s">
        <v>71</v>
      </c>
      <c r="O235" s="354" t="s">
        <v>102</v>
      </c>
      <c r="P235" s="354">
        <v>36.799999999999997</v>
      </c>
      <c r="Q235" s="356" t="s">
        <v>1080</v>
      </c>
      <c r="R235" s="356" t="s">
        <v>199</v>
      </c>
      <c r="S235" s="356" t="s">
        <v>1126</v>
      </c>
      <c r="T235" s="356" t="s">
        <v>1120</v>
      </c>
      <c r="U235" s="356" t="s">
        <v>992</v>
      </c>
      <c r="V235" s="357"/>
      <c r="W235" s="100"/>
      <c r="X235" s="100"/>
      <c r="Y235" s="100"/>
    </row>
    <row r="236" spans="1:25" s="567" customFormat="1" x14ac:dyDescent="0.2">
      <c r="A236" s="354">
        <v>98</v>
      </c>
      <c r="B236" s="354" t="s">
        <v>1745</v>
      </c>
      <c r="C236" s="355" t="s">
        <v>1010</v>
      </c>
      <c r="D236" s="354" t="s">
        <v>90</v>
      </c>
      <c r="E236" s="354" t="s">
        <v>90</v>
      </c>
      <c r="F236" s="354">
        <v>6</v>
      </c>
      <c r="G236" s="354" t="s">
        <v>269</v>
      </c>
      <c r="H236" s="354">
        <v>96</v>
      </c>
      <c r="I236" s="354" t="s">
        <v>125</v>
      </c>
      <c r="J236" s="354">
        <v>96</v>
      </c>
      <c r="K236" s="354" t="s">
        <v>71</v>
      </c>
      <c r="L236" s="354" t="s">
        <v>71</v>
      </c>
      <c r="M236" s="354" t="s">
        <v>71</v>
      </c>
      <c r="N236" s="354" t="s">
        <v>71</v>
      </c>
      <c r="O236" s="354" t="s">
        <v>102</v>
      </c>
      <c r="P236" s="354">
        <v>28.6</v>
      </c>
      <c r="Q236" s="356" t="s">
        <v>1080</v>
      </c>
      <c r="R236" s="356" t="s">
        <v>199</v>
      </c>
      <c r="S236" s="356" t="s">
        <v>1127</v>
      </c>
      <c r="T236" s="356" t="s">
        <v>1120</v>
      </c>
      <c r="U236" s="356" t="s">
        <v>992</v>
      </c>
      <c r="V236" s="357"/>
      <c r="W236" s="100"/>
      <c r="X236" s="100"/>
      <c r="Y236" s="100"/>
    </row>
    <row r="237" spans="1:25" s="567" customFormat="1" x14ac:dyDescent="0.2">
      <c r="A237" s="354">
        <v>99</v>
      </c>
      <c r="B237" s="354" t="s">
        <v>1745</v>
      </c>
      <c r="C237" s="355" t="s">
        <v>1011</v>
      </c>
      <c r="D237" s="354" t="s">
        <v>90</v>
      </c>
      <c r="E237" s="354" t="s">
        <v>90</v>
      </c>
      <c r="F237" s="354">
        <v>6</v>
      </c>
      <c r="G237" s="354" t="s">
        <v>269</v>
      </c>
      <c r="H237" s="354">
        <v>96</v>
      </c>
      <c r="I237" s="354" t="s">
        <v>125</v>
      </c>
      <c r="J237" s="354">
        <v>96</v>
      </c>
      <c r="K237" s="354" t="s">
        <v>71</v>
      </c>
      <c r="L237" s="354" t="s">
        <v>71</v>
      </c>
      <c r="M237" s="354" t="s">
        <v>71</v>
      </c>
      <c r="N237" s="354" t="s">
        <v>71</v>
      </c>
      <c r="O237" s="354" t="s">
        <v>102</v>
      </c>
      <c r="P237" s="354">
        <v>32.700000000000003</v>
      </c>
      <c r="Q237" s="356" t="s">
        <v>1080</v>
      </c>
      <c r="R237" s="356" t="s">
        <v>199</v>
      </c>
      <c r="S237" s="356" t="s">
        <v>1128</v>
      </c>
      <c r="T237" s="356" t="s">
        <v>1120</v>
      </c>
      <c r="U237" s="356" t="s">
        <v>992</v>
      </c>
      <c r="V237" s="357"/>
      <c r="W237" s="100"/>
      <c r="X237" s="100"/>
      <c r="Y237" s="100"/>
    </row>
    <row r="238" spans="1:25" s="567" customFormat="1" x14ac:dyDescent="0.2">
      <c r="A238" s="354">
        <v>100</v>
      </c>
      <c r="B238" s="354" t="s">
        <v>1745</v>
      </c>
      <c r="C238" s="355" t="s">
        <v>1012</v>
      </c>
      <c r="D238" s="354" t="s">
        <v>90</v>
      </c>
      <c r="E238" s="354" t="s">
        <v>90</v>
      </c>
      <c r="F238" s="354">
        <v>6</v>
      </c>
      <c r="G238" s="354" t="s">
        <v>269</v>
      </c>
      <c r="H238" s="354">
        <v>96</v>
      </c>
      <c r="I238" s="354" t="s">
        <v>125</v>
      </c>
      <c r="J238" s="354">
        <v>96</v>
      </c>
      <c r="K238" s="354" t="s">
        <v>71</v>
      </c>
      <c r="L238" s="354" t="s">
        <v>71</v>
      </c>
      <c r="M238" s="354" t="s">
        <v>71</v>
      </c>
      <c r="N238" s="354" t="s">
        <v>71</v>
      </c>
      <c r="O238" s="354" t="s">
        <v>102</v>
      </c>
      <c r="P238" s="354">
        <v>27.9</v>
      </c>
      <c r="Q238" s="356" t="s">
        <v>1080</v>
      </c>
      <c r="R238" s="356" t="s">
        <v>199</v>
      </c>
      <c r="S238" s="356" t="s">
        <v>1125</v>
      </c>
      <c r="T238" s="356" t="s">
        <v>1120</v>
      </c>
      <c r="U238" s="356" t="s">
        <v>992</v>
      </c>
      <c r="V238" s="357"/>
      <c r="W238" s="100"/>
      <c r="X238" s="100"/>
      <c r="Y238" s="100"/>
    </row>
    <row r="239" spans="1:25" s="567" customFormat="1" x14ac:dyDescent="0.2">
      <c r="A239" s="358">
        <v>101</v>
      </c>
      <c r="B239" s="358" t="s">
        <v>1746</v>
      </c>
      <c r="C239" s="359" t="s">
        <v>1008</v>
      </c>
      <c r="D239" s="358" t="s">
        <v>90</v>
      </c>
      <c r="E239" s="358" t="s">
        <v>90</v>
      </c>
      <c r="F239" s="358">
        <v>6</v>
      </c>
      <c r="G239" s="358" t="s">
        <v>269</v>
      </c>
      <c r="H239" s="358">
        <v>96</v>
      </c>
      <c r="I239" s="358" t="s">
        <v>125</v>
      </c>
      <c r="J239" s="358">
        <v>96</v>
      </c>
      <c r="K239" s="358" t="s">
        <v>71</v>
      </c>
      <c r="L239" s="358" t="s">
        <v>71</v>
      </c>
      <c r="M239" s="358" t="s">
        <v>71</v>
      </c>
      <c r="N239" s="358" t="s">
        <v>71</v>
      </c>
      <c r="O239" s="358" t="s">
        <v>102</v>
      </c>
      <c r="P239" s="358">
        <v>0.31</v>
      </c>
      <c r="Q239" s="360" t="s">
        <v>1080</v>
      </c>
      <c r="R239" s="360" t="s">
        <v>199</v>
      </c>
      <c r="S239" s="360" t="s">
        <v>1132</v>
      </c>
      <c r="T239" s="360" t="s">
        <v>1129</v>
      </c>
      <c r="U239" s="360" t="s">
        <v>992</v>
      </c>
      <c r="V239" s="361"/>
      <c r="W239" s="100"/>
      <c r="X239" s="100"/>
      <c r="Y239" s="100"/>
    </row>
    <row r="240" spans="1:25" s="567" customFormat="1" x14ac:dyDescent="0.2">
      <c r="A240" s="358">
        <v>102</v>
      </c>
      <c r="B240" s="358" t="s">
        <v>1746</v>
      </c>
      <c r="C240" s="359" t="s">
        <v>1009</v>
      </c>
      <c r="D240" s="358" t="s">
        <v>90</v>
      </c>
      <c r="E240" s="358" t="s">
        <v>90</v>
      </c>
      <c r="F240" s="358">
        <v>6</v>
      </c>
      <c r="G240" s="358" t="s">
        <v>269</v>
      </c>
      <c r="H240" s="358">
        <v>96</v>
      </c>
      <c r="I240" s="358" t="s">
        <v>125</v>
      </c>
      <c r="J240" s="358">
        <v>96</v>
      </c>
      <c r="K240" s="358" t="s">
        <v>71</v>
      </c>
      <c r="L240" s="358" t="s">
        <v>71</v>
      </c>
      <c r="M240" s="358" t="s">
        <v>71</v>
      </c>
      <c r="N240" s="358" t="s">
        <v>71</v>
      </c>
      <c r="O240" s="358" t="s">
        <v>102</v>
      </c>
      <c r="P240" s="358">
        <v>0.15</v>
      </c>
      <c r="Q240" s="360" t="s">
        <v>1080</v>
      </c>
      <c r="R240" s="360" t="s">
        <v>199</v>
      </c>
      <c r="S240" s="360" t="s">
        <v>1138</v>
      </c>
      <c r="T240" s="360" t="s">
        <v>1129</v>
      </c>
      <c r="U240" s="360" t="s">
        <v>992</v>
      </c>
      <c r="V240" s="361"/>
      <c r="W240" s="100"/>
      <c r="X240" s="100"/>
      <c r="Y240" s="100"/>
    </row>
    <row r="241" spans="1:25" s="567" customFormat="1" x14ac:dyDescent="0.2">
      <c r="A241" s="358">
        <v>103</v>
      </c>
      <c r="B241" s="358" t="s">
        <v>1746</v>
      </c>
      <c r="C241" s="359" t="s">
        <v>1010</v>
      </c>
      <c r="D241" s="358" t="s">
        <v>90</v>
      </c>
      <c r="E241" s="358" t="s">
        <v>90</v>
      </c>
      <c r="F241" s="358">
        <v>6</v>
      </c>
      <c r="G241" s="358" t="s">
        <v>269</v>
      </c>
      <c r="H241" s="358">
        <v>96</v>
      </c>
      <c r="I241" s="358" t="s">
        <v>125</v>
      </c>
      <c r="J241" s="358">
        <v>96</v>
      </c>
      <c r="K241" s="358" t="s">
        <v>71</v>
      </c>
      <c r="L241" s="358" t="s">
        <v>71</v>
      </c>
      <c r="M241" s="358" t="s">
        <v>71</v>
      </c>
      <c r="N241" s="358" t="s">
        <v>71</v>
      </c>
      <c r="O241" s="358" t="s">
        <v>102</v>
      </c>
      <c r="P241" s="358">
        <v>0.19</v>
      </c>
      <c r="Q241" s="360" t="s">
        <v>1080</v>
      </c>
      <c r="R241" s="360" t="s">
        <v>199</v>
      </c>
      <c r="S241" s="360" t="s">
        <v>1140</v>
      </c>
      <c r="T241" s="360" t="s">
        <v>1129</v>
      </c>
      <c r="U241" s="360" t="s">
        <v>992</v>
      </c>
      <c r="V241" s="361"/>
      <c r="W241" s="100"/>
      <c r="X241" s="100"/>
      <c r="Y241" s="100"/>
    </row>
    <row r="242" spans="1:25" s="567" customFormat="1" x14ac:dyDescent="0.2">
      <c r="A242" s="358">
        <v>104</v>
      </c>
      <c r="B242" s="358" t="s">
        <v>1746</v>
      </c>
      <c r="C242" s="359" t="s">
        <v>1011</v>
      </c>
      <c r="D242" s="358" t="s">
        <v>90</v>
      </c>
      <c r="E242" s="358" t="s">
        <v>90</v>
      </c>
      <c r="F242" s="358">
        <v>6</v>
      </c>
      <c r="G242" s="358" t="s">
        <v>269</v>
      </c>
      <c r="H242" s="358">
        <v>96</v>
      </c>
      <c r="I242" s="358" t="s">
        <v>125</v>
      </c>
      <c r="J242" s="358">
        <v>96</v>
      </c>
      <c r="K242" s="358" t="s">
        <v>71</v>
      </c>
      <c r="L242" s="358" t="s">
        <v>71</v>
      </c>
      <c r="M242" s="358" t="s">
        <v>71</v>
      </c>
      <c r="N242" s="358" t="s">
        <v>71</v>
      </c>
      <c r="O242" s="358" t="s">
        <v>102</v>
      </c>
      <c r="P242" s="358">
        <v>0.13</v>
      </c>
      <c r="Q242" s="360" t="s">
        <v>1080</v>
      </c>
      <c r="R242" s="360" t="s">
        <v>199</v>
      </c>
      <c r="S242" s="360" t="s">
        <v>1142</v>
      </c>
      <c r="T242" s="360" t="s">
        <v>1129</v>
      </c>
      <c r="U242" s="360" t="s">
        <v>992</v>
      </c>
      <c r="V242" s="361"/>
      <c r="W242" s="100"/>
      <c r="X242" s="100"/>
      <c r="Y242" s="100"/>
    </row>
    <row r="243" spans="1:25" s="567" customFormat="1" x14ac:dyDescent="0.2">
      <c r="A243" s="358">
        <v>105</v>
      </c>
      <c r="B243" s="358" t="s">
        <v>1746</v>
      </c>
      <c r="C243" s="359" t="s">
        <v>1012</v>
      </c>
      <c r="D243" s="358" t="s">
        <v>90</v>
      </c>
      <c r="E243" s="358" t="s">
        <v>90</v>
      </c>
      <c r="F243" s="358">
        <v>6</v>
      </c>
      <c r="G243" s="358" t="s">
        <v>269</v>
      </c>
      <c r="H243" s="358">
        <v>96</v>
      </c>
      <c r="I243" s="358" t="s">
        <v>125</v>
      </c>
      <c r="J243" s="358">
        <v>96</v>
      </c>
      <c r="K243" s="358" t="s">
        <v>71</v>
      </c>
      <c r="L243" s="358" t="s">
        <v>71</v>
      </c>
      <c r="M243" s="358" t="s">
        <v>71</v>
      </c>
      <c r="N243" s="358" t="s">
        <v>71</v>
      </c>
      <c r="O243" s="358" t="s">
        <v>102</v>
      </c>
      <c r="P243" s="358">
        <v>9.9000000000000005E-2</v>
      </c>
      <c r="Q243" s="360" t="s">
        <v>1080</v>
      </c>
      <c r="R243" s="360" t="s">
        <v>199</v>
      </c>
      <c r="S243" s="360" t="s">
        <v>1135</v>
      </c>
      <c r="T243" s="360" t="s">
        <v>1129</v>
      </c>
      <c r="U243" s="360" t="s">
        <v>992</v>
      </c>
      <c r="V243" s="361"/>
      <c r="W243" s="100"/>
      <c r="X243" s="100"/>
      <c r="Y243" s="100"/>
    </row>
    <row r="244" spans="1:25" s="567" customFormat="1" x14ac:dyDescent="0.2">
      <c r="A244" s="362">
        <v>106</v>
      </c>
      <c r="B244" s="362" t="s">
        <v>1747</v>
      </c>
      <c r="C244" s="363" t="s">
        <v>1008</v>
      </c>
      <c r="D244" s="362" t="s">
        <v>90</v>
      </c>
      <c r="E244" s="362" t="s">
        <v>90</v>
      </c>
      <c r="F244" s="362">
        <v>6</v>
      </c>
      <c r="G244" s="362" t="s">
        <v>269</v>
      </c>
      <c r="H244" s="362">
        <v>96</v>
      </c>
      <c r="I244" s="362" t="s">
        <v>125</v>
      </c>
      <c r="J244" s="362">
        <v>96</v>
      </c>
      <c r="K244" s="362" t="s">
        <v>71</v>
      </c>
      <c r="L244" s="362" t="s">
        <v>71</v>
      </c>
      <c r="M244" s="362" t="s">
        <v>71</v>
      </c>
      <c r="N244" s="362" t="s">
        <v>71</v>
      </c>
      <c r="O244" s="362" t="s">
        <v>102</v>
      </c>
      <c r="P244" s="362">
        <v>11.3</v>
      </c>
      <c r="Q244" s="364" t="s">
        <v>1080</v>
      </c>
      <c r="R244" s="364" t="s">
        <v>199</v>
      </c>
      <c r="S244" s="364" t="s">
        <v>1146</v>
      </c>
      <c r="T244" s="364" t="s">
        <v>1143</v>
      </c>
      <c r="U244" s="364" t="s">
        <v>992</v>
      </c>
      <c r="V244" s="365"/>
      <c r="W244" s="100"/>
      <c r="X244" s="100"/>
      <c r="Y244" s="100"/>
    </row>
    <row r="245" spans="1:25" s="567" customFormat="1" x14ac:dyDescent="0.2">
      <c r="A245" s="362">
        <v>107</v>
      </c>
      <c r="B245" s="362" t="s">
        <v>1747</v>
      </c>
      <c r="C245" s="363" t="s">
        <v>1009</v>
      </c>
      <c r="D245" s="362" t="s">
        <v>90</v>
      </c>
      <c r="E245" s="362" t="s">
        <v>90</v>
      </c>
      <c r="F245" s="362">
        <v>6</v>
      </c>
      <c r="G245" s="362" t="s">
        <v>269</v>
      </c>
      <c r="H245" s="362">
        <v>96</v>
      </c>
      <c r="I245" s="362" t="s">
        <v>125</v>
      </c>
      <c r="J245" s="362">
        <v>96</v>
      </c>
      <c r="K245" s="362" t="s">
        <v>71</v>
      </c>
      <c r="L245" s="362" t="s">
        <v>71</v>
      </c>
      <c r="M245" s="362" t="s">
        <v>71</v>
      </c>
      <c r="N245" s="362" t="s">
        <v>71</v>
      </c>
      <c r="O245" s="362" t="s">
        <v>102</v>
      </c>
      <c r="P245" s="362">
        <v>13.9</v>
      </c>
      <c r="Q245" s="364" t="s">
        <v>1080</v>
      </c>
      <c r="R245" s="364" t="s">
        <v>199</v>
      </c>
      <c r="S245" s="364" t="s">
        <v>1152</v>
      </c>
      <c r="T245" s="364" t="s">
        <v>1143</v>
      </c>
      <c r="U245" s="364" t="s">
        <v>992</v>
      </c>
      <c r="V245" s="365"/>
      <c r="W245" s="100"/>
      <c r="X245" s="100"/>
      <c r="Y245" s="100"/>
    </row>
    <row r="246" spans="1:25" s="567" customFormat="1" x14ac:dyDescent="0.2">
      <c r="A246" s="362">
        <v>108</v>
      </c>
      <c r="B246" s="362" t="s">
        <v>1747</v>
      </c>
      <c r="C246" s="363" t="s">
        <v>1010</v>
      </c>
      <c r="D246" s="362" t="s">
        <v>90</v>
      </c>
      <c r="E246" s="362" t="s">
        <v>90</v>
      </c>
      <c r="F246" s="362">
        <v>6</v>
      </c>
      <c r="G246" s="362" t="s">
        <v>269</v>
      </c>
      <c r="H246" s="362">
        <v>96</v>
      </c>
      <c r="I246" s="362" t="s">
        <v>125</v>
      </c>
      <c r="J246" s="362">
        <v>96</v>
      </c>
      <c r="K246" s="362" t="s">
        <v>71</v>
      </c>
      <c r="L246" s="362" t="s">
        <v>71</v>
      </c>
      <c r="M246" s="362" t="s">
        <v>71</v>
      </c>
      <c r="N246" s="362" t="s">
        <v>71</v>
      </c>
      <c r="O246" s="362" t="s">
        <v>102</v>
      </c>
      <c r="P246" s="362">
        <v>13.9</v>
      </c>
      <c r="Q246" s="364" t="s">
        <v>1080</v>
      </c>
      <c r="R246" s="364" t="s">
        <v>199</v>
      </c>
      <c r="S246" s="364" t="s">
        <v>1152</v>
      </c>
      <c r="T246" s="364" t="s">
        <v>1143</v>
      </c>
      <c r="U246" s="364" t="s">
        <v>992</v>
      </c>
      <c r="V246" s="365"/>
      <c r="W246" s="100"/>
      <c r="X246" s="100"/>
      <c r="Y246" s="100"/>
    </row>
    <row r="247" spans="1:25" s="567" customFormat="1" x14ac:dyDescent="0.2">
      <c r="A247" s="362">
        <v>109</v>
      </c>
      <c r="B247" s="362" t="s">
        <v>1747</v>
      </c>
      <c r="C247" s="363" t="s">
        <v>1011</v>
      </c>
      <c r="D247" s="362" t="s">
        <v>90</v>
      </c>
      <c r="E247" s="362" t="s">
        <v>90</v>
      </c>
      <c r="F247" s="362">
        <v>6</v>
      </c>
      <c r="G247" s="362" t="s">
        <v>269</v>
      </c>
      <c r="H247" s="362">
        <v>96</v>
      </c>
      <c r="I247" s="362" t="s">
        <v>125</v>
      </c>
      <c r="J247" s="362">
        <v>96</v>
      </c>
      <c r="K247" s="362" t="s">
        <v>71</v>
      </c>
      <c r="L247" s="362" t="s">
        <v>71</v>
      </c>
      <c r="M247" s="362" t="s">
        <v>71</v>
      </c>
      <c r="N247" s="362" t="s">
        <v>71</v>
      </c>
      <c r="O247" s="362" t="s">
        <v>102</v>
      </c>
      <c r="P247" s="362">
        <v>11.9</v>
      </c>
      <c r="Q247" s="364" t="s">
        <v>1080</v>
      </c>
      <c r="R247" s="364" t="s">
        <v>199</v>
      </c>
      <c r="S247" s="364" t="s">
        <v>1157</v>
      </c>
      <c r="T247" s="364" t="s">
        <v>1143</v>
      </c>
      <c r="U247" s="364" t="s">
        <v>992</v>
      </c>
      <c r="V247" s="365"/>
      <c r="W247" s="100"/>
      <c r="X247" s="100"/>
      <c r="Y247" s="100"/>
    </row>
    <row r="248" spans="1:25" s="567" customFormat="1" x14ac:dyDescent="0.2">
      <c r="A248" s="362">
        <v>110</v>
      </c>
      <c r="B248" s="362" t="s">
        <v>1747</v>
      </c>
      <c r="C248" s="363" t="s">
        <v>1012</v>
      </c>
      <c r="D248" s="362" t="s">
        <v>90</v>
      </c>
      <c r="E248" s="362" t="s">
        <v>90</v>
      </c>
      <c r="F248" s="362">
        <v>6</v>
      </c>
      <c r="G248" s="362" t="s">
        <v>269</v>
      </c>
      <c r="H248" s="362">
        <v>96</v>
      </c>
      <c r="I248" s="362" t="s">
        <v>125</v>
      </c>
      <c r="J248" s="362">
        <v>96</v>
      </c>
      <c r="K248" s="362" t="s">
        <v>71</v>
      </c>
      <c r="L248" s="362" t="s">
        <v>71</v>
      </c>
      <c r="M248" s="362" t="s">
        <v>71</v>
      </c>
      <c r="N248" s="362" t="s">
        <v>71</v>
      </c>
      <c r="O248" s="362" t="s">
        <v>102</v>
      </c>
      <c r="P248" s="362">
        <v>20</v>
      </c>
      <c r="Q248" s="364" t="s">
        <v>1080</v>
      </c>
      <c r="R248" s="364" t="s">
        <v>199</v>
      </c>
      <c r="S248" s="364" t="s">
        <v>1149</v>
      </c>
      <c r="T248" s="364" t="s">
        <v>1143</v>
      </c>
      <c r="U248" s="364" t="s">
        <v>992</v>
      </c>
      <c r="V248" s="365"/>
      <c r="W248" s="100"/>
      <c r="X248" s="100"/>
      <c r="Y248" s="100"/>
    </row>
    <row r="249" spans="1:25" s="567" customFormat="1" x14ac:dyDescent="0.2">
      <c r="A249" s="380">
        <v>111</v>
      </c>
      <c r="B249" s="380" t="s">
        <v>1748</v>
      </c>
      <c r="C249" s="381" t="s">
        <v>1008</v>
      </c>
      <c r="D249" s="380" t="s">
        <v>90</v>
      </c>
      <c r="E249" s="380" t="s">
        <v>90</v>
      </c>
      <c r="F249" s="380">
        <v>6</v>
      </c>
      <c r="G249" s="380" t="s">
        <v>269</v>
      </c>
      <c r="H249" s="380">
        <v>96</v>
      </c>
      <c r="I249" s="380" t="s">
        <v>125</v>
      </c>
      <c r="J249" s="380">
        <v>96</v>
      </c>
      <c r="K249" s="380" t="s">
        <v>71</v>
      </c>
      <c r="L249" s="380" t="s">
        <v>71</v>
      </c>
      <c r="M249" s="380" t="s">
        <v>71</v>
      </c>
      <c r="N249" s="380" t="s">
        <v>71</v>
      </c>
      <c r="O249" s="380" t="s">
        <v>102</v>
      </c>
      <c r="P249" s="380">
        <v>29.7</v>
      </c>
      <c r="Q249" s="382" t="s">
        <v>1080</v>
      </c>
      <c r="R249" s="382" t="s">
        <v>199</v>
      </c>
      <c r="S249" s="382" t="s">
        <v>1161</v>
      </c>
      <c r="T249" s="382" t="s">
        <v>1158</v>
      </c>
      <c r="U249" s="382" t="s">
        <v>992</v>
      </c>
      <c r="V249" s="383"/>
      <c r="W249" s="100"/>
      <c r="X249" s="100"/>
      <c r="Y249" s="100"/>
    </row>
    <row r="250" spans="1:25" s="567" customFormat="1" x14ac:dyDescent="0.2">
      <c r="A250" s="380">
        <v>112</v>
      </c>
      <c r="B250" s="380" t="s">
        <v>1748</v>
      </c>
      <c r="C250" s="381" t="s">
        <v>1009</v>
      </c>
      <c r="D250" s="380" t="s">
        <v>90</v>
      </c>
      <c r="E250" s="380" t="s">
        <v>90</v>
      </c>
      <c r="F250" s="380">
        <v>6</v>
      </c>
      <c r="G250" s="380" t="s">
        <v>269</v>
      </c>
      <c r="H250" s="380">
        <v>96</v>
      </c>
      <c r="I250" s="380" t="s">
        <v>125</v>
      </c>
      <c r="J250" s="380">
        <v>96</v>
      </c>
      <c r="K250" s="380" t="s">
        <v>71</v>
      </c>
      <c r="L250" s="380" t="s">
        <v>71</v>
      </c>
      <c r="M250" s="380" t="s">
        <v>71</v>
      </c>
      <c r="N250" s="380" t="s">
        <v>71</v>
      </c>
      <c r="O250" s="380" t="s">
        <v>102</v>
      </c>
      <c r="P250" s="380">
        <v>23.8</v>
      </c>
      <c r="Q250" s="382" t="s">
        <v>1080</v>
      </c>
      <c r="R250" s="382" t="s">
        <v>199</v>
      </c>
      <c r="S250" s="382" t="s">
        <v>1167</v>
      </c>
      <c r="T250" s="382" t="s">
        <v>1158</v>
      </c>
      <c r="U250" s="382" t="s">
        <v>992</v>
      </c>
      <c r="V250" s="383"/>
      <c r="W250" s="100"/>
      <c r="X250" s="100"/>
      <c r="Y250" s="100"/>
    </row>
    <row r="251" spans="1:25" s="567" customFormat="1" x14ac:dyDescent="0.2">
      <c r="A251" s="380">
        <v>113</v>
      </c>
      <c r="B251" s="380" t="s">
        <v>1748</v>
      </c>
      <c r="C251" s="381" t="s">
        <v>1010</v>
      </c>
      <c r="D251" s="380" t="s">
        <v>90</v>
      </c>
      <c r="E251" s="380" t="s">
        <v>90</v>
      </c>
      <c r="F251" s="380">
        <v>6</v>
      </c>
      <c r="G251" s="380" t="s">
        <v>269</v>
      </c>
      <c r="H251" s="380">
        <v>96</v>
      </c>
      <c r="I251" s="380" t="s">
        <v>125</v>
      </c>
      <c r="J251" s="380">
        <v>96</v>
      </c>
      <c r="K251" s="380" t="s">
        <v>71</v>
      </c>
      <c r="L251" s="380" t="s">
        <v>71</v>
      </c>
      <c r="M251" s="380" t="s">
        <v>71</v>
      </c>
      <c r="N251" s="380" t="s">
        <v>71</v>
      </c>
      <c r="O251" s="380" t="s">
        <v>102</v>
      </c>
      <c r="P251" s="380">
        <v>22.2</v>
      </c>
      <c r="Q251" s="382" t="s">
        <v>1080</v>
      </c>
      <c r="R251" s="382" t="s">
        <v>199</v>
      </c>
      <c r="S251" s="382" t="s">
        <v>1170</v>
      </c>
      <c r="T251" s="382" t="s">
        <v>1158</v>
      </c>
      <c r="U251" s="382" t="s">
        <v>992</v>
      </c>
      <c r="V251" s="383"/>
      <c r="W251" s="100"/>
      <c r="X251" s="100"/>
      <c r="Y251" s="100"/>
    </row>
    <row r="252" spans="1:25" s="567" customFormat="1" x14ac:dyDescent="0.2">
      <c r="A252" s="380">
        <v>114</v>
      </c>
      <c r="B252" s="380" t="s">
        <v>1748</v>
      </c>
      <c r="C252" s="381" t="s">
        <v>1011</v>
      </c>
      <c r="D252" s="380" t="s">
        <v>90</v>
      </c>
      <c r="E252" s="380" t="s">
        <v>90</v>
      </c>
      <c r="F252" s="380">
        <v>6</v>
      </c>
      <c r="G252" s="380" t="s">
        <v>269</v>
      </c>
      <c r="H252" s="380">
        <v>96</v>
      </c>
      <c r="I252" s="380" t="s">
        <v>125</v>
      </c>
      <c r="J252" s="380">
        <v>96</v>
      </c>
      <c r="K252" s="380" t="s">
        <v>71</v>
      </c>
      <c r="L252" s="380" t="s">
        <v>71</v>
      </c>
      <c r="M252" s="380" t="s">
        <v>71</v>
      </c>
      <c r="N252" s="380" t="s">
        <v>71</v>
      </c>
      <c r="O252" s="380" t="s">
        <v>102</v>
      </c>
      <c r="P252" s="380">
        <v>53</v>
      </c>
      <c r="Q252" s="382" t="s">
        <v>1080</v>
      </c>
      <c r="R252" s="382" t="s">
        <v>199</v>
      </c>
      <c r="S252" s="382" t="s">
        <v>1173</v>
      </c>
      <c r="T252" s="382" t="s">
        <v>1158</v>
      </c>
      <c r="U252" s="382" t="s">
        <v>992</v>
      </c>
      <c r="V252" s="383"/>
      <c r="W252" s="100"/>
      <c r="X252" s="100"/>
      <c r="Y252" s="100"/>
    </row>
    <row r="253" spans="1:25" s="567" customFormat="1" x14ac:dyDescent="0.2">
      <c r="A253" s="380">
        <v>115</v>
      </c>
      <c r="B253" s="380" t="s">
        <v>1748</v>
      </c>
      <c r="C253" s="381" t="s">
        <v>1012</v>
      </c>
      <c r="D253" s="380" t="s">
        <v>90</v>
      </c>
      <c r="E253" s="380" t="s">
        <v>90</v>
      </c>
      <c r="F253" s="380">
        <v>6</v>
      </c>
      <c r="G253" s="380" t="s">
        <v>269</v>
      </c>
      <c r="H253" s="380">
        <v>96</v>
      </c>
      <c r="I253" s="380" t="s">
        <v>125</v>
      </c>
      <c r="J253" s="380">
        <v>96</v>
      </c>
      <c r="K253" s="380" t="s">
        <v>71</v>
      </c>
      <c r="L253" s="380" t="s">
        <v>71</v>
      </c>
      <c r="M253" s="380" t="s">
        <v>71</v>
      </c>
      <c r="N253" s="380" t="s">
        <v>71</v>
      </c>
      <c r="O253" s="380" t="s">
        <v>102</v>
      </c>
      <c r="P253" s="380">
        <v>44.6</v>
      </c>
      <c r="Q253" s="382" t="s">
        <v>1080</v>
      </c>
      <c r="R253" s="382" t="s">
        <v>199</v>
      </c>
      <c r="S253" s="382" t="s">
        <v>1164</v>
      </c>
      <c r="T253" s="382" t="s">
        <v>1158</v>
      </c>
      <c r="U253" s="382" t="s">
        <v>992</v>
      </c>
      <c r="V253" s="383"/>
      <c r="W253" s="100"/>
      <c r="X253" s="100"/>
      <c r="Y253" s="100"/>
    </row>
    <row r="254" spans="1:25" s="567" customFormat="1" x14ac:dyDescent="0.2">
      <c r="A254" s="384">
        <v>116</v>
      </c>
      <c r="B254" s="384" t="s">
        <v>1749</v>
      </c>
      <c r="C254" s="385" t="s">
        <v>1008</v>
      </c>
      <c r="D254" s="384" t="s">
        <v>90</v>
      </c>
      <c r="E254" s="384" t="s">
        <v>90</v>
      </c>
      <c r="F254" s="384">
        <v>6</v>
      </c>
      <c r="G254" s="384" t="s">
        <v>269</v>
      </c>
      <c r="H254" s="384">
        <v>96</v>
      </c>
      <c r="I254" s="384" t="s">
        <v>125</v>
      </c>
      <c r="J254" s="384">
        <v>96</v>
      </c>
      <c r="K254" s="384" t="s">
        <v>71</v>
      </c>
      <c r="L254" s="384" t="s">
        <v>71</v>
      </c>
      <c r="M254" s="384" t="s">
        <v>71</v>
      </c>
      <c r="N254" s="384" t="s">
        <v>71</v>
      </c>
      <c r="O254" s="384" t="s">
        <v>102</v>
      </c>
      <c r="P254" s="384">
        <v>0.69</v>
      </c>
      <c r="Q254" s="386" t="s">
        <v>1080</v>
      </c>
      <c r="R254" s="386" t="s">
        <v>199</v>
      </c>
      <c r="S254" s="386" t="s">
        <v>1177</v>
      </c>
      <c r="T254" s="386" t="s">
        <v>1174</v>
      </c>
      <c r="U254" s="386" t="s">
        <v>992</v>
      </c>
      <c r="V254" s="387"/>
      <c r="W254" s="100"/>
      <c r="X254" s="100"/>
      <c r="Y254" s="100"/>
    </row>
    <row r="255" spans="1:25" s="567" customFormat="1" x14ac:dyDescent="0.2">
      <c r="A255" s="384">
        <v>117</v>
      </c>
      <c r="B255" s="384" t="s">
        <v>1749</v>
      </c>
      <c r="C255" s="385" t="s">
        <v>1009</v>
      </c>
      <c r="D255" s="384" t="s">
        <v>90</v>
      </c>
      <c r="E255" s="384" t="s">
        <v>90</v>
      </c>
      <c r="F255" s="384">
        <v>6</v>
      </c>
      <c r="G255" s="384" t="s">
        <v>269</v>
      </c>
      <c r="H255" s="384">
        <v>96</v>
      </c>
      <c r="I255" s="384" t="s">
        <v>125</v>
      </c>
      <c r="J255" s="384">
        <v>96</v>
      </c>
      <c r="K255" s="384" t="s">
        <v>71</v>
      </c>
      <c r="L255" s="384" t="s">
        <v>71</v>
      </c>
      <c r="M255" s="384" t="s">
        <v>71</v>
      </c>
      <c r="N255" s="384" t="s">
        <v>71</v>
      </c>
      <c r="O255" s="384" t="s">
        <v>102</v>
      </c>
      <c r="P255" s="384">
        <v>0.26</v>
      </c>
      <c r="Q255" s="386" t="s">
        <v>1080</v>
      </c>
      <c r="R255" s="386" t="s">
        <v>199</v>
      </c>
      <c r="S255" s="386" t="s">
        <v>1182</v>
      </c>
      <c r="T255" s="386" t="s">
        <v>1174</v>
      </c>
      <c r="U255" s="386" t="s">
        <v>992</v>
      </c>
      <c r="V255" s="387"/>
      <c r="W255" s="100"/>
      <c r="X255" s="100"/>
      <c r="Y255" s="100"/>
    </row>
    <row r="256" spans="1:25" s="567" customFormat="1" x14ac:dyDescent="0.2">
      <c r="A256" s="384">
        <v>118</v>
      </c>
      <c r="B256" s="384" t="s">
        <v>1749</v>
      </c>
      <c r="C256" s="385" t="s">
        <v>1010</v>
      </c>
      <c r="D256" s="384" t="s">
        <v>90</v>
      </c>
      <c r="E256" s="384" t="s">
        <v>90</v>
      </c>
      <c r="F256" s="384">
        <v>6</v>
      </c>
      <c r="G256" s="384" t="s">
        <v>269</v>
      </c>
      <c r="H256" s="384">
        <v>96</v>
      </c>
      <c r="I256" s="384" t="s">
        <v>125</v>
      </c>
      <c r="J256" s="384">
        <v>96</v>
      </c>
      <c r="K256" s="384" t="s">
        <v>71</v>
      </c>
      <c r="L256" s="384" t="s">
        <v>71</v>
      </c>
      <c r="M256" s="384" t="s">
        <v>71</v>
      </c>
      <c r="N256" s="384" t="s">
        <v>71</v>
      </c>
      <c r="O256" s="384" t="s">
        <v>102</v>
      </c>
      <c r="P256" s="384">
        <v>4.71</v>
      </c>
      <c r="Q256" s="386" t="s">
        <v>1080</v>
      </c>
      <c r="R256" s="386" t="s">
        <v>199</v>
      </c>
      <c r="S256" s="386" t="s">
        <v>1184</v>
      </c>
      <c r="T256" s="386" t="s">
        <v>1174</v>
      </c>
      <c r="U256" s="386" t="s">
        <v>992</v>
      </c>
      <c r="V256" s="387"/>
      <c r="W256" s="100"/>
      <c r="X256" s="100"/>
      <c r="Y256" s="100"/>
    </row>
    <row r="257" spans="1:28" s="567" customFormat="1" x14ac:dyDescent="0.2">
      <c r="A257" s="384">
        <v>119</v>
      </c>
      <c r="B257" s="384" t="s">
        <v>1749</v>
      </c>
      <c r="C257" s="385" t="s">
        <v>1011</v>
      </c>
      <c r="D257" s="384" t="s">
        <v>90</v>
      </c>
      <c r="E257" s="384" t="s">
        <v>90</v>
      </c>
      <c r="F257" s="384">
        <v>6</v>
      </c>
      <c r="G257" s="384" t="s">
        <v>269</v>
      </c>
      <c r="H257" s="384">
        <v>96</v>
      </c>
      <c r="I257" s="384" t="s">
        <v>125</v>
      </c>
      <c r="J257" s="384">
        <v>96</v>
      </c>
      <c r="K257" s="384" t="s">
        <v>71</v>
      </c>
      <c r="L257" s="384" t="s">
        <v>71</v>
      </c>
      <c r="M257" s="384" t="s">
        <v>71</v>
      </c>
      <c r="N257" s="384" t="s">
        <v>71</v>
      </c>
      <c r="O257" s="384" t="s">
        <v>102</v>
      </c>
      <c r="P257" s="384">
        <v>0.04</v>
      </c>
      <c r="Q257" s="386" t="s">
        <v>1080</v>
      </c>
      <c r="R257" s="386" t="s">
        <v>199</v>
      </c>
      <c r="S257" s="386" t="s">
        <v>1188</v>
      </c>
      <c r="T257" s="386" t="s">
        <v>1174</v>
      </c>
      <c r="U257" s="386" t="s">
        <v>992</v>
      </c>
      <c r="V257" s="387"/>
      <c r="W257" s="100"/>
      <c r="X257" s="100"/>
      <c r="Y257" s="100"/>
    </row>
    <row r="258" spans="1:28" s="567" customFormat="1" x14ac:dyDescent="0.2">
      <c r="A258" s="384">
        <v>120</v>
      </c>
      <c r="B258" s="384" t="s">
        <v>1749</v>
      </c>
      <c r="C258" s="385" t="s">
        <v>1012</v>
      </c>
      <c r="D258" s="384" t="s">
        <v>90</v>
      </c>
      <c r="E258" s="384" t="s">
        <v>90</v>
      </c>
      <c r="F258" s="384">
        <v>6</v>
      </c>
      <c r="G258" s="384" t="s">
        <v>269</v>
      </c>
      <c r="H258" s="384">
        <v>96</v>
      </c>
      <c r="I258" s="384" t="s">
        <v>125</v>
      </c>
      <c r="J258" s="384">
        <v>96</v>
      </c>
      <c r="K258" s="384" t="s">
        <v>71</v>
      </c>
      <c r="L258" s="384" t="s">
        <v>71</v>
      </c>
      <c r="M258" s="384" t="s">
        <v>71</v>
      </c>
      <c r="N258" s="384" t="s">
        <v>71</v>
      </c>
      <c r="O258" s="384" t="s">
        <v>102</v>
      </c>
      <c r="P258" s="384">
        <v>0.87</v>
      </c>
      <c r="Q258" s="386" t="s">
        <v>1080</v>
      </c>
      <c r="R258" s="386" t="s">
        <v>199</v>
      </c>
      <c r="S258" s="386" t="s">
        <v>1179</v>
      </c>
      <c r="T258" s="386" t="s">
        <v>1174</v>
      </c>
      <c r="U258" s="386" t="s">
        <v>992</v>
      </c>
      <c r="V258" s="387"/>
      <c r="W258" s="100"/>
      <c r="X258" s="100"/>
      <c r="Y258" s="100"/>
    </row>
    <row r="260" spans="1:28" ht="16" thickBot="1" x14ac:dyDescent="0.25">
      <c r="A260" s="1" t="s">
        <v>2142</v>
      </c>
      <c r="B260" s="1"/>
      <c r="C260" s="1" t="s">
        <v>69</v>
      </c>
      <c r="D260" s="16"/>
      <c r="E260" s="16" t="s">
        <v>105</v>
      </c>
      <c r="F260" s="43"/>
      <c r="G260" s="43"/>
      <c r="H260" s="43"/>
      <c r="I260" s="43"/>
      <c r="J260" s="43"/>
      <c r="K260" s="43"/>
      <c r="L260" s="43"/>
      <c r="M260" s="43"/>
      <c r="N260" s="43"/>
      <c r="O260" s="43"/>
      <c r="P260" s="43"/>
      <c r="Q260" s="43"/>
      <c r="R260" s="43"/>
      <c r="S260" s="43"/>
      <c r="T260" s="43"/>
      <c r="U260" s="43"/>
      <c r="V260" s="43"/>
      <c r="W260" s="43"/>
      <c r="X260" s="43"/>
    </row>
    <row r="262" spans="1:28" s="19" customFormat="1" x14ac:dyDescent="0.2">
      <c r="A262" s="263" t="s">
        <v>5</v>
      </c>
      <c r="B262" s="54" t="s">
        <v>9</v>
      </c>
      <c r="C262" s="55" t="s">
        <v>56</v>
      </c>
      <c r="D262" s="56" t="s">
        <v>488</v>
      </c>
      <c r="E262" s="56" t="s">
        <v>489</v>
      </c>
      <c r="F262" s="56" t="s">
        <v>490</v>
      </c>
      <c r="G262" s="56" t="s">
        <v>491</v>
      </c>
      <c r="H262" s="56" t="s">
        <v>492</v>
      </c>
      <c r="I262" s="56" t="s">
        <v>493</v>
      </c>
      <c r="J262" s="55" t="s">
        <v>2139</v>
      </c>
      <c r="K262" s="55" t="s">
        <v>122</v>
      </c>
      <c r="L262" s="55" t="s">
        <v>2140</v>
      </c>
      <c r="M262" s="55" t="s">
        <v>122</v>
      </c>
      <c r="N262" s="530" t="s">
        <v>42</v>
      </c>
      <c r="O262" s="55" t="s">
        <v>2141</v>
      </c>
      <c r="P262" s="55" t="s">
        <v>122</v>
      </c>
      <c r="Q262" s="530" t="s">
        <v>10</v>
      </c>
      <c r="R262" s="55" t="s">
        <v>2566</v>
      </c>
      <c r="S262" s="55" t="s">
        <v>11</v>
      </c>
      <c r="T262" s="54" t="s">
        <v>16</v>
      </c>
      <c r="U262" s="18"/>
      <c r="V262" s="18"/>
    </row>
    <row r="263" spans="1:28" x14ac:dyDescent="0.2">
      <c r="A263" s="83"/>
      <c r="B263" s="83"/>
      <c r="C263" s="85"/>
      <c r="D263" s="57"/>
      <c r="E263" s="84"/>
      <c r="F263" s="84"/>
      <c r="G263" s="84"/>
      <c r="H263" s="84"/>
      <c r="I263" s="84"/>
      <c r="J263" s="84"/>
      <c r="K263" s="57"/>
      <c r="L263" s="57"/>
      <c r="M263" s="57"/>
      <c r="N263" s="57"/>
      <c r="O263" s="57"/>
      <c r="P263" s="57"/>
      <c r="Q263" s="57"/>
      <c r="R263" s="57"/>
      <c r="S263" s="57"/>
      <c r="T263" s="83"/>
      <c r="U263" s="100"/>
      <c r="V263" s="98"/>
      <c r="W263" s="49"/>
      <c r="X263" s="49"/>
    </row>
    <row r="264" spans="1:28" x14ac:dyDescent="0.2">
      <c r="U264" s="18"/>
      <c r="V264" s="18"/>
    </row>
    <row r="265" spans="1:28" ht="16" thickBot="1" x14ac:dyDescent="0.25">
      <c r="A265" s="1" t="s">
        <v>12</v>
      </c>
      <c r="B265" s="1"/>
      <c r="C265" s="43"/>
      <c r="D265" s="43"/>
      <c r="E265" s="43"/>
      <c r="F265" s="43"/>
      <c r="G265" s="43"/>
      <c r="H265" s="43"/>
      <c r="I265" s="43"/>
      <c r="J265" s="43"/>
      <c r="K265" s="43"/>
      <c r="L265" s="43"/>
      <c r="M265" s="43"/>
      <c r="N265" s="43"/>
      <c r="O265" s="43"/>
      <c r="P265" s="43"/>
      <c r="Q265" s="43"/>
      <c r="R265" s="43"/>
      <c r="S265" s="43"/>
      <c r="T265" s="43"/>
      <c r="U265" s="43"/>
      <c r="V265" s="43"/>
      <c r="W265" s="43"/>
      <c r="X265" s="43"/>
    </row>
    <row r="266" spans="1:28" x14ac:dyDescent="0.2">
      <c r="A266" s="3" t="s">
        <v>13</v>
      </c>
      <c r="B266" s="3"/>
      <c r="C266" s="31"/>
      <c r="D266" s="31"/>
      <c r="E266" s="58" t="s">
        <v>1517</v>
      </c>
      <c r="F266" s="58" t="s">
        <v>1518</v>
      </c>
      <c r="G266" s="58" t="s">
        <v>1519</v>
      </c>
      <c r="H266" s="58" t="s">
        <v>1520</v>
      </c>
      <c r="I266" s="58" t="s">
        <v>1521</v>
      </c>
      <c r="J266" s="30" t="s">
        <v>54</v>
      </c>
      <c r="K266" s="31"/>
      <c r="L266" s="411" t="s">
        <v>16</v>
      </c>
      <c r="M266" s="31"/>
      <c r="N266" s="31"/>
      <c r="O266" s="31"/>
      <c r="P266" s="31"/>
      <c r="Q266" s="31"/>
      <c r="R266" s="31"/>
      <c r="S266" s="31"/>
      <c r="T266" s="31"/>
      <c r="U266" s="31"/>
      <c r="V266" s="31"/>
      <c r="W266" s="31"/>
      <c r="X266" s="31"/>
      <c r="Y266" s="31"/>
      <c r="Z266" s="31"/>
      <c r="AA266" s="31"/>
      <c r="AB266" s="31"/>
    </row>
    <row r="267" spans="1:28" x14ac:dyDescent="0.2">
      <c r="A267" s="59">
        <v>1</v>
      </c>
      <c r="B267" s="59"/>
      <c r="C267" s="60" t="s">
        <v>37</v>
      </c>
      <c r="D267" s="60"/>
      <c r="E267" s="61">
        <v>1</v>
      </c>
      <c r="F267" s="61">
        <v>1</v>
      </c>
      <c r="G267" s="61">
        <v>1</v>
      </c>
      <c r="H267" s="61">
        <v>1</v>
      </c>
      <c r="I267" s="61">
        <v>1</v>
      </c>
      <c r="J267" s="60" t="s">
        <v>60</v>
      </c>
      <c r="K267" s="60"/>
      <c r="L267" s="412" t="s">
        <v>989</v>
      </c>
      <c r="M267" s="60"/>
      <c r="N267" s="60"/>
      <c r="O267" s="60"/>
      <c r="P267" s="60"/>
      <c r="Q267" s="60"/>
      <c r="R267" s="60"/>
      <c r="S267" s="60"/>
      <c r="T267" s="60"/>
      <c r="U267" s="60"/>
      <c r="V267" s="60"/>
      <c r="W267" s="60"/>
      <c r="X267" s="60"/>
      <c r="Y267" s="60"/>
      <c r="Z267" s="60"/>
      <c r="AA267" s="60"/>
      <c r="AB267" s="60"/>
    </row>
    <row r="268" spans="1:28" x14ac:dyDescent="0.2">
      <c r="A268" s="4">
        <v>2</v>
      </c>
      <c r="B268" s="4"/>
      <c r="C268" s="5" t="s">
        <v>17</v>
      </c>
      <c r="E268" s="6">
        <v>1</v>
      </c>
      <c r="F268" s="6">
        <v>1</v>
      </c>
      <c r="G268" s="6">
        <v>1</v>
      </c>
      <c r="H268" s="6">
        <v>1</v>
      </c>
      <c r="I268" s="6">
        <v>1</v>
      </c>
      <c r="J268" s="19" t="s">
        <v>61</v>
      </c>
      <c r="L268" s="41" t="s">
        <v>1073</v>
      </c>
      <c r="Y268" s="19"/>
      <c r="Z268" s="19"/>
      <c r="AA268" s="19"/>
      <c r="AB268" s="19"/>
    </row>
    <row r="269" spans="1:28" x14ac:dyDescent="0.2">
      <c r="A269" s="7">
        <v>3</v>
      </c>
      <c r="B269" s="7"/>
      <c r="C269" s="8" t="s">
        <v>18</v>
      </c>
      <c r="D269" s="8"/>
      <c r="E269" s="10">
        <v>0</v>
      </c>
      <c r="F269" s="10">
        <v>0</v>
      </c>
      <c r="G269" s="10">
        <v>0</v>
      </c>
      <c r="H269" s="10">
        <v>0</v>
      </c>
      <c r="I269" s="10">
        <v>0</v>
      </c>
      <c r="J269" s="8" t="s">
        <v>19</v>
      </c>
      <c r="K269" s="8"/>
      <c r="L269" s="41" t="s">
        <v>2066</v>
      </c>
      <c r="N269" s="8"/>
      <c r="O269" s="8"/>
      <c r="P269" s="8"/>
      <c r="Q269" s="8"/>
      <c r="R269" s="8"/>
      <c r="S269" s="8"/>
      <c r="T269" s="8"/>
      <c r="U269" s="8"/>
      <c r="V269" s="8"/>
      <c r="W269" s="8"/>
      <c r="X269" s="8"/>
      <c r="Y269" s="8"/>
      <c r="Z269" s="8"/>
      <c r="AA269" s="8"/>
      <c r="AB269" s="8"/>
    </row>
    <row r="270" spans="1:28" x14ac:dyDescent="0.2">
      <c r="A270" s="7">
        <v>4</v>
      </c>
      <c r="B270" s="7"/>
      <c r="C270" s="8" t="s">
        <v>20</v>
      </c>
      <c r="D270" s="8"/>
      <c r="E270" s="10">
        <v>0</v>
      </c>
      <c r="F270" s="10">
        <v>0</v>
      </c>
      <c r="G270" s="10">
        <v>0</v>
      </c>
      <c r="H270" s="10">
        <v>0</v>
      </c>
      <c r="I270" s="10">
        <v>0</v>
      </c>
      <c r="J270" s="8" t="s">
        <v>21</v>
      </c>
      <c r="K270" s="8"/>
      <c r="L270" s="41" t="s">
        <v>2066</v>
      </c>
      <c r="N270" s="8"/>
      <c r="O270" s="8"/>
      <c r="P270" s="8"/>
      <c r="Q270" s="8"/>
      <c r="R270" s="8"/>
      <c r="S270" s="8"/>
      <c r="T270" s="8"/>
      <c r="U270" s="8"/>
      <c r="V270" s="8"/>
      <c r="W270" s="8"/>
      <c r="X270" s="8"/>
      <c r="Y270" s="8"/>
      <c r="Z270" s="8"/>
      <c r="AA270" s="8"/>
      <c r="AB270" s="8"/>
    </row>
    <row r="271" spans="1:28" x14ac:dyDescent="0.2">
      <c r="A271" s="4">
        <v>5</v>
      </c>
      <c r="B271" s="4"/>
      <c r="C271" s="5" t="s">
        <v>22</v>
      </c>
      <c r="E271" s="6">
        <v>1</v>
      </c>
      <c r="F271" s="6">
        <v>1</v>
      </c>
      <c r="G271" s="6">
        <v>1</v>
      </c>
      <c r="H271" s="6">
        <v>1</v>
      </c>
      <c r="I271" s="6">
        <v>1</v>
      </c>
      <c r="J271" s="19" t="s">
        <v>23</v>
      </c>
      <c r="L271" s="41" t="s">
        <v>536</v>
      </c>
      <c r="Y271" s="19"/>
      <c r="Z271" s="19"/>
      <c r="AA271" s="19"/>
      <c r="AB271" s="19"/>
    </row>
    <row r="272" spans="1:28" x14ac:dyDescent="0.2">
      <c r="A272" s="7">
        <v>6</v>
      </c>
      <c r="B272" s="7"/>
      <c r="C272" s="8" t="s">
        <v>24</v>
      </c>
      <c r="E272" s="10">
        <v>0</v>
      </c>
      <c r="F272" s="10">
        <v>0</v>
      </c>
      <c r="G272" s="10">
        <v>0</v>
      </c>
      <c r="H272" s="10">
        <v>0</v>
      </c>
      <c r="I272" s="10">
        <v>0</v>
      </c>
      <c r="J272" s="19" t="s">
        <v>128</v>
      </c>
      <c r="L272" s="41" t="s">
        <v>2065</v>
      </c>
      <c r="Y272" s="19"/>
      <c r="Z272" s="19"/>
      <c r="AA272" s="19"/>
      <c r="AB272" s="19"/>
    </row>
    <row r="273" spans="1:28" x14ac:dyDescent="0.2">
      <c r="E273" s="62"/>
      <c r="F273" s="62"/>
      <c r="G273" s="62"/>
      <c r="H273" s="62"/>
      <c r="I273" s="62"/>
      <c r="L273" s="41"/>
      <c r="Y273" s="19"/>
      <c r="Z273" s="19"/>
      <c r="AA273" s="19"/>
      <c r="AB273" s="19"/>
    </row>
    <row r="274" spans="1:28" x14ac:dyDescent="0.2">
      <c r="A274" s="3" t="s">
        <v>25</v>
      </c>
      <c r="B274" s="3"/>
      <c r="C274" s="31"/>
      <c r="D274" s="31"/>
      <c r="E274" s="58" t="s">
        <v>14</v>
      </c>
      <c r="F274" s="58" t="s">
        <v>14</v>
      </c>
      <c r="G274" s="58" t="s">
        <v>14</v>
      </c>
      <c r="H274" s="58" t="s">
        <v>14</v>
      </c>
      <c r="I274" s="58" t="s">
        <v>14</v>
      </c>
      <c r="J274" s="30" t="s">
        <v>15</v>
      </c>
      <c r="K274" s="31"/>
      <c r="L274" s="40" t="s">
        <v>16</v>
      </c>
      <c r="M274" s="31"/>
      <c r="N274" s="31"/>
      <c r="O274" s="31"/>
      <c r="P274" s="31"/>
      <c r="Q274" s="31"/>
      <c r="R274" s="31"/>
      <c r="S274" s="31"/>
      <c r="T274" s="31"/>
      <c r="U274" s="31"/>
      <c r="V274" s="31"/>
      <c r="W274" s="31"/>
      <c r="X274" s="31"/>
      <c r="Y274" s="31"/>
      <c r="Z274" s="31"/>
      <c r="AA274" s="31"/>
      <c r="AB274" s="31"/>
    </row>
    <row r="275" spans="1:28" x14ac:dyDescent="0.2">
      <c r="A275" s="19">
        <v>7</v>
      </c>
      <c r="C275" s="19" t="s">
        <v>26</v>
      </c>
      <c r="E275" s="61">
        <v>1</v>
      </c>
      <c r="F275" s="61">
        <v>1</v>
      </c>
      <c r="G275" s="61">
        <v>1</v>
      </c>
      <c r="H275" s="61">
        <v>1</v>
      </c>
      <c r="I275" s="61">
        <v>1</v>
      </c>
      <c r="J275" s="19" t="s">
        <v>27</v>
      </c>
      <c r="L275" s="42" t="s">
        <v>1074</v>
      </c>
      <c r="Y275" s="19"/>
      <c r="Z275" s="19"/>
      <c r="AA275" s="19"/>
      <c r="AB275" s="19"/>
    </row>
    <row r="276" spans="1:28" x14ac:dyDescent="0.2">
      <c r="A276" s="19">
        <v>8</v>
      </c>
      <c r="C276" s="19" t="s">
        <v>58</v>
      </c>
      <c r="E276" s="61">
        <v>1</v>
      </c>
      <c r="F276" s="61">
        <v>1</v>
      </c>
      <c r="G276" s="61">
        <v>1</v>
      </c>
      <c r="H276" s="61">
        <v>1</v>
      </c>
      <c r="I276" s="61">
        <v>1</v>
      </c>
      <c r="J276" s="19" t="s">
        <v>62</v>
      </c>
      <c r="L276" s="42" t="s">
        <v>984</v>
      </c>
      <c r="Y276" s="19"/>
      <c r="Z276" s="19"/>
      <c r="AA276" s="19"/>
      <c r="AB276" s="19"/>
    </row>
    <row r="277" spans="1:28" x14ac:dyDescent="0.2">
      <c r="A277" s="19">
        <v>9</v>
      </c>
      <c r="C277" s="19" t="s">
        <v>40</v>
      </c>
      <c r="E277" s="61">
        <v>1</v>
      </c>
      <c r="F277" s="61">
        <v>1</v>
      </c>
      <c r="G277" s="61">
        <v>1</v>
      </c>
      <c r="H277" s="61">
        <v>1</v>
      </c>
      <c r="I277" s="61">
        <v>1</v>
      </c>
      <c r="J277" s="19" t="s">
        <v>63</v>
      </c>
      <c r="L277" s="42" t="s">
        <v>1075</v>
      </c>
      <c r="Y277" s="19"/>
      <c r="Z277" s="19"/>
      <c r="AA277" s="19"/>
      <c r="AB277" s="19"/>
    </row>
    <row r="278" spans="1:28" x14ac:dyDescent="0.2">
      <c r="A278" s="19">
        <v>10</v>
      </c>
      <c r="C278" s="19" t="s">
        <v>39</v>
      </c>
      <c r="E278" s="61">
        <v>1</v>
      </c>
      <c r="F278" s="61">
        <v>1</v>
      </c>
      <c r="G278" s="61">
        <v>1</v>
      </c>
      <c r="H278" s="61">
        <v>1</v>
      </c>
      <c r="I278" s="61">
        <v>1</v>
      </c>
      <c r="J278" s="19" t="s">
        <v>115</v>
      </c>
      <c r="L278" s="413" t="s">
        <v>990</v>
      </c>
      <c r="Y278" s="19"/>
      <c r="Z278" s="19"/>
      <c r="AA278" s="19"/>
      <c r="AB278" s="19"/>
    </row>
    <row r="279" spans="1:28" x14ac:dyDescent="0.2">
      <c r="E279" s="63"/>
      <c r="F279" s="63"/>
      <c r="G279" s="63"/>
      <c r="H279" s="63"/>
      <c r="I279" s="63"/>
      <c r="L279" s="41"/>
      <c r="Y279" s="19"/>
      <c r="Z279" s="19"/>
      <c r="AA279" s="19"/>
      <c r="AB279" s="19"/>
    </row>
    <row r="280" spans="1:28" x14ac:dyDescent="0.2">
      <c r="A280" s="3" t="s">
        <v>57</v>
      </c>
      <c r="B280" s="3"/>
      <c r="C280" s="31"/>
      <c r="D280" s="31"/>
      <c r="E280" s="64" t="s">
        <v>14</v>
      </c>
      <c r="F280" s="64" t="s">
        <v>14</v>
      </c>
      <c r="G280" s="64" t="s">
        <v>14</v>
      </c>
      <c r="H280" s="64" t="s">
        <v>14</v>
      </c>
      <c r="I280" s="64" t="s">
        <v>14</v>
      </c>
      <c r="J280" s="30" t="s">
        <v>15</v>
      </c>
      <c r="K280" s="31"/>
      <c r="L280" s="40" t="s">
        <v>16</v>
      </c>
      <c r="M280" s="31"/>
      <c r="N280" s="31"/>
      <c r="O280" s="31"/>
      <c r="P280" s="31"/>
      <c r="Q280" s="31"/>
      <c r="R280" s="31"/>
      <c r="S280" s="31"/>
      <c r="T280" s="31"/>
      <c r="U280" s="31"/>
      <c r="V280" s="31"/>
      <c r="W280" s="31"/>
      <c r="X280" s="31"/>
      <c r="Y280" s="31"/>
      <c r="Z280" s="31"/>
      <c r="AA280" s="31"/>
      <c r="AB280" s="31"/>
    </row>
    <row r="281" spans="1:28" x14ac:dyDescent="0.2">
      <c r="A281" s="5">
        <v>11</v>
      </c>
      <c r="B281" s="5"/>
      <c r="C281" s="5" t="s">
        <v>28</v>
      </c>
      <c r="D281" s="5"/>
      <c r="E281" s="6">
        <v>0</v>
      </c>
      <c r="F281" s="6">
        <v>0</v>
      </c>
      <c r="G281" s="6">
        <v>0</v>
      </c>
      <c r="H281" s="6">
        <v>0</v>
      </c>
      <c r="I281" s="6">
        <v>0</v>
      </c>
      <c r="J281" s="19" t="s">
        <v>49</v>
      </c>
      <c r="K281" s="5"/>
      <c r="L281" s="42" t="s">
        <v>1076</v>
      </c>
      <c r="N281" s="5"/>
      <c r="O281" s="5"/>
      <c r="P281" s="5"/>
      <c r="Q281" s="5"/>
      <c r="R281" s="5"/>
      <c r="S281" s="5"/>
      <c r="T281" s="5"/>
      <c r="U281" s="5"/>
      <c r="V281" s="5"/>
      <c r="W281" s="5"/>
      <c r="X281" s="5"/>
      <c r="Y281" s="5"/>
      <c r="Z281" s="5"/>
      <c r="AA281" s="5"/>
      <c r="AB281" s="5"/>
    </row>
    <row r="282" spans="1:28" x14ac:dyDescent="0.2">
      <c r="A282" s="11">
        <v>12</v>
      </c>
      <c r="B282" s="11"/>
      <c r="C282" s="5" t="s">
        <v>47</v>
      </c>
      <c r="D282" s="5"/>
      <c r="E282" s="6">
        <v>1</v>
      </c>
      <c r="F282" s="6">
        <v>1</v>
      </c>
      <c r="G282" s="6">
        <v>1</v>
      </c>
      <c r="H282" s="6">
        <v>1</v>
      </c>
      <c r="I282" s="6">
        <v>1</v>
      </c>
      <c r="J282" s="19" t="s">
        <v>109</v>
      </c>
      <c r="K282" s="5"/>
      <c r="L282" s="42" t="s">
        <v>2067</v>
      </c>
      <c r="N282" s="5"/>
      <c r="O282" s="5"/>
      <c r="P282" s="5"/>
      <c r="Q282" s="5"/>
      <c r="R282" s="5"/>
      <c r="S282" s="5"/>
      <c r="T282" s="5"/>
      <c r="U282" s="5"/>
      <c r="V282" s="5"/>
      <c r="W282" s="5"/>
      <c r="X282" s="5"/>
      <c r="Y282" s="5"/>
      <c r="Z282" s="5"/>
      <c r="AA282" s="5"/>
      <c r="AB282" s="5"/>
    </row>
    <row r="283" spans="1:28" x14ac:dyDescent="0.2">
      <c r="A283" s="47">
        <v>13</v>
      </c>
      <c r="B283" s="47"/>
      <c r="C283" s="19" t="s">
        <v>29</v>
      </c>
      <c r="E283" s="61">
        <v>0</v>
      </c>
      <c r="F283" s="61">
        <v>0</v>
      </c>
      <c r="G283" s="61">
        <v>0</v>
      </c>
      <c r="H283" s="61">
        <v>0</v>
      </c>
      <c r="I283" s="61">
        <v>0</v>
      </c>
      <c r="J283" s="19" t="s">
        <v>30</v>
      </c>
      <c r="L283" s="42" t="s">
        <v>1077</v>
      </c>
      <c r="Y283" s="19"/>
      <c r="Z283" s="19"/>
      <c r="AA283" s="19"/>
      <c r="AB283" s="19"/>
    </row>
    <row r="284" spans="1:28" x14ac:dyDescent="0.2">
      <c r="A284" s="47">
        <v>14</v>
      </c>
      <c r="B284" s="47"/>
      <c r="C284" s="19" t="s">
        <v>31</v>
      </c>
      <c r="E284" s="61">
        <v>1</v>
      </c>
      <c r="F284" s="61">
        <v>1</v>
      </c>
      <c r="G284" s="61">
        <v>1</v>
      </c>
      <c r="H284" s="61">
        <v>1</v>
      </c>
      <c r="I284" s="61">
        <v>1</v>
      </c>
      <c r="J284" s="19" t="s">
        <v>1400</v>
      </c>
      <c r="L284" s="42" t="s">
        <v>1078</v>
      </c>
      <c r="Y284" s="19"/>
      <c r="Z284" s="19"/>
      <c r="AA284" s="19"/>
      <c r="AB284" s="19"/>
    </row>
    <row r="285" spans="1:28" x14ac:dyDescent="0.2">
      <c r="A285" s="47">
        <v>15</v>
      </c>
      <c r="B285" s="47"/>
      <c r="C285" s="19" t="s">
        <v>38</v>
      </c>
      <c r="E285" s="61">
        <v>1</v>
      </c>
      <c r="F285" s="61">
        <v>1</v>
      </c>
      <c r="G285" s="61">
        <v>1</v>
      </c>
      <c r="H285" s="61">
        <v>1</v>
      </c>
      <c r="I285" s="61">
        <v>1</v>
      </c>
      <c r="J285" s="19" t="s">
        <v>64</v>
      </c>
      <c r="L285" s="42" t="s">
        <v>983</v>
      </c>
      <c r="Y285" s="19"/>
      <c r="Z285" s="19"/>
      <c r="AA285" s="19"/>
      <c r="AB285" s="19"/>
    </row>
    <row r="286" spans="1:28" x14ac:dyDescent="0.2">
      <c r="E286" s="63"/>
      <c r="F286" s="63"/>
      <c r="G286" s="63"/>
      <c r="H286" s="63"/>
      <c r="I286" s="63"/>
      <c r="Y286" s="19"/>
      <c r="Z286" s="19"/>
      <c r="AA286" s="19"/>
      <c r="AB286" s="19"/>
    </row>
    <row r="287" spans="1:28" ht="16" thickBot="1" x14ac:dyDescent="0.25">
      <c r="A287" s="43"/>
      <c r="B287" s="43"/>
      <c r="C287" s="43"/>
      <c r="D287" s="43"/>
      <c r="E287" s="65"/>
      <c r="F287" s="65"/>
      <c r="G287" s="65"/>
      <c r="H287" s="65"/>
      <c r="I287" s="65"/>
      <c r="J287" s="43"/>
      <c r="K287" s="43"/>
      <c r="L287" s="18"/>
      <c r="M287" s="18"/>
      <c r="N287" s="18"/>
      <c r="O287" s="18"/>
      <c r="Y287" s="19"/>
      <c r="Z287" s="19"/>
      <c r="AA287" s="19"/>
      <c r="AB287" s="19"/>
    </row>
    <row r="288" spans="1:28" x14ac:dyDescent="0.2">
      <c r="E288" s="63"/>
      <c r="F288" s="63"/>
      <c r="G288" s="63"/>
      <c r="H288" s="63"/>
      <c r="I288" s="63"/>
      <c r="L288" s="18"/>
      <c r="M288" s="18"/>
      <c r="N288" s="18"/>
      <c r="O288" s="18"/>
      <c r="Y288" s="19"/>
      <c r="Z288" s="19"/>
      <c r="AA288" s="19"/>
      <c r="AB288" s="19"/>
    </row>
    <row r="289" spans="1:28" ht="16" thickBot="1" x14ac:dyDescent="0.25">
      <c r="A289" s="2" t="s">
        <v>32</v>
      </c>
      <c r="B289" s="2"/>
      <c r="E289" s="66">
        <f>SUM(E267:E272,E275:E278,E281:E285)</f>
        <v>10</v>
      </c>
      <c r="F289" s="66">
        <f>SUM(F267:F272,F275:F278,F281:F285)</f>
        <v>10</v>
      </c>
      <c r="G289" s="66">
        <f>SUM(G267:G272,G275:G278,G281:G285)</f>
        <v>10</v>
      </c>
      <c r="H289" s="66">
        <f>SUM(H267:H272,H275:H278,H281:H285)</f>
        <v>10</v>
      </c>
      <c r="I289" s="66">
        <f>SUM(I267:I272,I275:I278,I281:I285)</f>
        <v>10</v>
      </c>
      <c r="J289" s="67" t="s">
        <v>48</v>
      </c>
      <c r="L289" s="18"/>
      <c r="M289" s="18"/>
      <c r="N289" s="18"/>
      <c r="O289" s="18"/>
      <c r="Y289" s="19"/>
      <c r="Z289" s="19"/>
      <c r="AA289" s="19"/>
      <c r="AB289" s="19"/>
    </row>
    <row r="290" spans="1:28" ht="16" thickTop="1" x14ac:dyDescent="0.2">
      <c r="A290" s="201" t="s">
        <v>1367</v>
      </c>
      <c r="B290" s="201"/>
      <c r="C290" s="8"/>
      <c r="D290" s="193"/>
      <c r="E290" s="197" t="s">
        <v>164</v>
      </c>
      <c r="F290" s="197" t="s">
        <v>164</v>
      </c>
      <c r="G290" s="197" t="s">
        <v>164</v>
      </c>
      <c r="H290" s="197" t="s">
        <v>164</v>
      </c>
      <c r="I290" s="197" t="s">
        <v>164</v>
      </c>
      <c r="L290" s="18"/>
      <c r="M290" s="18"/>
      <c r="N290" s="18"/>
      <c r="O290" s="18"/>
      <c r="Y290" s="19"/>
      <c r="Z290" s="19"/>
      <c r="AA290" s="19"/>
      <c r="AB290" s="19"/>
    </row>
    <row r="291" spans="1:28" x14ac:dyDescent="0.2">
      <c r="A291" s="68" t="s">
        <v>118</v>
      </c>
      <c r="B291" s="2"/>
      <c r="E291" s="194">
        <f>0.5^E290</f>
        <v>0.5</v>
      </c>
      <c r="F291" s="194">
        <f t="shared" ref="F291:I291" si="12">0.5^F290</f>
        <v>0.5</v>
      </c>
      <c r="G291" s="194">
        <f t="shared" si="12"/>
        <v>0.5</v>
      </c>
      <c r="H291" s="194">
        <f t="shared" si="12"/>
        <v>0.5</v>
      </c>
      <c r="I291" s="194">
        <f t="shared" si="12"/>
        <v>0.5</v>
      </c>
      <c r="L291" s="18"/>
      <c r="M291" s="18"/>
      <c r="N291" s="18"/>
      <c r="O291" s="18"/>
      <c r="Y291" s="19"/>
      <c r="Z291" s="19"/>
      <c r="AA291" s="19"/>
      <c r="AB291" s="19"/>
    </row>
    <row r="292" spans="1:28" ht="16" thickBot="1" x14ac:dyDescent="0.25">
      <c r="A292" s="1"/>
      <c r="B292" s="1"/>
      <c r="C292" s="43"/>
      <c r="D292" s="43"/>
      <c r="E292" s="87"/>
      <c r="F292" s="87"/>
      <c r="G292" s="87"/>
      <c r="H292" s="87"/>
      <c r="I292" s="87"/>
      <c r="J292" s="43"/>
      <c r="K292" s="43"/>
      <c r="L292" s="18"/>
      <c r="M292" s="18"/>
      <c r="N292" s="18"/>
      <c r="O292" s="18"/>
      <c r="Y292" s="19"/>
      <c r="Z292" s="19"/>
      <c r="AA292" s="19"/>
      <c r="AB292" s="19"/>
    </row>
    <row r="293" spans="1:28" x14ac:dyDescent="0.2">
      <c r="A293" s="3" t="s">
        <v>33</v>
      </c>
      <c r="B293" s="3"/>
      <c r="C293" s="31"/>
      <c r="D293" s="31"/>
      <c r="E293" s="69" t="s">
        <v>34</v>
      </c>
      <c r="F293" s="69" t="s">
        <v>34</v>
      </c>
      <c r="G293" s="69" t="s">
        <v>34</v>
      </c>
      <c r="H293" s="69" t="s">
        <v>34</v>
      </c>
      <c r="I293" s="69" t="s">
        <v>34</v>
      </c>
      <c r="J293" s="31" t="s">
        <v>15</v>
      </c>
      <c r="K293" s="31"/>
      <c r="L293" s="18"/>
      <c r="M293" s="18"/>
      <c r="N293" s="18"/>
      <c r="O293" s="18"/>
      <c r="Y293" s="19"/>
      <c r="Z293" s="19"/>
      <c r="AA293" s="19"/>
      <c r="AB293" s="19"/>
    </row>
    <row r="294" spans="1:28" x14ac:dyDescent="0.2">
      <c r="A294" s="198" t="s">
        <v>1368</v>
      </c>
      <c r="B294" s="24" t="s">
        <v>1370</v>
      </c>
      <c r="E294" s="200">
        <v>1</v>
      </c>
      <c r="F294" s="200">
        <v>1</v>
      </c>
      <c r="G294" s="200">
        <v>1</v>
      </c>
      <c r="H294" s="200">
        <v>1</v>
      </c>
      <c r="I294" s="200">
        <v>1</v>
      </c>
      <c r="J294" s="24" t="s">
        <v>1372</v>
      </c>
      <c r="L294" s="18"/>
      <c r="M294" s="18"/>
      <c r="N294" s="18"/>
      <c r="O294" s="18"/>
      <c r="Y294" s="19"/>
      <c r="Z294" s="19"/>
      <c r="AA294" s="19"/>
      <c r="AB294" s="19"/>
    </row>
    <row r="295" spans="1:28" x14ac:dyDescent="0.2">
      <c r="A295" s="198" t="s">
        <v>1369</v>
      </c>
      <c r="B295" s="193" t="s">
        <v>1371</v>
      </c>
      <c r="C295" s="24"/>
      <c r="E295" s="200">
        <v>1</v>
      </c>
      <c r="F295" s="200">
        <v>1</v>
      </c>
      <c r="G295" s="200">
        <v>1</v>
      </c>
      <c r="H295" s="200">
        <v>1</v>
      </c>
      <c r="I295" s="200">
        <v>1</v>
      </c>
      <c r="J295" s="24" t="s">
        <v>1372</v>
      </c>
      <c r="L295" s="18"/>
      <c r="M295" s="18"/>
      <c r="N295" s="18"/>
      <c r="O295" s="18"/>
      <c r="Y295" s="19"/>
      <c r="Z295" s="19"/>
      <c r="AA295" s="19"/>
      <c r="AB295" s="19"/>
    </row>
    <row r="296" spans="1:28" x14ac:dyDescent="0.2">
      <c r="A296" s="5"/>
      <c r="B296" s="5"/>
      <c r="C296" s="24"/>
      <c r="E296" s="23"/>
      <c r="F296" s="23"/>
      <c r="G296" s="23"/>
      <c r="H296" s="23"/>
      <c r="I296" s="23"/>
      <c r="L296" s="18"/>
      <c r="M296" s="18"/>
      <c r="N296" s="18"/>
      <c r="O296" s="18"/>
      <c r="Y296" s="19"/>
      <c r="Z296" s="19"/>
      <c r="AA296" s="19"/>
      <c r="AB296" s="19"/>
    </row>
    <row r="297" spans="1:28" ht="16" thickBot="1" x14ac:dyDescent="0.25">
      <c r="A297" s="5"/>
      <c r="B297" s="5"/>
      <c r="C297" s="22"/>
      <c r="L297" s="18"/>
      <c r="M297" s="18"/>
      <c r="N297" s="18"/>
      <c r="O297" s="18"/>
      <c r="Y297" s="19"/>
      <c r="Z297" s="19"/>
      <c r="AA297" s="19"/>
      <c r="AB297" s="19"/>
    </row>
    <row r="298" spans="1:28" x14ac:dyDescent="0.2">
      <c r="A298" s="21"/>
      <c r="B298" s="21"/>
      <c r="C298" s="20"/>
      <c r="D298" s="70"/>
      <c r="E298" s="70"/>
      <c r="F298" s="70"/>
      <c r="G298" s="70"/>
      <c r="H298" s="70"/>
      <c r="I298" s="70"/>
      <c r="J298" s="70"/>
      <c r="K298" s="70"/>
      <c r="L298" s="18"/>
      <c r="M298" s="18"/>
      <c r="N298" s="18"/>
      <c r="O298" s="18"/>
      <c r="Y298" s="19"/>
      <c r="Z298" s="19"/>
      <c r="AA298" s="19"/>
      <c r="AB298" s="19"/>
    </row>
    <row r="299" spans="1:28" ht="16" thickBot="1" x14ac:dyDescent="0.25">
      <c r="A299" s="2" t="s">
        <v>35</v>
      </c>
      <c r="B299" s="2"/>
      <c r="E299" s="211">
        <f>E289*E291*E294*E295</f>
        <v>5</v>
      </c>
      <c r="F299" s="211">
        <f t="shared" ref="F299:I299" si="13">F289*F291*F294*F295</f>
        <v>5</v>
      </c>
      <c r="G299" s="211">
        <f t="shared" si="13"/>
        <v>5</v>
      </c>
      <c r="H299" s="211">
        <f t="shared" si="13"/>
        <v>5</v>
      </c>
      <c r="I299" s="211">
        <f t="shared" si="13"/>
        <v>5</v>
      </c>
      <c r="J299" s="212" t="s">
        <v>48</v>
      </c>
      <c r="L299" s="18"/>
      <c r="M299" s="18"/>
      <c r="N299" s="18"/>
      <c r="O299" s="18"/>
      <c r="Y299" s="19"/>
      <c r="Z299" s="19"/>
      <c r="AA299" s="19"/>
      <c r="AB299" s="19"/>
    </row>
    <row r="300" spans="1:28" ht="16" thickTop="1" x14ac:dyDescent="0.2">
      <c r="C300" s="68"/>
      <c r="L300" s="18"/>
      <c r="M300" s="18"/>
      <c r="N300" s="18"/>
      <c r="O300" s="18"/>
      <c r="Y300" s="19"/>
      <c r="Z300" s="19"/>
      <c r="AA300" s="19"/>
      <c r="AB300" s="19"/>
    </row>
    <row r="301" spans="1:28" ht="16" thickBot="1" x14ac:dyDescent="0.25">
      <c r="A301" s="43"/>
      <c r="B301" s="43"/>
      <c r="C301" s="43"/>
      <c r="D301" s="43"/>
      <c r="E301" s="43"/>
      <c r="F301" s="43"/>
      <c r="G301" s="43"/>
      <c r="H301" s="43"/>
      <c r="I301" s="43"/>
      <c r="J301" s="43"/>
      <c r="K301" s="43"/>
      <c r="L301" s="18"/>
      <c r="M301" s="18"/>
      <c r="N301" s="18"/>
      <c r="O301" s="18"/>
      <c r="Y301" s="19"/>
      <c r="Z301" s="19"/>
      <c r="AA301" s="19"/>
      <c r="AB301" s="19"/>
    </row>
    <row r="302" spans="1:28" x14ac:dyDescent="0.2">
      <c r="L302" s="18"/>
      <c r="M302" s="18"/>
      <c r="N302" s="18"/>
      <c r="O302" s="18"/>
    </row>
    <row r="303" spans="1:28" x14ac:dyDescent="0.2">
      <c r="A303" s="2" t="s">
        <v>1394</v>
      </c>
      <c r="L303" s="18"/>
      <c r="M303" s="18"/>
      <c r="N303" s="18"/>
      <c r="O303" s="18"/>
    </row>
    <row r="304" spans="1:28" x14ac:dyDescent="0.2">
      <c r="A304" s="221">
        <v>44120</v>
      </c>
      <c r="B304" s="19" t="s">
        <v>1395</v>
      </c>
    </row>
  </sheetData>
  <phoneticPr fontId="12" type="noConversion"/>
  <conditionalFormatting sqref="E299:I299">
    <cfRule type="cellIs" dxfId="41" priority="1" operator="lessThan">
      <formula>7.5</formula>
    </cfRule>
    <cfRule type="cellIs" dxfId="40" priority="2" operator="greaterThan">
      <formula>7.5</formula>
    </cfRule>
  </conditionalFormatting>
  <dataValidations count="4">
    <dataValidation type="list" allowBlank="1" showInputMessage="1" showErrorMessage="1" sqref="E11" xr:uid="{00000000-0002-0000-3000-000000000000}">
      <formula1>#REF!</formula1>
    </dataValidation>
    <dataValidation type="list" showInputMessage="1" showErrorMessage="1" sqref="E12" xr:uid="{00000000-0002-0000-3000-000001000000}">
      <formula1>#REF!</formula1>
    </dataValidation>
    <dataValidation type="list" allowBlank="1" showInputMessage="1" showErrorMessage="1" sqref="E10" xr:uid="{00000000-0002-0000-3000-000002000000}">
      <formula1>#REF!</formula1>
    </dataValidation>
    <dataValidation type="list" allowBlank="1" showInputMessage="1" showErrorMessage="1" sqref="D12" xr:uid="{00000000-0002-0000-30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000-000004000000}">
          <x14:formula1>
            <xm:f>Lists!$C$1:$C$9</xm:f>
          </x14:formula1>
          <xm:sqref>D10</xm:sqref>
        </x14:dataValidation>
        <x14:dataValidation type="list" allowBlank="1" showInputMessage="1" showErrorMessage="1" xr:uid="{00000000-0002-0000-3000-000005000000}">
          <x14:formula1>
            <xm:f>Lists!$F$1:$F$8</xm:f>
          </x14:formula1>
          <xm:sqref>D11</xm:sqref>
        </x14:dataValidation>
        <x14:dataValidation type="list" allowBlank="1" showInputMessage="1" showErrorMessage="1" xr:uid="{00000000-0002-0000-3000-000006000000}">
          <x14:formula1>
            <xm:f>Lists!$E$1:$E$5</xm:f>
          </x14:formula1>
          <xm:sqref>V15:V134</xm:sqref>
        </x14:dataValidation>
        <x14:dataValidation type="list" allowBlank="1" showInputMessage="1" showErrorMessage="1" xr:uid="{00000000-0002-0000-3000-000007000000}">
          <x14:formula1>
            <xm:f>Lists!$D$1:$D$8</xm:f>
          </x14:formula1>
          <xm:sqref>E15:E134</xm:sqref>
        </x14:dataValidation>
        <x14:dataValidation type="list" allowBlank="1" showInputMessage="1" showErrorMessage="1" xr:uid="{00000000-0002-0000-3000-000008000000}">
          <x14:formula1>
            <xm:f>Lists!$G$1:$G$8</xm:f>
          </x14:formula1>
          <xm:sqref>D139:D258</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92D050"/>
  </sheetPr>
  <dimension ref="A1:AN217"/>
  <sheetViews>
    <sheetView topLeftCell="A155"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46.8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33" width="8.83203125" style="111"/>
    <col min="34" max="38" width="8.83203125" style="567"/>
    <col min="39" max="39" width="12.6640625" style="567" customWidth="1"/>
    <col min="40" max="16384" width="8.83203125" style="567"/>
  </cols>
  <sheetData>
    <row r="1" spans="1:40" ht="16" thickBot="1" x14ac:dyDescent="0.25">
      <c r="A1" s="1" t="s">
        <v>0</v>
      </c>
      <c r="B1" s="1"/>
      <c r="C1" s="43" t="s">
        <v>1522</v>
      </c>
      <c r="D1" s="43"/>
      <c r="E1" s="43"/>
      <c r="F1" s="43"/>
      <c r="G1" s="43"/>
      <c r="H1" s="43"/>
      <c r="I1" s="43"/>
      <c r="J1" s="43"/>
      <c r="K1" s="43"/>
      <c r="L1" s="43"/>
      <c r="M1" s="43"/>
      <c r="N1" s="43"/>
      <c r="O1" s="43"/>
      <c r="P1" s="43"/>
      <c r="Q1" s="43"/>
      <c r="R1" s="43"/>
      <c r="S1" s="43"/>
      <c r="T1" s="43"/>
      <c r="U1" s="43"/>
      <c r="V1" s="43"/>
      <c r="W1" s="43"/>
      <c r="X1" s="43"/>
      <c r="AN1" s="529"/>
    </row>
    <row r="2" spans="1:40" x14ac:dyDescent="0.2">
      <c r="C2" s="19" t="s">
        <v>1</v>
      </c>
      <c r="D2" s="44" t="s">
        <v>981</v>
      </c>
      <c r="G2" s="19" t="s">
        <v>72</v>
      </c>
      <c r="H2" s="44" t="s">
        <v>1436</v>
      </c>
      <c r="AN2" s="529"/>
    </row>
    <row r="3" spans="1:40" x14ac:dyDescent="0.2">
      <c r="C3" s="19" t="s">
        <v>2</v>
      </c>
      <c r="D3" s="209">
        <v>2016</v>
      </c>
      <c r="AN3" s="529"/>
    </row>
    <row r="4" spans="1:40" x14ac:dyDescent="0.2">
      <c r="C4" s="8" t="s">
        <v>44</v>
      </c>
      <c r="D4" s="44" t="s">
        <v>1435</v>
      </c>
      <c r="AN4" s="529"/>
    </row>
    <row r="5" spans="1:40" x14ac:dyDescent="0.2">
      <c r="C5" s="19" t="s">
        <v>3</v>
      </c>
      <c r="D5" s="44" t="s">
        <v>1644</v>
      </c>
      <c r="AN5" s="529"/>
    </row>
    <row r="6" spans="1:40" x14ac:dyDescent="0.2">
      <c r="D6" s="18"/>
      <c r="AN6" s="529"/>
    </row>
    <row r="7" spans="1:40" ht="16" thickBot="1" x14ac:dyDescent="0.25">
      <c r="A7" s="1" t="s">
        <v>59</v>
      </c>
      <c r="B7" s="1"/>
      <c r="C7" s="43"/>
      <c r="D7" s="248" t="s">
        <v>2068</v>
      </c>
      <c r="E7" s="43"/>
      <c r="F7" s="43"/>
      <c r="G7" s="43"/>
      <c r="H7" s="43"/>
      <c r="I7" s="43"/>
      <c r="J7" s="43"/>
      <c r="K7" s="43"/>
      <c r="L7" s="43"/>
      <c r="M7" s="43"/>
      <c r="N7" s="43"/>
      <c r="O7" s="43"/>
      <c r="P7" s="43"/>
      <c r="Q7" s="43"/>
      <c r="R7" s="43"/>
      <c r="S7" s="43"/>
      <c r="T7" s="43"/>
      <c r="U7" s="43"/>
      <c r="V7" s="43"/>
      <c r="W7" s="43"/>
      <c r="X7" s="43"/>
      <c r="AN7" s="529"/>
    </row>
    <row r="8" spans="1:40" x14ac:dyDescent="0.2">
      <c r="AN8" s="529"/>
    </row>
    <row r="9" spans="1:40"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c r="AN9" s="529"/>
    </row>
    <row r="10" spans="1:40" x14ac:dyDescent="0.2">
      <c r="C10" s="19" t="s">
        <v>74</v>
      </c>
      <c r="D10" s="45" t="s">
        <v>988</v>
      </c>
      <c r="E10" s="46"/>
      <c r="AN10" s="529"/>
    </row>
    <row r="11" spans="1:40" x14ac:dyDescent="0.2">
      <c r="C11" s="19" t="s">
        <v>46</v>
      </c>
      <c r="D11" s="45" t="s">
        <v>43</v>
      </c>
      <c r="E11" s="47"/>
      <c r="AN11" s="529"/>
    </row>
    <row r="12" spans="1:40" x14ac:dyDescent="0.2">
      <c r="C12" s="19" t="s">
        <v>67</v>
      </c>
      <c r="D12" s="45" t="s">
        <v>53</v>
      </c>
      <c r="E12" s="47"/>
      <c r="AN12" s="529"/>
    </row>
    <row r="13" spans="1:40" x14ac:dyDescent="0.2">
      <c r="A13" s="2"/>
      <c r="B13" s="2"/>
      <c r="AN13" s="529"/>
    </row>
    <row r="14" spans="1:40"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985</v>
      </c>
      <c r="O14" s="214" t="s">
        <v>986</v>
      </c>
      <c r="P14" s="214" t="s">
        <v>8</v>
      </c>
      <c r="Q14" s="205" t="s">
        <v>121</v>
      </c>
      <c r="R14" s="205" t="s">
        <v>123</v>
      </c>
      <c r="S14" s="205" t="s">
        <v>124</v>
      </c>
      <c r="T14" s="205" t="s">
        <v>127</v>
      </c>
      <c r="U14" s="214" t="s">
        <v>55</v>
      </c>
      <c r="V14" s="214" t="s">
        <v>50</v>
      </c>
      <c r="W14" s="214" t="s">
        <v>120</v>
      </c>
      <c r="X14" s="213" t="s">
        <v>1189</v>
      </c>
      <c r="Y14" s="54" t="s">
        <v>16</v>
      </c>
      <c r="Z14" s="567"/>
      <c r="AA14" s="567"/>
      <c r="AB14" s="567"/>
      <c r="AC14" s="567"/>
      <c r="AD14" s="567"/>
      <c r="AE14" s="567"/>
      <c r="AF14" s="567"/>
      <c r="AG14" s="567"/>
      <c r="AN14" s="529"/>
    </row>
    <row r="15" spans="1:40" x14ac:dyDescent="0.2">
      <c r="A15" s="225">
        <v>1</v>
      </c>
      <c r="B15" s="225" t="s">
        <v>1750</v>
      </c>
      <c r="C15" s="206" t="s">
        <v>1008</v>
      </c>
      <c r="D15" s="225" t="s">
        <v>90</v>
      </c>
      <c r="E15" s="225" t="s">
        <v>268</v>
      </c>
      <c r="F15" s="225" t="s">
        <v>991</v>
      </c>
      <c r="G15" s="225" t="s">
        <v>930</v>
      </c>
      <c r="H15" s="225" t="s">
        <v>52</v>
      </c>
      <c r="I15" s="225" t="s">
        <v>1071</v>
      </c>
      <c r="J15" s="225" t="s">
        <v>85</v>
      </c>
      <c r="K15" s="225">
        <v>10</v>
      </c>
      <c r="L15" s="225">
        <f>K15-1</f>
        <v>9</v>
      </c>
      <c r="M15" s="225">
        <f>K15+1</f>
        <v>11</v>
      </c>
      <c r="N15" s="225">
        <v>100</v>
      </c>
      <c r="O15" s="225">
        <v>500</v>
      </c>
      <c r="P15" s="15" t="s">
        <v>987</v>
      </c>
      <c r="Q15" s="15">
        <v>0</v>
      </c>
      <c r="R15" s="15">
        <v>96</v>
      </c>
      <c r="S15" s="15" t="s">
        <v>125</v>
      </c>
      <c r="T15" s="15">
        <v>96</v>
      </c>
      <c r="U15" s="225" t="s">
        <v>269</v>
      </c>
      <c r="V15" s="225" t="s">
        <v>71</v>
      </c>
      <c r="W15" s="225" t="s">
        <v>594</v>
      </c>
      <c r="X15" s="306">
        <v>30</v>
      </c>
      <c r="Y15" s="592"/>
      <c r="Z15" s="567"/>
      <c r="AA15" s="567"/>
      <c r="AB15" s="567"/>
      <c r="AC15" s="567"/>
      <c r="AD15" s="567"/>
      <c r="AE15" s="567"/>
      <c r="AF15" s="567"/>
      <c r="AG15" s="567"/>
      <c r="AN15" s="529"/>
    </row>
    <row r="16" spans="1:40" x14ac:dyDescent="0.2">
      <c r="A16" s="225">
        <v>2</v>
      </c>
      <c r="B16" s="225" t="s">
        <v>1750</v>
      </c>
      <c r="C16" s="206" t="s">
        <v>1009</v>
      </c>
      <c r="D16" s="225" t="s">
        <v>90</v>
      </c>
      <c r="E16" s="225" t="s">
        <v>268</v>
      </c>
      <c r="F16" s="225" t="s">
        <v>991</v>
      </c>
      <c r="G16" s="225" t="s">
        <v>930</v>
      </c>
      <c r="H16" s="225" t="s">
        <v>52</v>
      </c>
      <c r="I16" s="225" t="s">
        <v>1071</v>
      </c>
      <c r="J16" s="225" t="s">
        <v>85</v>
      </c>
      <c r="K16" s="225">
        <v>10</v>
      </c>
      <c r="L16" s="225">
        <f t="shared" ref="L16:L65" si="0">K16-1</f>
        <v>9</v>
      </c>
      <c r="M16" s="225">
        <f t="shared" ref="M16:M65" si="1">K16+1</f>
        <v>11</v>
      </c>
      <c r="N16" s="225">
        <v>100</v>
      </c>
      <c r="O16" s="225">
        <v>500</v>
      </c>
      <c r="P16" s="15" t="s">
        <v>987</v>
      </c>
      <c r="Q16" s="15">
        <v>0</v>
      </c>
      <c r="R16" s="15">
        <v>96</v>
      </c>
      <c r="S16" s="15" t="s">
        <v>125</v>
      </c>
      <c r="T16" s="15">
        <v>96</v>
      </c>
      <c r="U16" s="225" t="s">
        <v>269</v>
      </c>
      <c r="V16" s="225" t="s">
        <v>71</v>
      </c>
      <c r="W16" s="225" t="s">
        <v>594</v>
      </c>
      <c r="X16" s="306">
        <v>30</v>
      </c>
      <c r="Y16" s="592"/>
      <c r="Z16" s="567"/>
      <c r="AA16" s="567"/>
      <c r="AB16" s="567"/>
      <c r="AC16" s="567"/>
      <c r="AD16" s="567"/>
      <c r="AE16" s="567"/>
      <c r="AF16" s="567"/>
      <c r="AG16" s="567"/>
      <c r="AN16" s="529"/>
    </row>
    <row r="17" spans="1:40" x14ac:dyDescent="0.2">
      <c r="A17" s="225">
        <v>3</v>
      </c>
      <c r="B17" s="225" t="s">
        <v>1750</v>
      </c>
      <c r="C17" s="206" t="s">
        <v>1011</v>
      </c>
      <c r="D17" s="225" t="s">
        <v>90</v>
      </c>
      <c r="E17" s="225" t="s">
        <v>268</v>
      </c>
      <c r="F17" s="225" t="s">
        <v>991</v>
      </c>
      <c r="G17" s="225" t="s">
        <v>930</v>
      </c>
      <c r="H17" s="225" t="s">
        <v>52</v>
      </c>
      <c r="I17" s="225" t="s">
        <v>1071</v>
      </c>
      <c r="J17" s="225" t="s">
        <v>85</v>
      </c>
      <c r="K17" s="225">
        <v>10</v>
      </c>
      <c r="L17" s="225">
        <f t="shared" si="0"/>
        <v>9</v>
      </c>
      <c r="M17" s="225">
        <f t="shared" si="1"/>
        <v>11</v>
      </c>
      <c r="N17" s="225">
        <v>100</v>
      </c>
      <c r="O17" s="225">
        <v>500</v>
      </c>
      <c r="P17" s="15" t="s">
        <v>987</v>
      </c>
      <c r="Q17" s="15">
        <v>0</v>
      </c>
      <c r="R17" s="15">
        <v>96</v>
      </c>
      <c r="S17" s="15" t="s">
        <v>125</v>
      </c>
      <c r="T17" s="15">
        <v>96</v>
      </c>
      <c r="U17" s="225" t="s">
        <v>269</v>
      </c>
      <c r="V17" s="225" t="s">
        <v>71</v>
      </c>
      <c r="W17" s="225" t="s">
        <v>594</v>
      </c>
      <c r="X17" s="306">
        <v>30</v>
      </c>
      <c r="Y17" s="592"/>
      <c r="Z17" s="567"/>
      <c r="AA17" s="567"/>
      <c r="AB17" s="567"/>
      <c r="AC17" s="567"/>
      <c r="AD17" s="567"/>
      <c r="AE17" s="567"/>
      <c r="AF17" s="567"/>
      <c r="AG17" s="567"/>
      <c r="AN17" s="529"/>
    </row>
    <row r="18" spans="1:40" x14ac:dyDescent="0.2">
      <c r="A18" s="249">
        <v>4</v>
      </c>
      <c r="B18" s="249" t="s">
        <v>1751</v>
      </c>
      <c r="C18" s="250" t="s">
        <v>1008</v>
      </c>
      <c r="D18" s="249" t="s">
        <v>90</v>
      </c>
      <c r="E18" s="249" t="s">
        <v>268</v>
      </c>
      <c r="F18" s="249" t="s">
        <v>991</v>
      </c>
      <c r="G18" s="249" t="s">
        <v>930</v>
      </c>
      <c r="H18" s="249" t="s">
        <v>52</v>
      </c>
      <c r="I18" s="249" t="s">
        <v>1071</v>
      </c>
      <c r="J18" s="249" t="s">
        <v>85</v>
      </c>
      <c r="K18" s="249">
        <v>10</v>
      </c>
      <c r="L18" s="249">
        <f t="shared" si="0"/>
        <v>9</v>
      </c>
      <c r="M18" s="249">
        <f t="shared" si="1"/>
        <v>11</v>
      </c>
      <c r="N18" s="249">
        <v>100</v>
      </c>
      <c r="O18" s="249">
        <v>500</v>
      </c>
      <c r="P18" s="251" t="s">
        <v>987</v>
      </c>
      <c r="Q18" s="251">
        <v>0</v>
      </c>
      <c r="R18" s="251">
        <v>96</v>
      </c>
      <c r="S18" s="251" t="s">
        <v>125</v>
      </c>
      <c r="T18" s="251">
        <v>96</v>
      </c>
      <c r="U18" s="249" t="s">
        <v>269</v>
      </c>
      <c r="V18" s="249" t="s">
        <v>71</v>
      </c>
      <c r="W18" s="249" t="s">
        <v>594</v>
      </c>
      <c r="X18" s="307">
        <v>30</v>
      </c>
      <c r="Y18" s="593"/>
      <c r="Z18" s="567"/>
      <c r="AA18" s="567"/>
      <c r="AB18" s="567"/>
      <c r="AC18" s="567"/>
      <c r="AD18" s="567"/>
      <c r="AE18" s="567"/>
      <c r="AF18" s="567"/>
      <c r="AG18" s="567"/>
      <c r="AN18" s="529"/>
    </row>
    <row r="19" spans="1:40" x14ac:dyDescent="0.2">
      <c r="A19" s="249">
        <v>5</v>
      </c>
      <c r="B19" s="249" t="s">
        <v>1751</v>
      </c>
      <c r="C19" s="250" t="s">
        <v>1009</v>
      </c>
      <c r="D19" s="249" t="s">
        <v>90</v>
      </c>
      <c r="E19" s="249" t="s">
        <v>268</v>
      </c>
      <c r="F19" s="249" t="s">
        <v>991</v>
      </c>
      <c r="G19" s="249" t="s">
        <v>930</v>
      </c>
      <c r="H19" s="249" t="s">
        <v>52</v>
      </c>
      <c r="I19" s="249" t="s">
        <v>1071</v>
      </c>
      <c r="J19" s="249" t="s">
        <v>85</v>
      </c>
      <c r="K19" s="249">
        <v>10</v>
      </c>
      <c r="L19" s="249">
        <f t="shared" si="0"/>
        <v>9</v>
      </c>
      <c r="M19" s="249">
        <f t="shared" si="1"/>
        <v>11</v>
      </c>
      <c r="N19" s="249">
        <v>100</v>
      </c>
      <c r="O19" s="249">
        <v>500</v>
      </c>
      <c r="P19" s="251" t="s">
        <v>987</v>
      </c>
      <c r="Q19" s="251">
        <v>0</v>
      </c>
      <c r="R19" s="251">
        <v>96</v>
      </c>
      <c r="S19" s="251" t="s">
        <v>125</v>
      </c>
      <c r="T19" s="251">
        <v>96</v>
      </c>
      <c r="U19" s="249" t="s">
        <v>269</v>
      </c>
      <c r="V19" s="249" t="s">
        <v>71</v>
      </c>
      <c r="W19" s="249" t="s">
        <v>594</v>
      </c>
      <c r="X19" s="307">
        <v>30</v>
      </c>
      <c r="Y19" s="593"/>
      <c r="Z19" s="567"/>
      <c r="AA19" s="567"/>
      <c r="AB19" s="567"/>
      <c r="AC19" s="567"/>
      <c r="AD19" s="567"/>
      <c r="AE19" s="567"/>
      <c r="AF19" s="567"/>
      <c r="AG19" s="567"/>
      <c r="AN19" s="529"/>
    </row>
    <row r="20" spans="1:40" x14ac:dyDescent="0.2">
      <c r="A20" s="249">
        <v>6</v>
      </c>
      <c r="B20" s="249" t="s">
        <v>1751</v>
      </c>
      <c r="C20" s="250" t="s">
        <v>1011</v>
      </c>
      <c r="D20" s="249" t="s">
        <v>90</v>
      </c>
      <c r="E20" s="249" t="s">
        <v>268</v>
      </c>
      <c r="F20" s="249" t="s">
        <v>991</v>
      </c>
      <c r="G20" s="249" t="s">
        <v>930</v>
      </c>
      <c r="H20" s="249" t="s">
        <v>52</v>
      </c>
      <c r="I20" s="249" t="s">
        <v>1071</v>
      </c>
      <c r="J20" s="249" t="s">
        <v>85</v>
      </c>
      <c r="K20" s="249">
        <v>10</v>
      </c>
      <c r="L20" s="249">
        <f t="shared" si="0"/>
        <v>9</v>
      </c>
      <c r="M20" s="249">
        <f t="shared" si="1"/>
        <v>11</v>
      </c>
      <c r="N20" s="249">
        <v>100</v>
      </c>
      <c r="O20" s="249">
        <v>500</v>
      </c>
      <c r="P20" s="251" t="s">
        <v>987</v>
      </c>
      <c r="Q20" s="251">
        <v>0</v>
      </c>
      <c r="R20" s="251">
        <v>96</v>
      </c>
      <c r="S20" s="251" t="s">
        <v>125</v>
      </c>
      <c r="T20" s="251">
        <v>96</v>
      </c>
      <c r="U20" s="249" t="s">
        <v>269</v>
      </c>
      <c r="V20" s="249" t="s">
        <v>71</v>
      </c>
      <c r="W20" s="249" t="s">
        <v>594</v>
      </c>
      <c r="X20" s="307">
        <v>30</v>
      </c>
      <c r="Y20" s="593"/>
      <c r="Z20" s="567"/>
      <c r="AA20" s="567"/>
      <c r="AB20" s="567"/>
      <c r="AC20" s="567"/>
      <c r="AD20" s="567"/>
      <c r="AE20" s="567"/>
      <c r="AF20" s="567"/>
      <c r="AG20" s="567"/>
      <c r="AN20" s="529"/>
    </row>
    <row r="21" spans="1:40" x14ac:dyDescent="0.2">
      <c r="A21" s="226">
        <v>7</v>
      </c>
      <c r="B21" s="226" t="s">
        <v>1752</v>
      </c>
      <c r="C21" s="254" t="s">
        <v>1008</v>
      </c>
      <c r="D21" s="226" t="s">
        <v>90</v>
      </c>
      <c r="E21" s="226" t="s">
        <v>268</v>
      </c>
      <c r="F21" s="226" t="s">
        <v>991</v>
      </c>
      <c r="G21" s="226" t="s">
        <v>930</v>
      </c>
      <c r="H21" s="226" t="s">
        <v>52</v>
      </c>
      <c r="I21" s="226" t="s">
        <v>1071</v>
      </c>
      <c r="J21" s="226" t="s">
        <v>85</v>
      </c>
      <c r="K21" s="226">
        <v>10</v>
      </c>
      <c r="L21" s="226">
        <f t="shared" si="0"/>
        <v>9</v>
      </c>
      <c r="M21" s="226">
        <f t="shared" si="1"/>
        <v>11</v>
      </c>
      <c r="N21" s="226">
        <v>100</v>
      </c>
      <c r="O21" s="226">
        <v>500</v>
      </c>
      <c r="P21" s="246" t="s">
        <v>987</v>
      </c>
      <c r="Q21" s="246">
        <v>0</v>
      </c>
      <c r="R21" s="246">
        <v>96</v>
      </c>
      <c r="S21" s="246" t="s">
        <v>125</v>
      </c>
      <c r="T21" s="246">
        <v>96</v>
      </c>
      <c r="U21" s="226" t="s">
        <v>269</v>
      </c>
      <c r="V21" s="226" t="s">
        <v>71</v>
      </c>
      <c r="W21" s="226" t="s">
        <v>594</v>
      </c>
      <c r="X21" s="308">
        <v>30</v>
      </c>
      <c r="Y21" s="594"/>
      <c r="Z21" s="567"/>
      <c r="AA21" s="567"/>
      <c r="AB21" s="567"/>
      <c r="AC21" s="567"/>
      <c r="AD21" s="567"/>
      <c r="AE21" s="567"/>
      <c r="AF21" s="567"/>
      <c r="AG21" s="567"/>
      <c r="AN21" s="529"/>
    </row>
    <row r="22" spans="1:40" x14ac:dyDescent="0.2">
      <c r="A22" s="226">
        <v>8</v>
      </c>
      <c r="B22" s="226" t="s">
        <v>1752</v>
      </c>
      <c r="C22" s="254" t="s">
        <v>1009</v>
      </c>
      <c r="D22" s="226" t="s">
        <v>90</v>
      </c>
      <c r="E22" s="226" t="s">
        <v>268</v>
      </c>
      <c r="F22" s="226" t="s">
        <v>991</v>
      </c>
      <c r="G22" s="226" t="s">
        <v>930</v>
      </c>
      <c r="H22" s="226" t="s">
        <v>52</v>
      </c>
      <c r="I22" s="226" t="s">
        <v>1071</v>
      </c>
      <c r="J22" s="226" t="s">
        <v>85</v>
      </c>
      <c r="K22" s="226">
        <v>10</v>
      </c>
      <c r="L22" s="226">
        <f t="shared" si="0"/>
        <v>9</v>
      </c>
      <c r="M22" s="226">
        <f t="shared" si="1"/>
        <v>11</v>
      </c>
      <c r="N22" s="226">
        <v>100</v>
      </c>
      <c r="O22" s="226">
        <v>500</v>
      </c>
      <c r="P22" s="246" t="s">
        <v>987</v>
      </c>
      <c r="Q22" s="246">
        <v>0</v>
      </c>
      <c r="R22" s="246">
        <v>96</v>
      </c>
      <c r="S22" s="246" t="s">
        <v>125</v>
      </c>
      <c r="T22" s="246">
        <v>96</v>
      </c>
      <c r="U22" s="226" t="s">
        <v>269</v>
      </c>
      <c r="V22" s="226" t="s">
        <v>71</v>
      </c>
      <c r="W22" s="226" t="s">
        <v>594</v>
      </c>
      <c r="X22" s="308">
        <v>30</v>
      </c>
      <c r="Y22" s="594"/>
      <c r="Z22" s="567"/>
      <c r="AA22" s="567"/>
      <c r="AB22" s="567"/>
      <c r="AC22" s="567"/>
      <c r="AD22" s="567"/>
      <c r="AE22" s="567"/>
      <c r="AF22" s="567"/>
      <c r="AG22" s="567"/>
      <c r="AN22" s="529"/>
    </row>
    <row r="23" spans="1:40" x14ac:dyDescent="0.2">
      <c r="A23" s="226">
        <v>9</v>
      </c>
      <c r="B23" s="226" t="s">
        <v>1752</v>
      </c>
      <c r="C23" s="254" t="s">
        <v>1011</v>
      </c>
      <c r="D23" s="226" t="s">
        <v>90</v>
      </c>
      <c r="E23" s="226" t="s">
        <v>268</v>
      </c>
      <c r="F23" s="226" t="s">
        <v>991</v>
      </c>
      <c r="G23" s="226" t="s">
        <v>930</v>
      </c>
      <c r="H23" s="226" t="s">
        <v>52</v>
      </c>
      <c r="I23" s="226" t="s">
        <v>1071</v>
      </c>
      <c r="J23" s="226" t="s">
        <v>85</v>
      </c>
      <c r="K23" s="226">
        <v>10</v>
      </c>
      <c r="L23" s="226">
        <f t="shared" si="0"/>
        <v>9</v>
      </c>
      <c r="M23" s="226">
        <f t="shared" si="1"/>
        <v>11</v>
      </c>
      <c r="N23" s="226">
        <v>100</v>
      </c>
      <c r="O23" s="226">
        <v>500</v>
      </c>
      <c r="P23" s="246" t="s">
        <v>987</v>
      </c>
      <c r="Q23" s="246">
        <v>0</v>
      </c>
      <c r="R23" s="246">
        <v>96</v>
      </c>
      <c r="S23" s="246" t="s">
        <v>125</v>
      </c>
      <c r="T23" s="246">
        <v>96</v>
      </c>
      <c r="U23" s="226" t="s">
        <v>269</v>
      </c>
      <c r="V23" s="226" t="s">
        <v>71</v>
      </c>
      <c r="W23" s="226" t="s">
        <v>594</v>
      </c>
      <c r="X23" s="308">
        <v>30</v>
      </c>
      <c r="Y23" s="594"/>
      <c r="Z23" s="567"/>
      <c r="AA23" s="567"/>
      <c r="AB23" s="567"/>
      <c r="AC23" s="567"/>
      <c r="AD23" s="567"/>
      <c r="AE23" s="567"/>
      <c r="AF23" s="567"/>
      <c r="AG23" s="567"/>
      <c r="AN23" s="529"/>
    </row>
    <row r="24" spans="1:40" ht="13.75" customHeight="1" x14ac:dyDescent="0.2">
      <c r="A24" s="309">
        <v>10</v>
      </c>
      <c r="B24" s="309" t="s">
        <v>1753</v>
      </c>
      <c r="C24" s="310" t="s">
        <v>1008</v>
      </c>
      <c r="D24" s="309" t="s">
        <v>90</v>
      </c>
      <c r="E24" s="309" t="s">
        <v>268</v>
      </c>
      <c r="F24" s="309" t="s">
        <v>991</v>
      </c>
      <c r="G24" s="309" t="s">
        <v>930</v>
      </c>
      <c r="H24" s="309" t="s">
        <v>52</v>
      </c>
      <c r="I24" s="309" t="s">
        <v>1071</v>
      </c>
      <c r="J24" s="309" t="s">
        <v>85</v>
      </c>
      <c r="K24" s="309">
        <v>10</v>
      </c>
      <c r="L24" s="309">
        <f t="shared" si="0"/>
        <v>9</v>
      </c>
      <c r="M24" s="309">
        <f t="shared" si="1"/>
        <v>11</v>
      </c>
      <c r="N24" s="309">
        <v>100</v>
      </c>
      <c r="O24" s="309">
        <v>500</v>
      </c>
      <c r="P24" s="311" t="s">
        <v>987</v>
      </c>
      <c r="Q24" s="311">
        <v>0</v>
      </c>
      <c r="R24" s="311">
        <v>96</v>
      </c>
      <c r="S24" s="311" t="s">
        <v>125</v>
      </c>
      <c r="T24" s="311">
        <v>96</v>
      </c>
      <c r="U24" s="309" t="s">
        <v>269</v>
      </c>
      <c r="V24" s="309" t="s">
        <v>71</v>
      </c>
      <c r="W24" s="309" t="s">
        <v>594</v>
      </c>
      <c r="X24" s="312">
        <v>30</v>
      </c>
      <c r="Y24" s="595"/>
      <c r="Z24" s="567"/>
      <c r="AA24" s="567"/>
      <c r="AB24" s="567"/>
      <c r="AC24" s="567"/>
      <c r="AD24" s="567"/>
      <c r="AE24" s="567"/>
      <c r="AF24" s="567"/>
      <c r="AG24" s="567"/>
      <c r="AN24" s="529"/>
    </row>
    <row r="25" spans="1:40" x14ac:dyDescent="0.2">
      <c r="A25" s="309">
        <v>11</v>
      </c>
      <c r="B25" s="309" t="s">
        <v>1753</v>
      </c>
      <c r="C25" s="310" t="s">
        <v>1009</v>
      </c>
      <c r="D25" s="309" t="s">
        <v>90</v>
      </c>
      <c r="E25" s="309" t="s">
        <v>268</v>
      </c>
      <c r="F25" s="309" t="s">
        <v>991</v>
      </c>
      <c r="G25" s="309" t="s">
        <v>930</v>
      </c>
      <c r="H25" s="309" t="s">
        <v>52</v>
      </c>
      <c r="I25" s="309" t="s">
        <v>1071</v>
      </c>
      <c r="J25" s="309" t="s">
        <v>85</v>
      </c>
      <c r="K25" s="309">
        <v>10</v>
      </c>
      <c r="L25" s="309">
        <f t="shared" si="0"/>
        <v>9</v>
      </c>
      <c r="M25" s="309">
        <f t="shared" si="1"/>
        <v>11</v>
      </c>
      <c r="N25" s="309">
        <v>100</v>
      </c>
      <c r="O25" s="309">
        <v>500</v>
      </c>
      <c r="P25" s="311" t="s">
        <v>987</v>
      </c>
      <c r="Q25" s="311">
        <v>0</v>
      </c>
      <c r="R25" s="311">
        <v>96</v>
      </c>
      <c r="S25" s="311" t="s">
        <v>125</v>
      </c>
      <c r="T25" s="311">
        <v>96</v>
      </c>
      <c r="U25" s="309" t="s">
        <v>269</v>
      </c>
      <c r="V25" s="309" t="s">
        <v>71</v>
      </c>
      <c r="W25" s="309" t="s">
        <v>594</v>
      </c>
      <c r="X25" s="312">
        <v>30</v>
      </c>
      <c r="Y25" s="595"/>
      <c r="Z25" s="567"/>
      <c r="AA25" s="567"/>
      <c r="AB25" s="567"/>
      <c r="AC25" s="567"/>
      <c r="AD25" s="567"/>
      <c r="AE25" s="567"/>
      <c r="AF25" s="567"/>
      <c r="AG25" s="567"/>
      <c r="AN25" s="529"/>
    </row>
    <row r="26" spans="1:40" x14ac:dyDescent="0.2">
      <c r="A26" s="309">
        <v>12</v>
      </c>
      <c r="B26" s="309" t="s">
        <v>1753</v>
      </c>
      <c r="C26" s="310" t="s">
        <v>1011</v>
      </c>
      <c r="D26" s="309" t="s">
        <v>90</v>
      </c>
      <c r="E26" s="309" t="s">
        <v>268</v>
      </c>
      <c r="F26" s="309" t="s">
        <v>991</v>
      </c>
      <c r="G26" s="309" t="s">
        <v>930</v>
      </c>
      <c r="H26" s="309" t="s">
        <v>52</v>
      </c>
      <c r="I26" s="309" t="s">
        <v>1071</v>
      </c>
      <c r="J26" s="309" t="s">
        <v>85</v>
      </c>
      <c r="K26" s="309">
        <v>10</v>
      </c>
      <c r="L26" s="309">
        <f t="shared" si="0"/>
        <v>9</v>
      </c>
      <c r="M26" s="309">
        <f t="shared" si="1"/>
        <v>11</v>
      </c>
      <c r="N26" s="309">
        <v>100</v>
      </c>
      <c r="O26" s="309">
        <v>500</v>
      </c>
      <c r="P26" s="311" t="s">
        <v>987</v>
      </c>
      <c r="Q26" s="311">
        <v>0</v>
      </c>
      <c r="R26" s="311">
        <v>96</v>
      </c>
      <c r="S26" s="311" t="s">
        <v>125</v>
      </c>
      <c r="T26" s="311">
        <v>96</v>
      </c>
      <c r="U26" s="309" t="s">
        <v>269</v>
      </c>
      <c r="V26" s="309" t="s">
        <v>71</v>
      </c>
      <c r="W26" s="309" t="s">
        <v>594</v>
      </c>
      <c r="X26" s="312">
        <v>30</v>
      </c>
      <c r="Y26" s="595"/>
      <c r="Z26" s="567"/>
      <c r="AA26" s="567"/>
      <c r="AB26" s="567"/>
      <c r="AC26" s="567"/>
      <c r="AD26" s="567"/>
      <c r="AE26" s="567"/>
      <c r="AF26" s="567"/>
      <c r="AG26" s="567"/>
      <c r="AN26" s="529"/>
    </row>
    <row r="27" spans="1:40" x14ac:dyDescent="0.2">
      <c r="A27" s="313">
        <v>13</v>
      </c>
      <c r="B27" s="313" t="s">
        <v>1754</v>
      </c>
      <c r="C27" s="314" t="s">
        <v>1008</v>
      </c>
      <c r="D27" s="313" t="s">
        <v>90</v>
      </c>
      <c r="E27" s="313" t="s">
        <v>268</v>
      </c>
      <c r="F27" s="313" t="s">
        <v>991</v>
      </c>
      <c r="G27" s="313" t="s">
        <v>930</v>
      </c>
      <c r="H27" s="313" t="s">
        <v>52</v>
      </c>
      <c r="I27" s="313" t="s">
        <v>1071</v>
      </c>
      <c r="J27" s="313" t="s">
        <v>85</v>
      </c>
      <c r="K27" s="313">
        <v>10</v>
      </c>
      <c r="L27" s="313">
        <f t="shared" si="0"/>
        <v>9</v>
      </c>
      <c r="M27" s="313">
        <f t="shared" si="1"/>
        <v>11</v>
      </c>
      <c r="N27" s="313">
        <v>100</v>
      </c>
      <c r="O27" s="313">
        <v>500</v>
      </c>
      <c r="P27" s="315" t="s">
        <v>987</v>
      </c>
      <c r="Q27" s="315">
        <v>0</v>
      </c>
      <c r="R27" s="315">
        <v>96</v>
      </c>
      <c r="S27" s="315" t="s">
        <v>125</v>
      </c>
      <c r="T27" s="315">
        <v>96</v>
      </c>
      <c r="U27" s="313" t="s">
        <v>269</v>
      </c>
      <c r="V27" s="313" t="s">
        <v>71</v>
      </c>
      <c r="W27" s="313" t="s">
        <v>594</v>
      </c>
      <c r="X27" s="316">
        <v>30</v>
      </c>
      <c r="Y27" s="596"/>
      <c r="Z27" s="567"/>
      <c r="AA27" s="567"/>
      <c r="AB27" s="567"/>
      <c r="AC27" s="567"/>
      <c r="AD27" s="567"/>
      <c r="AE27" s="567"/>
      <c r="AF27" s="567"/>
      <c r="AG27" s="567"/>
      <c r="AN27" s="529"/>
    </row>
    <row r="28" spans="1:40" x14ac:dyDescent="0.2">
      <c r="A28" s="313">
        <v>14</v>
      </c>
      <c r="B28" s="313" t="s">
        <v>1754</v>
      </c>
      <c r="C28" s="314" t="s">
        <v>1009</v>
      </c>
      <c r="D28" s="313" t="s">
        <v>90</v>
      </c>
      <c r="E28" s="313" t="s">
        <v>268</v>
      </c>
      <c r="F28" s="313" t="s">
        <v>991</v>
      </c>
      <c r="G28" s="313" t="s">
        <v>930</v>
      </c>
      <c r="H28" s="313" t="s">
        <v>52</v>
      </c>
      <c r="I28" s="313" t="s">
        <v>1071</v>
      </c>
      <c r="J28" s="313" t="s">
        <v>85</v>
      </c>
      <c r="K28" s="313">
        <v>10</v>
      </c>
      <c r="L28" s="313">
        <f t="shared" si="0"/>
        <v>9</v>
      </c>
      <c r="M28" s="313">
        <f t="shared" si="1"/>
        <v>11</v>
      </c>
      <c r="N28" s="313">
        <v>100</v>
      </c>
      <c r="O28" s="313">
        <v>500</v>
      </c>
      <c r="P28" s="315" t="s">
        <v>987</v>
      </c>
      <c r="Q28" s="315">
        <v>0</v>
      </c>
      <c r="R28" s="315">
        <v>96</v>
      </c>
      <c r="S28" s="315" t="s">
        <v>125</v>
      </c>
      <c r="T28" s="315">
        <v>96</v>
      </c>
      <c r="U28" s="313" t="s">
        <v>269</v>
      </c>
      <c r="V28" s="313" t="s">
        <v>71</v>
      </c>
      <c r="W28" s="313" t="s">
        <v>594</v>
      </c>
      <c r="X28" s="316">
        <v>30</v>
      </c>
      <c r="Y28" s="596"/>
      <c r="Z28" s="567"/>
      <c r="AA28" s="567"/>
      <c r="AB28" s="567"/>
      <c r="AC28" s="567"/>
      <c r="AD28" s="567"/>
      <c r="AE28" s="567"/>
      <c r="AF28" s="567"/>
      <c r="AG28" s="567"/>
      <c r="AN28" s="529"/>
    </row>
    <row r="29" spans="1:40" x14ac:dyDescent="0.2">
      <c r="A29" s="313">
        <v>15</v>
      </c>
      <c r="B29" s="313" t="s">
        <v>1754</v>
      </c>
      <c r="C29" s="314" t="s">
        <v>1011</v>
      </c>
      <c r="D29" s="313" t="s">
        <v>90</v>
      </c>
      <c r="E29" s="313" t="s">
        <v>268</v>
      </c>
      <c r="F29" s="313" t="s">
        <v>991</v>
      </c>
      <c r="G29" s="313" t="s">
        <v>930</v>
      </c>
      <c r="H29" s="313" t="s">
        <v>52</v>
      </c>
      <c r="I29" s="313" t="s">
        <v>1071</v>
      </c>
      <c r="J29" s="313" t="s">
        <v>85</v>
      </c>
      <c r="K29" s="313">
        <v>10</v>
      </c>
      <c r="L29" s="313">
        <f t="shared" si="0"/>
        <v>9</v>
      </c>
      <c r="M29" s="313">
        <f t="shared" si="1"/>
        <v>11</v>
      </c>
      <c r="N29" s="313">
        <v>100</v>
      </c>
      <c r="O29" s="313">
        <v>500</v>
      </c>
      <c r="P29" s="315" t="s">
        <v>987</v>
      </c>
      <c r="Q29" s="315">
        <v>0</v>
      </c>
      <c r="R29" s="315">
        <v>96</v>
      </c>
      <c r="S29" s="315" t="s">
        <v>125</v>
      </c>
      <c r="T29" s="315">
        <v>96</v>
      </c>
      <c r="U29" s="313" t="s">
        <v>269</v>
      </c>
      <c r="V29" s="313" t="s">
        <v>71</v>
      </c>
      <c r="W29" s="313" t="s">
        <v>594</v>
      </c>
      <c r="X29" s="316">
        <v>30</v>
      </c>
      <c r="Y29" s="596"/>
      <c r="Z29" s="567"/>
      <c r="AA29" s="567"/>
      <c r="AB29" s="567"/>
      <c r="AC29" s="567"/>
      <c r="AD29" s="567"/>
      <c r="AE29" s="567"/>
      <c r="AF29" s="567"/>
      <c r="AG29" s="567"/>
      <c r="AN29" s="529"/>
    </row>
    <row r="30" spans="1:40" x14ac:dyDescent="0.2">
      <c r="A30" s="317">
        <v>16</v>
      </c>
      <c r="B30" s="317" t="s">
        <v>1755</v>
      </c>
      <c r="C30" s="318" t="s">
        <v>1008</v>
      </c>
      <c r="D30" s="317" t="s">
        <v>90</v>
      </c>
      <c r="E30" s="317" t="s">
        <v>268</v>
      </c>
      <c r="F30" s="317" t="s">
        <v>991</v>
      </c>
      <c r="G30" s="317" t="s">
        <v>930</v>
      </c>
      <c r="H30" s="317" t="s">
        <v>52</v>
      </c>
      <c r="I30" s="317" t="s">
        <v>1071</v>
      </c>
      <c r="J30" s="317" t="s">
        <v>85</v>
      </c>
      <c r="K30" s="317">
        <v>10</v>
      </c>
      <c r="L30" s="317">
        <f t="shared" si="0"/>
        <v>9</v>
      </c>
      <c r="M30" s="317">
        <f t="shared" si="1"/>
        <v>11</v>
      </c>
      <c r="N30" s="317">
        <v>100</v>
      </c>
      <c r="O30" s="317">
        <v>500</v>
      </c>
      <c r="P30" s="319" t="s">
        <v>987</v>
      </c>
      <c r="Q30" s="319">
        <v>0</v>
      </c>
      <c r="R30" s="319">
        <v>96</v>
      </c>
      <c r="S30" s="319" t="s">
        <v>125</v>
      </c>
      <c r="T30" s="319">
        <v>96</v>
      </c>
      <c r="U30" s="317" t="s">
        <v>269</v>
      </c>
      <c r="V30" s="317" t="s">
        <v>71</v>
      </c>
      <c r="W30" s="317" t="s">
        <v>594</v>
      </c>
      <c r="X30" s="320">
        <v>30</v>
      </c>
      <c r="Y30" s="597"/>
      <c r="Z30" s="567"/>
      <c r="AA30" s="567"/>
      <c r="AB30" s="567"/>
      <c r="AC30" s="567"/>
      <c r="AD30" s="567"/>
      <c r="AE30" s="567"/>
      <c r="AF30" s="567"/>
      <c r="AG30" s="567"/>
      <c r="AN30" s="529"/>
    </row>
    <row r="31" spans="1:40" x14ac:dyDescent="0.2">
      <c r="A31" s="317">
        <v>17</v>
      </c>
      <c r="B31" s="317" t="s">
        <v>1755</v>
      </c>
      <c r="C31" s="318" t="s">
        <v>1009</v>
      </c>
      <c r="D31" s="317" t="s">
        <v>90</v>
      </c>
      <c r="E31" s="317" t="s">
        <v>268</v>
      </c>
      <c r="F31" s="317" t="s">
        <v>991</v>
      </c>
      <c r="G31" s="317" t="s">
        <v>930</v>
      </c>
      <c r="H31" s="317" t="s">
        <v>52</v>
      </c>
      <c r="I31" s="317" t="s">
        <v>1071</v>
      </c>
      <c r="J31" s="317" t="s">
        <v>85</v>
      </c>
      <c r="K31" s="317">
        <v>10</v>
      </c>
      <c r="L31" s="317">
        <f t="shared" si="0"/>
        <v>9</v>
      </c>
      <c r="M31" s="317">
        <f t="shared" si="1"/>
        <v>11</v>
      </c>
      <c r="N31" s="317">
        <v>100</v>
      </c>
      <c r="O31" s="317">
        <v>500</v>
      </c>
      <c r="P31" s="319" t="s">
        <v>987</v>
      </c>
      <c r="Q31" s="319">
        <v>0</v>
      </c>
      <c r="R31" s="319">
        <v>96</v>
      </c>
      <c r="S31" s="319" t="s">
        <v>125</v>
      </c>
      <c r="T31" s="319">
        <v>96</v>
      </c>
      <c r="U31" s="317" t="s">
        <v>269</v>
      </c>
      <c r="V31" s="317" t="s">
        <v>71</v>
      </c>
      <c r="W31" s="317" t="s">
        <v>594</v>
      </c>
      <c r="X31" s="320">
        <v>30</v>
      </c>
      <c r="Y31" s="597"/>
      <c r="Z31" s="567"/>
      <c r="AA31" s="567"/>
      <c r="AB31" s="567"/>
      <c r="AC31" s="567"/>
      <c r="AD31" s="567"/>
      <c r="AE31" s="567"/>
      <c r="AF31" s="567"/>
      <c r="AG31" s="567"/>
      <c r="AN31" s="529"/>
    </row>
    <row r="32" spans="1:40" x14ac:dyDescent="0.2">
      <c r="A32" s="317">
        <v>18</v>
      </c>
      <c r="B32" s="317" t="s">
        <v>1755</v>
      </c>
      <c r="C32" s="318" t="s">
        <v>1011</v>
      </c>
      <c r="D32" s="317" t="s">
        <v>90</v>
      </c>
      <c r="E32" s="317" t="s">
        <v>268</v>
      </c>
      <c r="F32" s="317" t="s">
        <v>991</v>
      </c>
      <c r="G32" s="317" t="s">
        <v>930</v>
      </c>
      <c r="H32" s="317" t="s">
        <v>52</v>
      </c>
      <c r="I32" s="317" t="s">
        <v>1071</v>
      </c>
      <c r="J32" s="317" t="s">
        <v>85</v>
      </c>
      <c r="K32" s="317">
        <v>10</v>
      </c>
      <c r="L32" s="317">
        <f t="shared" si="0"/>
        <v>9</v>
      </c>
      <c r="M32" s="317">
        <f t="shared" si="1"/>
        <v>11</v>
      </c>
      <c r="N32" s="317">
        <v>100</v>
      </c>
      <c r="O32" s="317">
        <v>500</v>
      </c>
      <c r="P32" s="319" t="s">
        <v>987</v>
      </c>
      <c r="Q32" s="319">
        <v>0</v>
      </c>
      <c r="R32" s="319">
        <v>96</v>
      </c>
      <c r="S32" s="319" t="s">
        <v>125</v>
      </c>
      <c r="T32" s="319">
        <v>96</v>
      </c>
      <c r="U32" s="317" t="s">
        <v>269</v>
      </c>
      <c r="V32" s="317" t="s">
        <v>71</v>
      </c>
      <c r="W32" s="317" t="s">
        <v>594</v>
      </c>
      <c r="X32" s="320">
        <v>30</v>
      </c>
      <c r="Y32" s="597"/>
      <c r="Z32" s="567"/>
      <c r="AA32" s="567"/>
      <c r="AB32" s="567"/>
      <c r="AC32" s="567"/>
      <c r="AD32" s="567"/>
      <c r="AE32" s="567"/>
      <c r="AF32" s="567"/>
      <c r="AG32" s="567"/>
      <c r="AN32" s="529"/>
    </row>
    <row r="33" spans="1:40" x14ac:dyDescent="0.2">
      <c r="A33" s="252">
        <v>19</v>
      </c>
      <c r="B33" s="252" t="s">
        <v>1756</v>
      </c>
      <c r="C33" s="253" t="s">
        <v>1008</v>
      </c>
      <c r="D33" s="252" t="s">
        <v>90</v>
      </c>
      <c r="E33" s="252" t="s">
        <v>268</v>
      </c>
      <c r="F33" s="252" t="s">
        <v>991</v>
      </c>
      <c r="G33" s="252" t="s">
        <v>930</v>
      </c>
      <c r="H33" s="252" t="s">
        <v>52</v>
      </c>
      <c r="I33" s="252" t="s">
        <v>1071</v>
      </c>
      <c r="J33" s="252" t="s">
        <v>85</v>
      </c>
      <c r="K33" s="252">
        <v>10</v>
      </c>
      <c r="L33" s="252">
        <f t="shared" si="0"/>
        <v>9</v>
      </c>
      <c r="M33" s="252">
        <f t="shared" si="1"/>
        <v>11</v>
      </c>
      <c r="N33" s="252">
        <v>100</v>
      </c>
      <c r="O33" s="252">
        <v>500</v>
      </c>
      <c r="P33" s="366" t="s">
        <v>987</v>
      </c>
      <c r="Q33" s="366">
        <v>0</v>
      </c>
      <c r="R33" s="366">
        <v>96</v>
      </c>
      <c r="S33" s="366" t="s">
        <v>125</v>
      </c>
      <c r="T33" s="366">
        <v>96</v>
      </c>
      <c r="U33" s="252" t="s">
        <v>269</v>
      </c>
      <c r="V33" s="252" t="s">
        <v>71</v>
      </c>
      <c r="W33" s="252" t="s">
        <v>594</v>
      </c>
      <c r="X33" s="367">
        <v>30</v>
      </c>
      <c r="Y33" s="598"/>
      <c r="Z33" s="567"/>
      <c r="AA33" s="567"/>
      <c r="AB33" s="567"/>
      <c r="AC33" s="567"/>
      <c r="AD33" s="567"/>
      <c r="AE33" s="567"/>
      <c r="AF33" s="567"/>
      <c r="AG33" s="567"/>
      <c r="AN33" s="529"/>
    </row>
    <row r="34" spans="1:40" x14ac:dyDescent="0.2">
      <c r="A34" s="252">
        <v>20</v>
      </c>
      <c r="B34" s="252" t="s">
        <v>1756</v>
      </c>
      <c r="C34" s="253" t="s">
        <v>1009</v>
      </c>
      <c r="D34" s="252" t="s">
        <v>90</v>
      </c>
      <c r="E34" s="252" t="s">
        <v>268</v>
      </c>
      <c r="F34" s="252" t="s">
        <v>991</v>
      </c>
      <c r="G34" s="252" t="s">
        <v>930</v>
      </c>
      <c r="H34" s="252" t="s">
        <v>52</v>
      </c>
      <c r="I34" s="252" t="s">
        <v>1071</v>
      </c>
      <c r="J34" s="252" t="s">
        <v>85</v>
      </c>
      <c r="K34" s="252">
        <v>10</v>
      </c>
      <c r="L34" s="252">
        <f t="shared" si="0"/>
        <v>9</v>
      </c>
      <c r="M34" s="252">
        <f t="shared" si="1"/>
        <v>11</v>
      </c>
      <c r="N34" s="252">
        <v>100</v>
      </c>
      <c r="O34" s="252">
        <v>500</v>
      </c>
      <c r="P34" s="366" t="s">
        <v>987</v>
      </c>
      <c r="Q34" s="366">
        <v>0</v>
      </c>
      <c r="R34" s="366">
        <v>96</v>
      </c>
      <c r="S34" s="366" t="s">
        <v>125</v>
      </c>
      <c r="T34" s="366">
        <v>96</v>
      </c>
      <c r="U34" s="252" t="s">
        <v>269</v>
      </c>
      <c r="V34" s="252" t="s">
        <v>71</v>
      </c>
      <c r="W34" s="252" t="s">
        <v>594</v>
      </c>
      <c r="X34" s="367">
        <v>30</v>
      </c>
      <c r="Y34" s="598"/>
      <c r="Z34" s="567"/>
      <c r="AA34" s="567"/>
      <c r="AB34" s="567"/>
      <c r="AC34" s="567"/>
      <c r="AD34" s="567"/>
      <c r="AE34" s="567"/>
      <c r="AF34" s="567"/>
      <c r="AG34" s="567"/>
      <c r="AN34" s="529"/>
    </row>
    <row r="35" spans="1:40" x14ac:dyDescent="0.2">
      <c r="A35" s="252">
        <v>21</v>
      </c>
      <c r="B35" s="252" t="s">
        <v>1756</v>
      </c>
      <c r="C35" s="253" t="s">
        <v>1011</v>
      </c>
      <c r="D35" s="252" t="s">
        <v>90</v>
      </c>
      <c r="E35" s="252" t="s">
        <v>268</v>
      </c>
      <c r="F35" s="252" t="s">
        <v>991</v>
      </c>
      <c r="G35" s="252" t="s">
        <v>930</v>
      </c>
      <c r="H35" s="252" t="s">
        <v>52</v>
      </c>
      <c r="I35" s="252" t="s">
        <v>1071</v>
      </c>
      <c r="J35" s="252" t="s">
        <v>85</v>
      </c>
      <c r="K35" s="252">
        <v>10</v>
      </c>
      <c r="L35" s="252">
        <f t="shared" si="0"/>
        <v>9</v>
      </c>
      <c r="M35" s="252">
        <f t="shared" si="1"/>
        <v>11</v>
      </c>
      <c r="N35" s="252">
        <v>100</v>
      </c>
      <c r="O35" s="252">
        <v>500</v>
      </c>
      <c r="P35" s="366" t="s">
        <v>987</v>
      </c>
      <c r="Q35" s="366">
        <v>0</v>
      </c>
      <c r="R35" s="366">
        <v>96</v>
      </c>
      <c r="S35" s="366" t="s">
        <v>125</v>
      </c>
      <c r="T35" s="366">
        <v>96</v>
      </c>
      <c r="U35" s="252" t="s">
        <v>269</v>
      </c>
      <c r="V35" s="252" t="s">
        <v>71</v>
      </c>
      <c r="W35" s="252" t="s">
        <v>594</v>
      </c>
      <c r="X35" s="367">
        <v>30</v>
      </c>
      <c r="Y35" s="598"/>
      <c r="Z35" s="567"/>
      <c r="AA35" s="567"/>
      <c r="AB35" s="567"/>
      <c r="AC35" s="567"/>
      <c r="AD35" s="567"/>
      <c r="AE35" s="567"/>
      <c r="AF35" s="567"/>
      <c r="AG35" s="567"/>
      <c r="AN35" s="529"/>
    </row>
    <row r="36" spans="1:40" x14ac:dyDescent="0.2">
      <c r="A36" s="368">
        <v>22</v>
      </c>
      <c r="B36" s="368" t="s">
        <v>1757</v>
      </c>
      <c r="C36" s="369" t="s">
        <v>1008</v>
      </c>
      <c r="D36" s="368" t="s">
        <v>90</v>
      </c>
      <c r="E36" s="368" t="s">
        <v>268</v>
      </c>
      <c r="F36" s="368" t="s">
        <v>991</v>
      </c>
      <c r="G36" s="368" t="s">
        <v>930</v>
      </c>
      <c r="H36" s="368" t="s">
        <v>52</v>
      </c>
      <c r="I36" s="368" t="s">
        <v>1071</v>
      </c>
      <c r="J36" s="368" t="s">
        <v>85</v>
      </c>
      <c r="K36" s="368">
        <v>10</v>
      </c>
      <c r="L36" s="368">
        <f t="shared" si="0"/>
        <v>9</v>
      </c>
      <c r="M36" s="368">
        <f t="shared" si="1"/>
        <v>11</v>
      </c>
      <c r="N36" s="368">
        <v>100</v>
      </c>
      <c r="O36" s="368">
        <v>500</v>
      </c>
      <c r="P36" s="370" t="s">
        <v>987</v>
      </c>
      <c r="Q36" s="370">
        <v>0</v>
      </c>
      <c r="R36" s="370">
        <v>96</v>
      </c>
      <c r="S36" s="370" t="s">
        <v>125</v>
      </c>
      <c r="T36" s="370">
        <v>96</v>
      </c>
      <c r="U36" s="368" t="s">
        <v>269</v>
      </c>
      <c r="V36" s="368" t="s">
        <v>71</v>
      </c>
      <c r="W36" s="368" t="s">
        <v>594</v>
      </c>
      <c r="X36" s="371">
        <v>30</v>
      </c>
      <c r="Y36" s="599"/>
      <c r="Z36" s="567"/>
      <c r="AA36" s="567"/>
      <c r="AB36" s="567"/>
      <c r="AC36" s="567"/>
      <c r="AD36" s="567"/>
      <c r="AE36" s="567"/>
      <c r="AF36" s="567"/>
      <c r="AG36" s="567"/>
      <c r="AN36" s="529"/>
    </row>
    <row r="37" spans="1:40" x14ac:dyDescent="0.2">
      <c r="A37" s="368">
        <v>23</v>
      </c>
      <c r="B37" s="368" t="s">
        <v>1757</v>
      </c>
      <c r="C37" s="369" t="s">
        <v>1009</v>
      </c>
      <c r="D37" s="368" t="s">
        <v>90</v>
      </c>
      <c r="E37" s="368" t="s">
        <v>268</v>
      </c>
      <c r="F37" s="368" t="s">
        <v>991</v>
      </c>
      <c r="G37" s="368" t="s">
        <v>930</v>
      </c>
      <c r="H37" s="368" t="s">
        <v>52</v>
      </c>
      <c r="I37" s="368" t="s">
        <v>1071</v>
      </c>
      <c r="J37" s="368" t="s">
        <v>85</v>
      </c>
      <c r="K37" s="368">
        <v>10</v>
      </c>
      <c r="L37" s="368">
        <f t="shared" si="0"/>
        <v>9</v>
      </c>
      <c r="M37" s="368">
        <f t="shared" si="1"/>
        <v>11</v>
      </c>
      <c r="N37" s="368">
        <v>100</v>
      </c>
      <c r="O37" s="368">
        <v>500</v>
      </c>
      <c r="P37" s="370" t="s">
        <v>987</v>
      </c>
      <c r="Q37" s="370">
        <v>0</v>
      </c>
      <c r="R37" s="370">
        <v>96</v>
      </c>
      <c r="S37" s="370" t="s">
        <v>125</v>
      </c>
      <c r="T37" s="370">
        <v>96</v>
      </c>
      <c r="U37" s="368" t="s">
        <v>269</v>
      </c>
      <c r="V37" s="368" t="s">
        <v>71</v>
      </c>
      <c r="W37" s="368" t="s">
        <v>594</v>
      </c>
      <c r="X37" s="371">
        <v>30</v>
      </c>
      <c r="Y37" s="599"/>
      <c r="Z37" s="567"/>
      <c r="AA37" s="567"/>
      <c r="AB37" s="567"/>
      <c r="AC37" s="567"/>
      <c r="AD37" s="567"/>
      <c r="AE37" s="567"/>
      <c r="AF37" s="567"/>
      <c r="AG37" s="567"/>
      <c r="AN37" s="529"/>
    </row>
    <row r="38" spans="1:40" x14ac:dyDescent="0.2">
      <c r="A38" s="368">
        <v>24</v>
      </c>
      <c r="B38" s="368" t="s">
        <v>1757</v>
      </c>
      <c r="C38" s="369" t="s">
        <v>1011</v>
      </c>
      <c r="D38" s="368" t="s">
        <v>90</v>
      </c>
      <c r="E38" s="368" t="s">
        <v>268</v>
      </c>
      <c r="F38" s="368" t="s">
        <v>991</v>
      </c>
      <c r="G38" s="368" t="s">
        <v>930</v>
      </c>
      <c r="H38" s="368" t="s">
        <v>52</v>
      </c>
      <c r="I38" s="368" t="s">
        <v>1071</v>
      </c>
      <c r="J38" s="368" t="s">
        <v>85</v>
      </c>
      <c r="K38" s="368">
        <v>10</v>
      </c>
      <c r="L38" s="368">
        <f t="shared" si="0"/>
        <v>9</v>
      </c>
      <c r="M38" s="368">
        <f t="shared" si="1"/>
        <v>11</v>
      </c>
      <c r="N38" s="368">
        <v>100</v>
      </c>
      <c r="O38" s="368">
        <v>500</v>
      </c>
      <c r="P38" s="370" t="s">
        <v>987</v>
      </c>
      <c r="Q38" s="370">
        <v>0</v>
      </c>
      <c r="R38" s="370">
        <v>96</v>
      </c>
      <c r="S38" s="370" t="s">
        <v>125</v>
      </c>
      <c r="T38" s="370">
        <v>96</v>
      </c>
      <c r="U38" s="368" t="s">
        <v>269</v>
      </c>
      <c r="V38" s="368" t="s">
        <v>71</v>
      </c>
      <c r="W38" s="368" t="s">
        <v>594</v>
      </c>
      <c r="X38" s="371">
        <v>30</v>
      </c>
      <c r="Y38" s="599"/>
      <c r="Z38" s="567"/>
      <c r="AA38" s="567"/>
      <c r="AB38" s="567"/>
      <c r="AC38" s="567"/>
      <c r="AD38" s="567"/>
      <c r="AE38" s="567"/>
      <c r="AF38" s="567"/>
      <c r="AG38" s="567"/>
      <c r="AN38" s="529"/>
    </row>
    <row r="39" spans="1:40" x14ac:dyDescent="0.2">
      <c r="A39" s="321">
        <v>25</v>
      </c>
      <c r="B39" s="321" t="s">
        <v>1758</v>
      </c>
      <c r="C39" s="322" t="s">
        <v>1008</v>
      </c>
      <c r="D39" s="321" t="s">
        <v>90</v>
      </c>
      <c r="E39" s="321" t="s">
        <v>268</v>
      </c>
      <c r="F39" s="321" t="s">
        <v>991</v>
      </c>
      <c r="G39" s="321" t="s">
        <v>930</v>
      </c>
      <c r="H39" s="321" t="s">
        <v>52</v>
      </c>
      <c r="I39" s="321" t="s">
        <v>1071</v>
      </c>
      <c r="J39" s="321" t="s">
        <v>85</v>
      </c>
      <c r="K39" s="321">
        <v>10</v>
      </c>
      <c r="L39" s="321">
        <f t="shared" si="0"/>
        <v>9</v>
      </c>
      <c r="M39" s="321">
        <f t="shared" si="1"/>
        <v>11</v>
      </c>
      <c r="N39" s="321">
        <v>100</v>
      </c>
      <c r="O39" s="321">
        <v>500</v>
      </c>
      <c r="P39" s="323" t="s">
        <v>987</v>
      </c>
      <c r="Q39" s="323">
        <v>0</v>
      </c>
      <c r="R39" s="323">
        <v>96</v>
      </c>
      <c r="S39" s="323" t="s">
        <v>125</v>
      </c>
      <c r="T39" s="323">
        <v>96</v>
      </c>
      <c r="U39" s="321" t="s">
        <v>269</v>
      </c>
      <c r="V39" s="321" t="s">
        <v>71</v>
      </c>
      <c r="W39" s="321" t="s">
        <v>594</v>
      </c>
      <c r="X39" s="324">
        <v>60</v>
      </c>
      <c r="Y39" s="600"/>
      <c r="Z39" s="567"/>
      <c r="AA39" s="567"/>
      <c r="AB39" s="567"/>
      <c r="AC39" s="567"/>
      <c r="AD39" s="567"/>
      <c r="AE39" s="567"/>
      <c r="AF39" s="567"/>
      <c r="AG39" s="567"/>
      <c r="AN39" s="529"/>
    </row>
    <row r="40" spans="1:40" x14ac:dyDescent="0.2">
      <c r="A40" s="321">
        <v>26</v>
      </c>
      <c r="B40" s="321" t="s">
        <v>1758</v>
      </c>
      <c r="C40" s="322" t="s">
        <v>1009</v>
      </c>
      <c r="D40" s="321" t="s">
        <v>90</v>
      </c>
      <c r="E40" s="321" t="s">
        <v>268</v>
      </c>
      <c r="F40" s="321" t="s">
        <v>991</v>
      </c>
      <c r="G40" s="321" t="s">
        <v>930</v>
      </c>
      <c r="H40" s="321" t="s">
        <v>52</v>
      </c>
      <c r="I40" s="321" t="s">
        <v>1071</v>
      </c>
      <c r="J40" s="321" t="s">
        <v>85</v>
      </c>
      <c r="K40" s="321">
        <v>10</v>
      </c>
      <c r="L40" s="321">
        <f t="shared" si="0"/>
        <v>9</v>
      </c>
      <c r="M40" s="321">
        <f t="shared" si="1"/>
        <v>11</v>
      </c>
      <c r="N40" s="321">
        <v>100</v>
      </c>
      <c r="O40" s="321">
        <v>500</v>
      </c>
      <c r="P40" s="323" t="s">
        <v>987</v>
      </c>
      <c r="Q40" s="323">
        <v>0</v>
      </c>
      <c r="R40" s="323">
        <v>96</v>
      </c>
      <c r="S40" s="323" t="s">
        <v>125</v>
      </c>
      <c r="T40" s="323">
        <v>96</v>
      </c>
      <c r="U40" s="321" t="s">
        <v>269</v>
      </c>
      <c r="V40" s="321" t="s">
        <v>71</v>
      </c>
      <c r="W40" s="321" t="s">
        <v>594</v>
      </c>
      <c r="X40" s="324">
        <v>60</v>
      </c>
      <c r="Y40" s="600"/>
      <c r="Z40" s="567"/>
      <c r="AA40" s="567"/>
      <c r="AB40" s="567"/>
      <c r="AC40" s="567"/>
      <c r="AD40" s="567"/>
      <c r="AE40" s="567"/>
      <c r="AF40" s="567"/>
      <c r="AG40" s="567"/>
      <c r="AN40" s="529"/>
    </row>
    <row r="41" spans="1:40" x14ac:dyDescent="0.2">
      <c r="A41" s="321">
        <v>27</v>
      </c>
      <c r="B41" s="321" t="s">
        <v>1758</v>
      </c>
      <c r="C41" s="322" t="s">
        <v>1011</v>
      </c>
      <c r="D41" s="321" t="s">
        <v>90</v>
      </c>
      <c r="E41" s="321" t="s">
        <v>268</v>
      </c>
      <c r="F41" s="321" t="s">
        <v>991</v>
      </c>
      <c r="G41" s="321" t="s">
        <v>930</v>
      </c>
      <c r="H41" s="321" t="s">
        <v>52</v>
      </c>
      <c r="I41" s="321" t="s">
        <v>1071</v>
      </c>
      <c r="J41" s="321" t="s">
        <v>85</v>
      </c>
      <c r="K41" s="321">
        <v>10</v>
      </c>
      <c r="L41" s="321">
        <f t="shared" si="0"/>
        <v>9</v>
      </c>
      <c r="M41" s="321">
        <f t="shared" si="1"/>
        <v>11</v>
      </c>
      <c r="N41" s="321">
        <v>100</v>
      </c>
      <c r="O41" s="321">
        <v>500</v>
      </c>
      <c r="P41" s="323" t="s">
        <v>987</v>
      </c>
      <c r="Q41" s="323">
        <v>0</v>
      </c>
      <c r="R41" s="323">
        <v>96</v>
      </c>
      <c r="S41" s="323" t="s">
        <v>125</v>
      </c>
      <c r="T41" s="323">
        <v>96</v>
      </c>
      <c r="U41" s="321" t="s">
        <v>269</v>
      </c>
      <c r="V41" s="321" t="s">
        <v>71</v>
      </c>
      <c r="W41" s="321" t="s">
        <v>594</v>
      </c>
      <c r="X41" s="324">
        <v>60</v>
      </c>
      <c r="Y41" s="600"/>
      <c r="Z41" s="567"/>
      <c r="AA41" s="567"/>
      <c r="AB41" s="567"/>
      <c r="AC41" s="567"/>
      <c r="AD41" s="567"/>
      <c r="AE41" s="567"/>
      <c r="AF41" s="567"/>
      <c r="AG41" s="567"/>
      <c r="AN41" s="529"/>
    </row>
    <row r="42" spans="1:40" x14ac:dyDescent="0.2">
      <c r="A42" s="325">
        <v>28</v>
      </c>
      <c r="B42" s="325" t="s">
        <v>1759</v>
      </c>
      <c r="C42" s="326" t="s">
        <v>1008</v>
      </c>
      <c r="D42" s="325" t="s">
        <v>90</v>
      </c>
      <c r="E42" s="325" t="s">
        <v>268</v>
      </c>
      <c r="F42" s="325" t="s">
        <v>991</v>
      </c>
      <c r="G42" s="325" t="s">
        <v>930</v>
      </c>
      <c r="H42" s="325" t="s">
        <v>52</v>
      </c>
      <c r="I42" s="325" t="s">
        <v>1071</v>
      </c>
      <c r="J42" s="325" t="s">
        <v>85</v>
      </c>
      <c r="K42" s="325">
        <v>10</v>
      </c>
      <c r="L42" s="325">
        <f t="shared" si="0"/>
        <v>9</v>
      </c>
      <c r="M42" s="325">
        <f t="shared" si="1"/>
        <v>11</v>
      </c>
      <c r="N42" s="325">
        <v>100</v>
      </c>
      <c r="O42" s="325">
        <v>500</v>
      </c>
      <c r="P42" s="327" t="s">
        <v>987</v>
      </c>
      <c r="Q42" s="327">
        <v>0</v>
      </c>
      <c r="R42" s="327">
        <v>96</v>
      </c>
      <c r="S42" s="327" t="s">
        <v>125</v>
      </c>
      <c r="T42" s="327">
        <v>96</v>
      </c>
      <c r="U42" s="325" t="s">
        <v>269</v>
      </c>
      <c r="V42" s="325" t="s">
        <v>71</v>
      </c>
      <c r="W42" s="325" t="s">
        <v>594</v>
      </c>
      <c r="X42" s="328">
        <v>60</v>
      </c>
      <c r="Y42" s="601"/>
      <c r="Z42" s="567"/>
      <c r="AA42" s="567"/>
      <c r="AB42" s="567"/>
      <c r="AC42" s="567"/>
      <c r="AD42" s="567"/>
      <c r="AE42" s="567"/>
      <c r="AF42" s="567"/>
      <c r="AG42" s="567"/>
      <c r="AN42" s="529"/>
    </row>
    <row r="43" spans="1:40" x14ac:dyDescent="0.2">
      <c r="A43" s="325">
        <v>29</v>
      </c>
      <c r="B43" s="325" t="s">
        <v>1759</v>
      </c>
      <c r="C43" s="326" t="s">
        <v>1009</v>
      </c>
      <c r="D43" s="325" t="s">
        <v>90</v>
      </c>
      <c r="E43" s="325" t="s">
        <v>268</v>
      </c>
      <c r="F43" s="325" t="s">
        <v>991</v>
      </c>
      <c r="G43" s="325" t="s">
        <v>930</v>
      </c>
      <c r="H43" s="325" t="s">
        <v>52</v>
      </c>
      <c r="I43" s="325" t="s">
        <v>1071</v>
      </c>
      <c r="J43" s="325" t="s">
        <v>85</v>
      </c>
      <c r="K43" s="325">
        <v>10</v>
      </c>
      <c r="L43" s="325">
        <f t="shared" si="0"/>
        <v>9</v>
      </c>
      <c r="M43" s="325">
        <f t="shared" si="1"/>
        <v>11</v>
      </c>
      <c r="N43" s="325">
        <v>100</v>
      </c>
      <c r="O43" s="325">
        <v>500</v>
      </c>
      <c r="P43" s="327" t="s">
        <v>987</v>
      </c>
      <c r="Q43" s="327">
        <v>0</v>
      </c>
      <c r="R43" s="327">
        <v>96</v>
      </c>
      <c r="S43" s="327" t="s">
        <v>125</v>
      </c>
      <c r="T43" s="327">
        <v>96</v>
      </c>
      <c r="U43" s="325" t="s">
        <v>269</v>
      </c>
      <c r="V43" s="325" t="s">
        <v>71</v>
      </c>
      <c r="W43" s="325" t="s">
        <v>594</v>
      </c>
      <c r="X43" s="328">
        <v>60</v>
      </c>
      <c r="Y43" s="601"/>
      <c r="Z43" s="567"/>
      <c r="AA43" s="567"/>
      <c r="AB43" s="567"/>
      <c r="AC43" s="567"/>
      <c r="AD43" s="567"/>
      <c r="AE43" s="567"/>
      <c r="AF43" s="567"/>
      <c r="AG43" s="567"/>
      <c r="AN43" s="529"/>
    </row>
    <row r="44" spans="1:40" x14ac:dyDescent="0.2">
      <c r="A44" s="325">
        <v>30</v>
      </c>
      <c r="B44" s="325" t="s">
        <v>1759</v>
      </c>
      <c r="C44" s="326" t="s">
        <v>1011</v>
      </c>
      <c r="D44" s="325" t="s">
        <v>90</v>
      </c>
      <c r="E44" s="325" t="s">
        <v>268</v>
      </c>
      <c r="F44" s="325" t="s">
        <v>991</v>
      </c>
      <c r="G44" s="325" t="s">
        <v>930</v>
      </c>
      <c r="H44" s="325" t="s">
        <v>52</v>
      </c>
      <c r="I44" s="325" t="s">
        <v>1071</v>
      </c>
      <c r="J44" s="325" t="s">
        <v>85</v>
      </c>
      <c r="K44" s="325">
        <v>10</v>
      </c>
      <c r="L44" s="325">
        <f t="shared" si="0"/>
        <v>9</v>
      </c>
      <c r="M44" s="325">
        <f t="shared" si="1"/>
        <v>11</v>
      </c>
      <c r="N44" s="325">
        <v>100</v>
      </c>
      <c r="O44" s="325">
        <v>500</v>
      </c>
      <c r="P44" s="327" t="s">
        <v>987</v>
      </c>
      <c r="Q44" s="327">
        <v>0</v>
      </c>
      <c r="R44" s="327">
        <v>96</v>
      </c>
      <c r="S44" s="327" t="s">
        <v>125</v>
      </c>
      <c r="T44" s="327">
        <v>96</v>
      </c>
      <c r="U44" s="325" t="s">
        <v>269</v>
      </c>
      <c r="V44" s="325" t="s">
        <v>71</v>
      </c>
      <c r="W44" s="325" t="s">
        <v>594</v>
      </c>
      <c r="X44" s="328">
        <v>60</v>
      </c>
      <c r="Y44" s="601"/>
      <c r="Z44" s="567"/>
      <c r="AA44" s="567"/>
      <c r="AB44" s="567"/>
      <c r="AC44" s="567"/>
      <c r="AD44" s="567"/>
      <c r="AE44" s="567"/>
      <c r="AF44" s="567"/>
      <c r="AG44" s="567"/>
      <c r="AN44" s="529"/>
    </row>
    <row r="45" spans="1:40" x14ac:dyDescent="0.2">
      <c r="A45" s="329">
        <v>31</v>
      </c>
      <c r="B45" s="329" t="s">
        <v>1760</v>
      </c>
      <c r="C45" s="330" t="s">
        <v>1008</v>
      </c>
      <c r="D45" s="329" t="s">
        <v>90</v>
      </c>
      <c r="E45" s="329" t="s">
        <v>268</v>
      </c>
      <c r="F45" s="329" t="s">
        <v>991</v>
      </c>
      <c r="G45" s="329" t="s">
        <v>930</v>
      </c>
      <c r="H45" s="329" t="s">
        <v>52</v>
      </c>
      <c r="I45" s="329" t="s">
        <v>1071</v>
      </c>
      <c r="J45" s="329" t="s">
        <v>85</v>
      </c>
      <c r="K45" s="329">
        <v>10</v>
      </c>
      <c r="L45" s="329">
        <f t="shared" si="0"/>
        <v>9</v>
      </c>
      <c r="M45" s="329">
        <f t="shared" si="1"/>
        <v>11</v>
      </c>
      <c r="N45" s="329">
        <v>100</v>
      </c>
      <c r="O45" s="329">
        <v>500</v>
      </c>
      <c r="P45" s="331" t="s">
        <v>987</v>
      </c>
      <c r="Q45" s="331">
        <v>0</v>
      </c>
      <c r="R45" s="331">
        <v>96</v>
      </c>
      <c r="S45" s="331" t="s">
        <v>125</v>
      </c>
      <c r="T45" s="331">
        <v>96</v>
      </c>
      <c r="U45" s="329" t="s">
        <v>269</v>
      </c>
      <c r="V45" s="329" t="s">
        <v>71</v>
      </c>
      <c r="W45" s="329" t="s">
        <v>594</v>
      </c>
      <c r="X45" s="332">
        <v>60</v>
      </c>
      <c r="Y45" s="602"/>
      <c r="Z45" s="567"/>
      <c r="AA45" s="567"/>
      <c r="AB45" s="567"/>
      <c r="AC45" s="567"/>
      <c r="AD45" s="567"/>
      <c r="AE45" s="567"/>
      <c r="AF45" s="567"/>
      <c r="AG45" s="567"/>
      <c r="AN45" s="529"/>
    </row>
    <row r="46" spans="1:40" x14ac:dyDescent="0.2">
      <c r="A46" s="329">
        <v>32</v>
      </c>
      <c r="B46" s="329" t="s">
        <v>1760</v>
      </c>
      <c r="C46" s="330" t="s">
        <v>1009</v>
      </c>
      <c r="D46" s="329" t="s">
        <v>90</v>
      </c>
      <c r="E46" s="329" t="s">
        <v>268</v>
      </c>
      <c r="F46" s="329" t="s">
        <v>991</v>
      </c>
      <c r="G46" s="329" t="s">
        <v>930</v>
      </c>
      <c r="H46" s="329" t="s">
        <v>52</v>
      </c>
      <c r="I46" s="329" t="s">
        <v>1071</v>
      </c>
      <c r="J46" s="329" t="s">
        <v>85</v>
      </c>
      <c r="K46" s="329">
        <v>10</v>
      </c>
      <c r="L46" s="329">
        <f t="shared" si="0"/>
        <v>9</v>
      </c>
      <c r="M46" s="329">
        <f t="shared" si="1"/>
        <v>11</v>
      </c>
      <c r="N46" s="329">
        <v>100</v>
      </c>
      <c r="O46" s="329">
        <v>500</v>
      </c>
      <c r="P46" s="331" t="s">
        <v>987</v>
      </c>
      <c r="Q46" s="331">
        <v>0</v>
      </c>
      <c r="R46" s="331">
        <v>96</v>
      </c>
      <c r="S46" s="331" t="s">
        <v>125</v>
      </c>
      <c r="T46" s="331">
        <v>96</v>
      </c>
      <c r="U46" s="329" t="s">
        <v>269</v>
      </c>
      <c r="V46" s="329" t="s">
        <v>71</v>
      </c>
      <c r="W46" s="329" t="s">
        <v>594</v>
      </c>
      <c r="X46" s="332">
        <v>60</v>
      </c>
      <c r="Y46" s="602"/>
      <c r="Z46" s="567"/>
      <c r="AA46" s="567"/>
      <c r="AB46" s="567"/>
      <c r="AC46" s="567"/>
      <c r="AD46" s="567"/>
      <c r="AE46" s="567"/>
      <c r="AF46" s="567"/>
      <c r="AG46" s="567"/>
      <c r="AN46" s="529"/>
    </row>
    <row r="47" spans="1:40" x14ac:dyDescent="0.2">
      <c r="A47" s="329">
        <v>33</v>
      </c>
      <c r="B47" s="329" t="s">
        <v>1760</v>
      </c>
      <c r="C47" s="330" t="s">
        <v>1011</v>
      </c>
      <c r="D47" s="329" t="s">
        <v>90</v>
      </c>
      <c r="E47" s="329" t="s">
        <v>268</v>
      </c>
      <c r="F47" s="329" t="s">
        <v>991</v>
      </c>
      <c r="G47" s="329" t="s">
        <v>930</v>
      </c>
      <c r="H47" s="329" t="s">
        <v>52</v>
      </c>
      <c r="I47" s="329" t="s">
        <v>1071</v>
      </c>
      <c r="J47" s="329" t="s">
        <v>85</v>
      </c>
      <c r="K47" s="329">
        <v>10</v>
      </c>
      <c r="L47" s="329">
        <f t="shared" si="0"/>
        <v>9</v>
      </c>
      <c r="M47" s="329">
        <f t="shared" si="1"/>
        <v>11</v>
      </c>
      <c r="N47" s="329">
        <v>100</v>
      </c>
      <c r="O47" s="329">
        <v>500</v>
      </c>
      <c r="P47" s="331" t="s">
        <v>987</v>
      </c>
      <c r="Q47" s="331">
        <v>0</v>
      </c>
      <c r="R47" s="331">
        <v>96</v>
      </c>
      <c r="S47" s="331" t="s">
        <v>125</v>
      </c>
      <c r="T47" s="331">
        <v>96</v>
      </c>
      <c r="U47" s="329" t="s">
        <v>269</v>
      </c>
      <c r="V47" s="329" t="s">
        <v>71</v>
      </c>
      <c r="W47" s="329" t="s">
        <v>594</v>
      </c>
      <c r="X47" s="332">
        <v>60</v>
      </c>
      <c r="Y47" s="602"/>
      <c r="Z47" s="567"/>
      <c r="AA47" s="567"/>
      <c r="AB47" s="567"/>
      <c r="AC47" s="567"/>
      <c r="AD47" s="567"/>
      <c r="AE47" s="567"/>
      <c r="AF47" s="567"/>
      <c r="AG47" s="567"/>
      <c r="AN47" s="529"/>
    </row>
    <row r="48" spans="1:40" x14ac:dyDescent="0.2">
      <c r="A48" s="333">
        <v>34</v>
      </c>
      <c r="B48" s="333" t="s">
        <v>1761</v>
      </c>
      <c r="C48" s="334" t="s">
        <v>1008</v>
      </c>
      <c r="D48" s="333" t="s">
        <v>90</v>
      </c>
      <c r="E48" s="333" t="s">
        <v>268</v>
      </c>
      <c r="F48" s="333" t="s">
        <v>991</v>
      </c>
      <c r="G48" s="333" t="s">
        <v>930</v>
      </c>
      <c r="H48" s="333" t="s">
        <v>52</v>
      </c>
      <c r="I48" s="333" t="s">
        <v>1071</v>
      </c>
      <c r="J48" s="333" t="s">
        <v>85</v>
      </c>
      <c r="K48" s="333">
        <v>10</v>
      </c>
      <c r="L48" s="333">
        <f t="shared" si="0"/>
        <v>9</v>
      </c>
      <c r="M48" s="333">
        <f t="shared" si="1"/>
        <v>11</v>
      </c>
      <c r="N48" s="333">
        <v>100</v>
      </c>
      <c r="O48" s="333">
        <v>500</v>
      </c>
      <c r="P48" s="335" t="s">
        <v>987</v>
      </c>
      <c r="Q48" s="335">
        <v>0</v>
      </c>
      <c r="R48" s="335">
        <v>96</v>
      </c>
      <c r="S48" s="335" t="s">
        <v>125</v>
      </c>
      <c r="T48" s="335">
        <v>96</v>
      </c>
      <c r="U48" s="333" t="s">
        <v>269</v>
      </c>
      <c r="V48" s="333" t="s">
        <v>71</v>
      </c>
      <c r="W48" s="333" t="s">
        <v>594</v>
      </c>
      <c r="X48" s="336">
        <v>60</v>
      </c>
      <c r="Y48" s="603"/>
      <c r="Z48" s="567"/>
      <c r="AA48" s="567"/>
      <c r="AB48" s="567"/>
      <c r="AC48" s="567"/>
      <c r="AD48" s="567"/>
      <c r="AE48" s="567"/>
      <c r="AF48" s="567"/>
      <c r="AG48" s="567"/>
      <c r="AN48" s="529"/>
    </row>
    <row r="49" spans="1:40" x14ac:dyDescent="0.2">
      <c r="A49" s="333">
        <v>35</v>
      </c>
      <c r="B49" s="333" t="s">
        <v>1761</v>
      </c>
      <c r="C49" s="334" t="s">
        <v>1009</v>
      </c>
      <c r="D49" s="333" t="s">
        <v>90</v>
      </c>
      <c r="E49" s="333" t="s">
        <v>268</v>
      </c>
      <c r="F49" s="333" t="s">
        <v>991</v>
      </c>
      <c r="G49" s="333" t="s">
        <v>930</v>
      </c>
      <c r="H49" s="333" t="s">
        <v>52</v>
      </c>
      <c r="I49" s="333" t="s">
        <v>1071</v>
      </c>
      <c r="J49" s="333" t="s">
        <v>85</v>
      </c>
      <c r="K49" s="333">
        <v>10</v>
      </c>
      <c r="L49" s="333">
        <f t="shared" si="0"/>
        <v>9</v>
      </c>
      <c r="M49" s="333">
        <f t="shared" si="1"/>
        <v>11</v>
      </c>
      <c r="N49" s="333">
        <v>100</v>
      </c>
      <c r="O49" s="333">
        <v>500</v>
      </c>
      <c r="P49" s="335" t="s">
        <v>987</v>
      </c>
      <c r="Q49" s="335">
        <v>0</v>
      </c>
      <c r="R49" s="335">
        <v>96</v>
      </c>
      <c r="S49" s="335" t="s">
        <v>125</v>
      </c>
      <c r="T49" s="335">
        <v>96</v>
      </c>
      <c r="U49" s="333" t="s">
        <v>269</v>
      </c>
      <c r="V49" s="333" t="s">
        <v>71</v>
      </c>
      <c r="W49" s="333" t="s">
        <v>594</v>
      </c>
      <c r="X49" s="336">
        <v>60</v>
      </c>
      <c r="Y49" s="603"/>
      <c r="Z49" s="567"/>
      <c r="AA49" s="567"/>
      <c r="AB49" s="567"/>
      <c r="AC49" s="567"/>
      <c r="AD49" s="567"/>
      <c r="AE49" s="567"/>
      <c r="AF49" s="567"/>
      <c r="AG49" s="567"/>
      <c r="AN49" s="529"/>
    </row>
    <row r="50" spans="1:40" x14ac:dyDescent="0.2">
      <c r="A50" s="333">
        <v>36</v>
      </c>
      <c r="B50" s="333" t="s">
        <v>1761</v>
      </c>
      <c r="C50" s="334" t="s">
        <v>1011</v>
      </c>
      <c r="D50" s="333" t="s">
        <v>90</v>
      </c>
      <c r="E50" s="333" t="s">
        <v>268</v>
      </c>
      <c r="F50" s="333" t="s">
        <v>991</v>
      </c>
      <c r="G50" s="333" t="s">
        <v>930</v>
      </c>
      <c r="H50" s="333" t="s">
        <v>52</v>
      </c>
      <c r="I50" s="333" t="s">
        <v>1071</v>
      </c>
      <c r="J50" s="333" t="s">
        <v>85</v>
      </c>
      <c r="K50" s="333">
        <v>10</v>
      </c>
      <c r="L50" s="333">
        <f t="shared" si="0"/>
        <v>9</v>
      </c>
      <c r="M50" s="333">
        <f t="shared" si="1"/>
        <v>11</v>
      </c>
      <c r="N50" s="333">
        <v>100</v>
      </c>
      <c r="O50" s="333">
        <v>500</v>
      </c>
      <c r="P50" s="335" t="s">
        <v>987</v>
      </c>
      <c r="Q50" s="335">
        <v>0</v>
      </c>
      <c r="R50" s="335">
        <v>96</v>
      </c>
      <c r="S50" s="335" t="s">
        <v>125</v>
      </c>
      <c r="T50" s="335">
        <v>96</v>
      </c>
      <c r="U50" s="333" t="s">
        <v>269</v>
      </c>
      <c r="V50" s="333" t="s">
        <v>71</v>
      </c>
      <c r="W50" s="333" t="s">
        <v>594</v>
      </c>
      <c r="X50" s="336">
        <v>60</v>
      </c>
      <c r="Y50" s="603"/>
      <c r="Z50" s="567"/>
      <c r="AA50" s="567"/>
      <c r="AB50" s="567"/>
      <c r="AC50" s="567"/>
      <c r="AD50" s="567"/>
      <c r="AE50" s="567"/>
      <c r="AF50" s="567"/>
      <c r="AG50" s="567"/>
      <c r="AN50" s="529"/>
    </row>
    <row r="51" spans="1:40" x14ac:dyDescent="0.2">
      <c r="A51" s="337">
        <v>37</v>
      </c>
      <c r="B51" s="337" t="s">
        <v>1762</v>
      </c>
      <c r="C51" s="338" t="s">
        <v>1008</v>
      </c>
      <c r="D51" s="337" t="s">
        <v>90</v>
      </c>
      <c r="E51" s="337" t="s">
        <v>268</v>
      </c>
      <c r="F51" s="337" t="s">
        <v>991</v>
      </c>
      <c r="G51" s="337" t="s">
        <v>930</v>
      </c>
      <c r="H51" s="337" t="s">
        <v>52</v>
      </c>
      <c r="I51" s="337" t="s">
        <v>1071</v>
      </c>
      <c r="J51" s="337" t="s">
        <v>85</v>
      </c>
      <c r="K51" s="337">
        <v>10</v>
      </c>
      <c r="L51" s="337">
        <f t="shared" si="0"/>
        <v>9</v>
      </c>
      <c r="M51" s="337">
        <f t="shared" si="1"/>
        <v>11</v>
      </c>
      <c r="N51" s="337">
        <v>100</v>
      </c>
      <c r="O51" s="337">
        <v>500</v>
      </c>
      <c r="P51" s="339" t="s">
        <v>987</v>
      </c>
      <c r="Q51" s="339">
        <v>0</v>
      </c>
      <c r="R51" s="339">
        <v>96</v>
      </c>
      <c r="S51" s="339" t="s">
        <v>125</v>
      </c>
      <c r="T51" s="339">
        <v>96</v>
      </c>
      <c r="U51" s="337" t="s">
        <v>269</v>
      </c>
      <c r="V51" s="337" t="s">
        <v>71</v>
      </c>
      <c r="W51" s="337" t="s">
        <v>594</v>
      </c>
      <c r="X51" s="340">
        <v>60</v>
      </c>
      <c r="Y51" s="604"/>
      <c r="Z51" s="567"/>
      <c r="AA51" s="567"/>
      <c r="AB51" s="567"/>
      <c r="AC51" s="567"/>
      <c r="AD51" s="567"/>
      <c r="AE51" s="567"/>
      <c r="AF51" s="567"/>
      <c r="AG51" s="567"/>
      <c r="AN51" s="529"/>
    </row>
    <row r="52" spans="1:40" x14ac:dyDescent="0.2">
      <c r="A52" s="337">
        <v>38</v>
      </c>
      <c r="B52" s="337" t="s">
        <v>1762</v>
      </c>
      <c r="C52" s="338" t="s">
        <v>1009</v>
      </c>
      <c r="D52" s="337" t="s">
        <v>90</v>
      </c>
      <c r="E52" s="337" t="s">
        <v>268</v>
      </c>
      <c r="F52" s="337" t="s">
        <v>991</v>
      </c>
      <c r="G52" s="337" t="s">
        <v>930</v>
      </c>
      <c r="H52" s="337" t="s">
        <v>52</v>
      </c>
      <c r="I52" s="337" t="s">
        <v>1071</v>
      </c>
      <c r="J52" s="337" t="s">
        <v>85</v>
      </c>
      <c r="K52" s="337">
        <v>10</v>
      </c>
      <c r="L52" s="337">
        <f t="shared" si="0"/>
        <v>9</v>
      </c>
      <c r="M52" s="337">
        <f t="shared" si="1"/>
        <v>11</v>
      </c>
      <c r="N52" s="337">
        <v>100</v>
      </c>
      <c r="O52" s="337">
        <v>500</v>
      </c>
      <c r="P52" s="339" t="s">
        <v>987</v>
      </c>
      <c r="Q52" s="339">
        <v>0</v>
      </c>
      <c r="R52" s="339">
        <v>96</v>
      </c>
      <c r="S52" s="339" t="s">
        <v>125</v>
      </c>
      <c r="T52" s="339">
        <v>96</v>
      </c>
      <c r="U52" s="337" t="s">
        <v>269</v>
      </c>
      <c r="V52" s="337" t="s">
        <v>71</v>
      </c>
      <c r="W52" s="337" t="s">
        <v>594</v>
      </c>
      <c r="X52" s="340">
        <v>60</v>
      </c>
      <c r="Y52" s="604"/>
      <c r="Z52" s="567"/>
      <c r="AA52" s="567"/>
      <c r="AB52" s="567"/>
      <c r="AC52" s="567"/>
      <c r="AD52" s="567"/>
      <c r="AE52" s="567"/>
      <c r="AF52" s="567"/>
      <c r="AG52" s="567"/>
      <c r="AN52" s="529"/>
    </row>
    <row r="53" spans="1:40" x14ac:dyDescent="0.2">
      <c r="A53" s="337">
        <v>39</v>
      </c>
      <c r="B53" s="337" t="s">
        <v>1762</v>
      </c>
      <c r="C53" s="338" t="s">
        <v>1011</v>
      </c>
      <c r="D53" s="337" t="s">
        <v>90</v>
      </c>
      <c r="E53" s="337" t="s">
        <v>268</v>
      </c>
      <c r="F53" s="337" t="s">
        <v>991</v>
      </c>
      <c r="G53" s="337" t="s">
        <v>930</v>
      </c>
      <c r="H53" s="337" t="s">
        <v>52</v>
      </c>
      <c r="I53" s="337" t="s">
        <v>1071</v>
      </c>
      <c r="J53" s="337" t="s">
        <v>85</v>
      </c>
      <c r="K53" s="337">
        <v>10</v>
      </c>
      <c r="L53" s="337">
        <f t="shared" si="0"/>
        <v>9</v>
      </c>
      <c r="M53" s="337">
        <f t="shared" si="1"/>
        <v>11</v>
      </c>
      <c r="N53" s="337">
        <v>100</v>
      </c>
      <c r="O53" s="337">
        <v>500</v>
      </c>
      <c r="P53" s="339" t="s">
        <v>987</v>
      </c>
      <c r="Q53" s="339">
        <v>0</v>
      </c>
      <c r="R53" s="339">
        <v>96</v>
      </c>
      <c r="S53" s="339" t="s">
        <v>125</v>
      </c>
      <c r="T53" s="339">
        <v>96</v>
      </c>
      <c r="U53" s="337" t="s">
        <v>269</v>
      </c>
      <c r="V53" s="337" t="s">
        <v>71</v>
      </c>
      <c r="W53" s="337" t="s">
        <v>594</v>
      </c>
      <c r="X53" s="340">
        <v>60</v>
      </c>
      <c r="Y53" s="604"/>
      <c r="Z53" s="567"/>
      <c r="AA53" s="567"/>
      <c r="AB53" s="567"/>
      <c r="AC53" s="567"/>
      <c r="AD53" s="567"/>
      <c r="AE53" s="567"/>
      <c r="AF53" s="567"/>
      <c r="AG53" s="567"/>
      <c r="AN53" s="529"/>
    </row>
    <row r="54" spans="1:40" x14ac:dyDescent="0.2">
      <c r="A54" s="341">
        <v>40</v>
      </c>
      <c r="B54" s="341" t="s">
        <v>1763</v>
      </c>
      <c r="C54" s="342" t="s">
        <v>1008</v>
      </c>
      <c r="D54" s="341" t="s">
        <v>90</v>
      </c>
      <c r="E54" s="341" t="s">
        <v>268</v>
      </c>
      <c r="F54" s="341" t="s">
        <v>991</v>
      </c>
      <c r="G54" s="341" t="s">
        <v>930</v>
      </c>
      <c r="H54" s="341" t="s">
        <v>52</v>
      </c>
      <c r="I54" s="341" t="s">
        <v>1071</v>
      </c>
      <c r="J54" s="341" t="s">
        <v>85</v>
      </c>
      <c r="K54" s="341">
        <v>10</v>
      </c>
      <c r="L54" s="341">
        <f t="shared" si="0"/>
        <v>9</v>
      </c>
      <c r="M54" s="341">
        <f t="shared" si="1"/>
        <v>11</v>
      </c>
      <c r="N54" s="341">
        <v>100</v>
      </c>
      <c r="O54" s="341">
        <v>500</v>
      </c>
      <c r="P54" s="343" t="s">
        <v>987</v>
      </c>
      <c r="Q54" s="343">
        <v>0</v>
      </c>
      <c r="R54" s="343">
        <v>96</v>
      </c>
      <c r="S54" s="343" t="s">
        <v>125</v>
      </c>
      <c r="T54" s="343">
        <v>96</v>
      </c>
      <c r="U54" s="341" t="s">
        <v>269</v>
      </c>
      <c r="V54" s="341" t="s">
        <v>71</v>
      </c>
      <c r="W54" s="341" t="s">
        <v>594</v>
      </c>
      <c r="X54" s="344">
        <v>60</v>
      </c>
      <c r="Y54" s="605"/>
      <c r="Z54" s="567"/>
      <c r="AA54" s="567"/>
      <c r="AB54" s="567"/>
      <c r="AC54" s="567"/>
      <c r="AD54" s="567"/>
      <c r="AE54" s="567"/>
      <c r="AF54" s="567"/>
      <c r="AG54" s="567"/>
      <c r="AN54" s="529"/>
    </row>
    <row r="55" spans="1:40" x14ac:dyDescent="0.2">
      <c r="A55" s="341">
        <v>41</v>
      </c>
      <c r="B55" s="341" t="s">
        <v>1763</v>
      </c>
      <c r="C55" s="342" t="s">
        <v>1009</v>
      </c>
      <c r="D55" s="341" t="s">
        <v>90</v>
      </c>
      <c r="E55" s="341" t="s">
        <v>268</v>
      </c>
      <c r="F55" s="341" t="s">
        <v>991</v>
      </c>
      <c r="G55" s="341" t="s">
        <v>930</v>
      </c>
      <c r="H55" s="341" t="s">
        <v>52</v>
      </c>
      <c r="I55" s="341" t="s">
        <v>1071</v>
      </c>
      <c r="J55" s="341" t="s">
        <v>85</v>
      </c>
      <c r="K55" s="341">
        <v>10</v>
      </c>
      <c r="L55" s="341">
        <f t="shared" si="0"/>
        <v>9</v>
      </c>
      <c r="M55" s="341">
        <f t="shared" si="1"/>
        <v>11</v>
      </c>
      <c r="N55" s="341">
        <v>100</v>
      </c>
      <c r="O55" s="341">
        <v>500</v>
      </c>
      <c r="P55" s="343" t="s">
        <v>987</v>
      </c>
      <c r="Q55" s="343">
        <v>0</v>
      </c>
      <c r="R55" s="343">
        <v>96</v>
      </c>
      <c r="S55" s="343" t="s">
        <v>125</v>
      </c>
      <c r="T55" s="343">
        <v>96</v>
      </c>
      <c r="U55" s="341" t="s">
        <v>269</v>
      </c>
      <c r="V55" s="341" t="s">
        <v>71</v>
      </c>
      <c r="W55" s="341" t="s">
        <v>594</v>
      </c>
      <c r="X55" s="344">
        <v>60</v>
      </c>
      <c r="Y55" s="605"/>
      <c r="Z55" s="567"/>
      <c r="AA55" s="567"/>
      <c r="AB55" s="567"/>
      <c r="AC55" s="567"/>
      <c r="AD55" s="567"/>
      <c r="AE55" s="567"/>
      <c r="AF55" s="567"/>
      <c r="AG55" s="567"/>
      <c r="AN55" s="529"/>
    </row>
    <row r="56" spans="1:40" x14ac:dyDescent="0.2">
      <c r="A56" s="341">
        <v>42</v>
      </c>
      <c r="B56" s="341" t="s">
        <v>1763</v>
      </c>
      <c r="C56" s="342" t="s">
        <v>1011</v>
      </c>
      <c r="D56" s="341" t="s">
        <v>90</v>
      </c>
      <c r="E56" s="341" t="s">
        <v>268</v>
      </c>
      <c r="F56" s="341" t="s">
        <v>991</v>
      </c>
      <c r="G56" s="341" t="s">
        <v>930</v>
      </c>
      <c r="H56" s="341" t="s">
        <v>52</v>
      </c>
      <c r="I56" s="341" t="s">
        <v>1071</v>
      </c>
      <c r="J56" s="341" t="s">
        <v>85</v>
      </c>
      <c r="K56" s="341">
        <v>10</v>
      </c>
      <c r="L56" s="341">
        <f t="shared" si="0"/>
        <v>9</v>
      </c>
      <c r="M56" s="341">
        <f t="shared" si="1"/>
        <v>11</v>
      </c>
      <c r="N56" s="341">
        <v>100</v>
      </c>
      <c r="O56" s="341">
        <v>500</v>
      </c>
      <c r="P56" s="343" t="s">
        <v>987</v>
      </c>
      <c r="Q56" s="343">
        <v>0</v>
      </c>
      <c r="R56" s="343">
        <v>96</v>
      </c>
      <c r="S56" s="343" t="s">
        <v>125</v>
      </c>
      <c r="T56" s="343">
        <v>96</v>
      </c>
      <c r="U56" s="341" t="s">
        <v>269</v>
      </c>
      <c r="V56" s="341" t="s">
        <v>71</v>
      </c>
      <c r="W56" s="341" t="s">
        <v>594</v>
      </c>
      <c r="X56" s="344">
        <v>60</v>
      </c>
      <c r="Y56" s="605"/>
      <c r="Z56" s="567"/>
      <c r="AA56" s="567"/>
      <c r="AB56" s="567"/>
      <c r="AC56" s="567"/>
      <c r="AD56" s="567"/>
      <c r="AE56" s="567"/>
      <c r="AF56" s="567"/>
      <c r="AG56" s="567"/>
      <c r="AN56" s="529"/>
    </row>
    <row r="57" spans="1:40" x14ac:dyDescent="0.2">
      <c r="A57" s="372">
        <v>43</v>
      </c>
      <c r="B57" s="372" t="s">
        <v>1764</v>
      </c>
      <c r="C57" s="373" t="s">
        <v>1008</v>
      </c>
      <c r="D57" s="372" t="s">
        <v>90</v>
      </c>
      <c r="E57" s="372" t="s">
        <v>268</v>
      </c>
      <c r="F57" s="372" t="s">
        <v>991</v>
      </c>
      <c r="G57" s="372" t="s">
        <v>930</v>
      </c>
      <c r="H57" s="372" t="s">
        <v>52</v>
      </c>
      <c r="I57" s="372" t="s">
        <v>1071</v>
      </c>
      <c r="J57" s="372" t="s">
        <v>85</v>
      </c>
      <c r="K57" s="372">
        <v>10</v>
      </c>
      <c r="L57" s="372">
        <f t="shared" si="0"/>
        <v>9</v>
      </c>
      <c r="M57" s="372">
        <f t="shared" si="1"/>
        <v>11</v>
      </c>
      <c r="N57" s="372">
        <v>100</v>
      </c>
      <c r="O57" s="372">
        <v>500</v>
      </c>
      <c r="P57" s="374" t="s">
        <v>987</v>
      </c>
      <c r="Q57" s="374">
        <v>0</v>
      </c>
      <c r="R57" s="374">
        <v>96</v>
      </c>
      <c r="S57" s="374" t="s">
        <v>125</v>
      </c>
      <c r="T57" s="374">
        <v>96</v>
      </c>
      <c r="U57" s="372" t="s">
        <v>269</v>
      </c>
      <c r="V57" s="372" t="s">
        <v>71</v>
      </c>
      <c r="W57" s="372" t="s">
        <v>594</v>
      </c>
      <c r="X57" s="375">
        <v>60</v>
      </c>
      <c r="Y57" s="606"/>
      <c r="Z57" s="567"/>
      <c r="AA57" s="567"/>
      <c r="AB57" s="567"/>
      <c r="AC57" s="567"/>
      <c r="AD57" s="567"/>
      <c r="AE57" s="567"/>
      <c r="AF57" s="567"/>
      <c r="AG57" s="567"/>
      <c r="AN57" s="529"/>
    </row>
    <row r="58" spans="1:40" x14ac:dyDescent="0.2">
      <c r="A58" s="372">
        <v>44</v>
      </c>
      <c r="B58" s="372" t="s">
        <v>1764</v>
      </c>
      <c r="C58" s="373" t="s">
        <v>1009</v>
      </c>
      <c r="D58" s="372" t="s">
        <v>90</v>
      </c>
      <c r="E58" s="372" t="s">
        <v>268</v>
      </c>
      <c r="F58" s="372" t="s">
        <v>991</v>
      </c>
      <c r="G58" s="372" t="s">
        <v>930</v>
      </c>
      <c r="H58" s="372" t="s">
        <v>52</v>
      </c>
      <c r="I58" s="372" t="s">
        <v>1071</v>
      </c>
      <c r="J58" s="372" t="s">
        <v>85</v>
      </c>
      <c r="K58" s="372">
        <v>10</v>
      </c>
      <c r="L58" s="372">
        <f t="shared" si="0"/>
        <v>9</v>
      </c>
      <c r="M58" s="372">
        <f t="shared" si="1"/>
        <v>11</v>
      </c>
      <c r="N58" s="372">
        <v>100</v>
      </c>
      <c r="O58" s="372">
        <v>500</v>
      </c>
      <c r="P58" s="374" t="s">
        <v>987</v>
      </c>
      <c r="Q58" s="374">
        <v>0</v>
      </c>
      <c r="R58" s="374">
        <v>96</v>
      </c>
      <c r="S58" s="374" t="s">
        <v>125</v>
      </c>
      <c r="T58" s="374">
        <v>96</v>
      </c>
      <c r="U58" s="372" t="s">
        <v>269</v>
      </c>
      <c r="V58" s="372" t="s">
        <v>71</v>
      </c>
      <c r="W58" s="372" t="s">
        <v>594</v>
      </c>
      <c r="X58" s="375">
        <v>60</v>
      </c>
      <c r="Y58" s="606"/>
      <c r="Z58" s="567"/>
      <c r="AA58" s="567"/>
      <c r="AB58" s="567"/>
      <c r="AC58" s="567"/>
      <c r="AD58" s="567"/>
      <c r="AE58" s="567"/>
      <c r="AF58" s="567"/>
      <c r="AG58" s="567"/>
      <c r="AN58" s="529"/>
    </row>
    <row r="59" spans="1:40" x14ac:dyDescent="0.2">
      <c r="A59" s="372">
        <v>45</v>
      </c>
      <c r="B59" s="372" t="s">
        <v>1764</v>
      </c>
      <c r="C59" s="373" t="s">
        <v>1011</v>
      </c>
      <c r="D59" s="372" t="s">
        <v>90</v>
      </c>
      <c r="E59" s="372" t="s">
        <v>268</v>
      </c>
      <c r="F59" s="372" t="s">
        <v>991</v>
      </c>
      <c r="G59" s="372" t="s">
        <v>930</v>
      </c>
      <c r="H59" s="372" t="s">
        <v>52</v>
      </c>
      <c r="I59" s="372" t="s">
        <v>1071</v>
      </c>
      <c r="J59" s="372" t="s">
        <v>85</v>
      </c>
      <c r="K59" s="372">
        <v>10</v>
      </c>
      <c r="L59" s="372">
        <f t="shared" si="0"/>
        <v>9</v>
      </c>
      <c r="M59" s="372">
        <f t="shared" si="1"/>
        <v>11</v>
      </c>
      <c r="N59" s="372">
        <v>100</v>
      </c>
      <c r="O59" s="372">
        <v>500</v>
      </c>
      <c r="P59" s="374" t="s">
        <v>987</v>
      </c>
      <c r="Q59" s="374">
        <v>0</v>
      </c>
      <c r="R59" s="374">
        <v>96</v>
      </c>
      <c r="S59" s="374" t="s">
        <v>125</v>
      </c>
      <c r="T59" s="374">
        <v>96</v>
      </c>
      <c r="U59" s="372" t="s">
        <v>269</v>
      </c>
      <c r="V59" s="372" t="s">
        <v>71</v>
      </c>
      <c r="W59" s="372" t="s">
        <v>594</v>
      </c>
      <c r="X59" s="375">
        <v>60</v>
      </c>
      <c r="Y59" s="606"/>
      <c r="Z59" s="567"/>
      <c r="AA59" s="567"/>
      <c r="AB59" s="567"/>
      <c r="AC59" s="567"/>
      <c r="AD59" s="567"/>
      <c r="AE59" s="567"/>
      <c r="AF59" s="567"/>
      <c r="AG59" s="567"/>
      <c r="AN59" s="529"/>
    </row>
    <row r="60" spans="1:40" x14ac:dyDescent="0.2">
      <c r="A60" s="376">
        <v>46</v>
      </c>
      <c r="B60" s="376" t="s">
        <v>1765</v>
      </c>
      <c r="C60" s="377" t="s">
        <v>1008</v>
      </c>
      <c r="D60" s="376" t="s">
        <v>90</v>
      </c>
      <c r="E60" s="376" t="s">
        <v>268</v>
      </c>
      <c r="F60" s="376" t="s">
        <v>991</v>
      </c>
      <c r="G60" s="376" t="s">
        <v>930</v>
      </c>
      <c r="H60" s="376" t="s">
        <v>52</v>
      </c>
      <c r="I60" s="376" t="s">
        <v>1071</v>
      </c>
      <c r="J60" s="376" t="s">
        <v>85</v>
      </c>
      <c r="K60" s="376">
        <v>10</v>
      </c>
      <c r="L60" s="376">
        <f t="shared" si="0"/>
        <v>9</v>
      </c>
      <c r="M60" s="376">
        <f t="shared" si="1"/>
        <v>11</v>
      </c>
      <c r="N60" s="376">
        <v>100</v>
      </c>
      <c r="O60" s="376">
        <v>500</v>
      </c>
      <c r="P60" s="378" t="s">
        <v>987</v>
      </c>
      <c r="Q60" s="378">
        <v>0</v>
      </c>
      <c r="R60" s="378">
        <v>96</v>
      </c>
      <c r="S60" s="378" t="s">
        <v>125</v>
      </c>
      <c r="T60" s="378">
        <v>96</v>
      </c>
      <c r="U60" s="376" t="s">
        <v>269</v>
      </c>
      <c r="V60" s="376" t="s">
        <v>71</v>
      </c>
      <c r="W60" s="376" t="s">
        <v>594</v>
      </c>
      <c r="X60" s="379">
        <v>60</v>
      </c>
      <c r="Y60" s="607"/>
      <c r="Z60" s="567"/>
      <c r="AA60" s="567"/>
      <c r="AB60" s="567"/>
      <c r="AC60" s="567"/>
      <c r="AD60" s="567"/>
      <c r="AE60" s="567"/>
      <c r="AF60" s="567"/>
      <c r="AG60" s="567"/>
      <c r="AN60" s="529"/>
    </row>
    <row r="61" spans="1:40" x14ac:dyDescent="0.2">
      <c r="A61" s="376">
        <v>47</v>
      </c>
      <c r="B61" s="376" t="s">
        <v>1765</v>
      </c>
      <c r="C61" s="377" t="s">
        <v>1009</v>
      </c>
      <c r="D61" s="376" t="s">
        <v>90</v>
      </c>
      <c r="E61" s="376" t="s">
        <v>268</v>
      </c>
      <c r="F61" s="376" t="s">
        <v>991</v>
      </c>
      <c r="G61" s="376" t="s">
        <v>930</v>
      </c>
      <c r="H61" s="376" t="s">
        <v>52</v>
      </c>
      <c r="I61" s="376" t="s">
        <v>1071</v>
      </c>
      <c r="J61" s="376" t="s">
        <v>85</v>
      </c>
      <c r="K61" s="376">
        <v>10</v>
      </c>
      <c r="L61" s="376">
        <f t="shared" si="0"/>
        <v>9</v>
      </c>
      <c r="M61" s="376">
        <f t="shared" si="1"/>
        <v>11</v>
      </c>
      <c r="N61" s="376">
        <v>100</v>
      </c>
      <c r="O61" s="376">
        <v>500</v>
      </c>
      <c r="P61" s="378" t="s">
        <v>987</v>
      </c>
      <c r="Q61" s="378">
        <v>0</v>
      </c>
      <c r="R61" s="378">
        <v>96</v>
      </c>
      <c r="S61" s="378" t="s">
        <v>125</v>
      </c>
      <c r="T61" s="378">
        <v>96</v>
      </c>
      <c r="U61" s="376" t="s">
        <v>269</v>
      </c>
      <c r="V61" s="376" t="s">
        <v>71</v>
      </c>
      <c r="W61" s="376" t="s">
        <v>594</v>
      </c>
      <c r="X61" s="379">
        <v>60</v>
      </c>
      <c r="Y61" s="607"/>
      <c r="Z61" s="567"/>
      <c r="AA61" s="567"/>
      <c r="AB61" s="567"/>
      <c r="AC61" s="567"/>
      <c r="AD61" s="567"/>
      <c r="AE61" s="567"/>
      <c r="AF61" s="567"/>
      <c r="AG61" s="567"/>
      <c r="AN61" s="529"/>
    </row>
    <row r="62" spans="1:40" x14ac:dyDescent="0.2">
      <c r="A62" s="376">
        <v>48</v>
      </c>
      <c r="B62" s="376" t="s">
        <v>1765</v>
      </c>
      <c r="C62" s="377" t="s">
        <v>1011</v>
      </c>
      <c r="D62" s="376" t="s">
        <v>90</v>
      </c>
      <c r="E62" s="376" t="s">
        <v>268</v>
      </c>
      <c r="F62" s="376" t="s">
        <v>991</v>
      </c>
      <c r="G62" s="376" t="s">
        <v>930</v>
      </c>
      <c r="H62" s="376" t="s">
        <v>52</v>
      </c>
      <c r="I62" s="376" t="s">
        <v>1071</v>
      </c>
      <c r="J62" s="376" t="s">
        <v>85</v>
      </c>
      <c r="K62" s="376">
        <v>10</v>
      </c>
      <c r="L62" s="376">
        <f t="shared" si="0"/>
        <v>9</v>
      </c>
      <c r="M62" s="376">
        <f t="shared" si="1"/>
        <v>11</v>
      </c>
      <c r="N62" s="376">
        <v>100</v>
      </c>
      <c r="O62" s="376">
        <v>500</v>
      </c>
      <c r="P62" s="378" t="s">
        <v>987</v>
      </c>
      <c r="Q62" s="378">
        <v>0</v>
      </c>
      <c r="R62" s="378">
        <v>96</v>
      </c>
      <c r="S62" s="378" t="s">
        <v>125</v>
      </c>
      <c r="T62" s="378">
        <v>96</v>
      </c>
      <c r="U62" s="376" t="s">
        <v>269</v>
      </c>
      <c r="V62" s="376" t="s">
        <v>71</v>
      </c>
      <c r="W62" s="376" t="s">
        <v>594</v>
      </c>
      <c r="X62" s="379">
        <v>60</v>
      </c>
      <c r="Y62" s="607"/>
      <c r="Z62" s="567"/>
      <c r="AA62" s="567"/>
      <c r="AB62" s="567"/>
      <c r="AC62" s="567"/>
      <c r="AD62" s="567"/>
      <c r="AE62" s="567"/>
      <c r="AF62" s="567"/>
      <c r="AG62" s="567"/>
      <c r="AN62" s="529"/>
    </row>
    <row r="63" spans="1:40" x14ac:dyDescent="0.2">
      <c r="A63" s="96">
        <v>49</v>
      </c>
      <c r="B63" s="96" t="s">
        <v>1766</v>
      </c>
      <c r="C63" s="293" t="s">
        <v>1008</v>
      </c>
      <c r="D63" s="96" t="s">
        <v>90</v>
      </c>
      <c r="E63" s="96" t="s">
        <v>268</v>
      </c>
      <c r="F63" s="96" t="s">
        <v>991</v>
      </c>
      <c r="G63" s="96" t="s">
        <v>930</v>
      </c>
      <c r="H63" s="96" t="s">
        <v>52</v>
      </c>
      <c r="I63" s="96" t="s">
        <v>1071</v>
      </c>
      <c r="J63" s="96" t="s">
        <v>85</v>
      </c>
      <c r="K63" s="96">
        <v>10</v>
      </c>
      <c r="L63" s="96">
        <f t="shared" si="0"/>
        <v>9</v>
      </c>
      <c r="M63" s="96">
        <f t="shared" si="1"/>
        <v>11</v>
      </c>
      <c r="N63" s="96">
        <v>100</v>
      </c>
      <c r="O63" s="96">
        <v>500</v>
      </c>
      <c r="P63" s="294" t="s">
        <v>987</v>
      </c>
      <c r="Q63" s="294">
        <v>0</v>
      </c>
      <c r="R63" s="294">
        <v>96</v>
      </c>
      <c r="S63" s="294" t="s">
        <v>125</v>
      </c>
      <c r="T63" s="294">
        <v>96</v>
      </c>
      <c r="U63" s="96" t="s">
        <v>269</v>
      </c>
      <c r="V63" s="96" t="s">
        <v>71</v>
      </c>
      <c r="W63" s="96" t="s">
        <v>594</v>
      </c>
      <c r="X63" s="345">
        <v>120</v>
      </c>
      <c r="Y63" s="608"/>
      <c r="Z63" s="567"/>
      <c r="AA63" s="567"/>
      <c r="AB63" s="567"/>
      <c r="AC63" s="567"/>
      <c r="AD63" s="567"/>
      <c r="AE63" s="567"/>
      <c r="AF63" s="567"/>
      <c r="AG63" s="567"/>
      <c r="AN63" s="529"/>
    </row>
    <row r="64" spans="1:40" x14ac:dyDescent="0.2">
      <c r="A64" s="96">
        <v>50</v>
      </c>
      <c r="B64" s="96" t="s">
        <v>1766</v>
      </c>
      <c r="C64" s="293" t="s">
        <v>1009</v>
      </c>
      <c r="D64" s="96" t="s">
        <v>90</v>
      </c>
      <c r="E64" s="96" t="s">
        <v>268</v>
      </c>
      <c r="F64" s="96" t="s">
        <v>991</v>
      </c>
      <c r="G64" s="96" t="s">
        <v>930</v>
      </c>
      <c r="H64" s="96" t="s">
        <v>52</v>
      </c>
      <c r="I64" s="96" t="s">
        <v>1071</v>
      </c>
      <c r="J64" s="96" t="s">
        <v>85</v>
      </c>
      <c r="K64" s="96">
        <v>10</v>
      </c>
      <c r="L64" s="96">
        <f t="shared" si="0"/>
        <v>9</v>
      </c>
      <c r="M64" s="96">
        <f t="shared" si="1"/>
        <v>11</v>
      </c>
      <c r="N64" s="96">
        <v>100</v>
      </c>
      <c r="O64" s="96">
        <v>500</v>
      </c>
      <c r="P64" s="294" t="s">
        <v>987</v>
      </c>
      <c r="Q64" s="294">
        <v>0</v>
      </c>
      <c r="R64" s="294">
        <v>96</v>
      </c>
      <c r="S64" s="294" t="s">
        <v>125</v>
      </c>
      <c r="T64" s="294">
        <v>96</v>
      </c>
      <c r="U64" s="96" t="s">
        <v>269</v>
      </c>
      <c r="V64" s="96" t="s">
        <v>71</v>
      </c>
      <c r="W64" s="96" t="s">
        <v>594</v>
      </c>
      <c r="X64" s="345">
        <v>120</v>
      </c>
      <c r="Y64" s="608"/>
      <c r="Z64" s="567"/>
      <c r="AA64" s="567"/>
      <c r="AB64" s="567"/>
      <c r="AC64" s="567"/>
      <c r="AD64" s="567"/>
      <c r="AE64" s="567"/>
      <c r="AF64" s="567"/>
      <c r="AG64" s="567"/>
      <c r="AN64" s="529"/>
    </row>
    <row r="65" spans="1:40" x14ac:dyDescent="0.2">
      <c r="A65" s="96">
        <v>51</v>
      </c>
      <c r="B65" s="96" t="s">
        <v>1766</v>
      </c>
      <c r="C65" s="293" t="s">
        <v>1011</v>
      </c>
      <c r="D65" s="96" t="s">
        <v>90</v>
      </c>
      <c r="E65" s="96" t="s">
        <v>268</v>
      </c>
      <c r="F65" s="96" t="s">
        <v>991</v>
      </c>
      <c r="G65" s="96" t="s">
        <v>930</v>
      </c>
      <c r="H65" s="96" t="s">
        <v>52</v>
      </c>
      <c r="I65" s="96" t="s">
        <v>1071</v>
      </c>
      <c r="J65" s="96" t="s">
        <v>85</v>
      </c>
      <c r="K65" s="96">
        <v>10</v>
      </c>
      <c r="L65" s="96">
        <f t="shared" si="0"/>
        <v>9</v>
      </c>
      <c r="M65" s="96">
        <f t="shared" si="1"/>
        <v>11</v>
      </c>
      <c r="N65" s="96">
        <v>100</v>
      </c>
      <c r="O65" s="96">
        <v>500</v>
      </c>
      <c r="P65" s="294" t="s">
        <v>987</v>
      </c>
      <c r="Q65" s="294">
        <v>0</v>
      </c>
      <c r="R65" s="294">
        <v>96</v>
      </c>
      <c r="S65" s="294" t="s">
        <v>125</v>
      </c>
      <c r="T65" s="294">
        <v>96</v>
      </c>
      <c r="U65" s="96" t="s">
        <v>269</v>
      </c>
      <c r="V65" s="96" t="s">
        <v>71</v>
      </c>
      <c r="W65" s="96" t="s">
        <v>594</v>
      </c>
      <c r="X65" s="345">
        <v>120</v>
      </c>
      <c r="Y65" s="608"/>
      <c r="Z65" s="567"/>
      <c r="AA65" s="567"/>
      <c r="AB65" s="567"/>
      <c r="AC65" s="567"/>
      <c r="AD65" s="567"/>
      <c r="AE65" s="567"/>
      <c r="AF65" s="567"/>
      <c r="AG65" s="567"/>
      <c r="AN65" s="529"/>
    </row>
    <row r="66" spans="1:40" x14ac:dyDescent="0.2">
      <c r="A66" s="346">
        <v>52</v>
      </c>
      <c r="B66" s="346" t="s">
        <v>1767</v>
      </c>
      <c r="C66" s="347" t="s">
        <v>1008</v>
      </c>
      <c r="D66" s="346" t="s">
        <v>90</v>
      </c>
      <c r="E66" s="346" t="s">
        <v>268</v>
      </c>
      <c r="F66" s="346" t="s">
        <v>991</v>
      </c>
      <c r="G66" s="346" t="s">
        <v>930</v>
      </c>
      <c r="H66" s="346" t="s">
        <v>52</v>
      </c>
      <c r="I66" s="346" t="s">
        <v>1071</v>
      </c>
      <c r="J66" s="346" t="s">
        <v>85</v>
      </c>
      <c r="K66" s="346">
        <v>10</v>
      </c>
      <c r="L66" s="346">
        <f t="shared" ref="L66:L86" si="2">K66-1</f>
        <v>9</v>
      </c>
      <c r="M66" s="346">
        <f t="shared" ref="M66:M86" si="3">K66+1</f>
        <v>11</v>
      </c>
      <c r="N66" s="346">
        <v>100</v>
      </c>
      <c r="O66" s="346">
        <v>500</v>
      </c>
      <c r="P66" s="348" t="s">
        <v>987</v>
      </c>
      <c r="Q66" s="348">
        <v>0</v>
      </c>
      <c r="R66" s="348">
        <v>96</v>
      </c>
      <c r="S66" s="348" t="s">
        <v>125</v>
      </c>
      <c r="T66" s="348">
        <v>96</v>
      </c>
      <c r="U66" s="346" t="s">
        <v>269</v>
      </c>
      <c r="V66" s="346" t="s">
        <v>71</v>
      </c>
      <c r="W66" s="346" t="s">
        <v>594</v>
      </c>
      <c r="X66" s="349">
        <v>120</v>
      </c>
      <c r="Y66" s="609"/>
      <c r="Z66" s="567"/>
      <c r="AA66" s="567"/>
      <c r="AB66" s="567"/>
      <c r="AC66" s="567"/>
      <c r="AD66" s="567"/>
      <c r="AE66" s="567"/>
      <c r="AF66" s="567"/>
      <c r="AG66" s="567"/>
      <c r="AN66" s="529"/>
    </row>
    <row r="67" spans="1:40" x14ac:dyDescent="0.2">
      <c r="A67" s="346">
        <v>53</v>
      </c>
      <c r="B67" s="346" t="s">
        <v>1767</v>
      </c>
      <c r="C67" s="347" t="s">
        <v>1009</v>
      </c>
      <c r="D67" s="346" t="s">
        <v>90</v>
      </c>
      <c r="E67" s="346" t="s">
        <v>268</v>
      </c>
      <c r="F67" s="346" t="s">
        <v>991</v>
      </c>
      <c r="G67" s="346" t="s">
        <v>930</v>
      </c>
      <c r="H67" s="346" t="s">
        <v>52</v>
      </c>
      <c r="I67" s="346" t="s">
        <v>1071</v>
      </c>
      <c r="J67" s="346" t="s">
        <v>85</v>
      </c>
      <c r="K67" s="346">
        <v>10</v>
      </c>
      <c r="L67" s="346">
        <f t="shared" si="2"/>
        <v>9</v>
      </c>
      <c r="M67" s="346">
        <f t="shared" si="3"/>
        <v>11</v>
      </c>
      <c r="N67" s="346">
        <v>100</v>
      </c>
      <c r="O67" s="346">
        <v>500</v>
      </c>
      <c r="P67" s="348" t="s">
        <v>987</v>
      </c>
      <c r="Q67" s="348">
        <v>0</v>
      </c>
      <c r="R67" s="348">
        <v>96</v>
      </c>
      <c r="S67" s="348" t="s">
        <v>125</v>
      </c>
      <c r="T67" s="348">
        <v>96</v>
      </c>
      <c r="U67" s="346" t="s">
        <v>269</v>
      </c>
      <c r="V67" s="346" t="s">
        <v>71</v>
      </c>
      <c r="W67" s="346" t="s">
        <v>594</v>
      </c>
      <c r="X67" s="349">
        <v>120</v>
      </c>
      <c r="Y67" s="609"/>
      <c r="Z67" s="567"/>
      <c r="AA67" s="567"/>
      <c r="AB67" s="567"/>
      <c r="AC67" s="567"/>
      <c r="AD67" s="567"/>
      <c r="AE67" s="567"/>
      <c r="AF67" s="567"/>
      <c r="AG67" s="567"/>
      <c r="AN67" s="529"/>
    </row>
    <row r="68" spans="1:40" x14ac:dyDescent="0.2">
      <c r="A68" s="346">
        <v>54</v>
      </c>
      <c r="B68" s="346" t="s">
        <v>1767</v>
      </c>
      <c r="C68" s="347" t="s">
        <v>1011</v>
      </c>
      <c r="D68" s="346" t="s">
        <v>90</v>
      </c>
      <c r="E68" s="346" t="s">
        <v>268</v>
      </c>
      <c r="F68" s="346" t="s">
        <v>991</v>
      </c>
      <c r="G68" s="346" t="s">
        <v>930</v>
      </c>
      <c r="H68" s="346" t="s">
        <v>52</v>
      </c>
      <c r="I68" s="346" t="s">
        <v>1071</v>
      </c>
      <c r="J68" s="346" t="s">
        <v>85</v>
      </c>
      <c r="K68" s="346">
        <v>10</v>
      </c>
      <c r="L68" s="346">
        <f t="shared" si="2"/>
        <v>9</v>
      </c>
      <c r="M68" s="346">
        <f t="shared" si="3"/>
        <v>11</v>
      </c>
      <c r="N68" s="346">
        <v>100</v>
      </c>
      <c r="O68" s="346">
        <v>500</v>
      </c>
      <c r="P68" s="348" t="s">
        <v>987</v>
      </c>
      <c r="Q68" s="348">
        <v>0</v>
      </c>
      <c r="R68" s="348">
        <v>96</v>
      </c>
      <c r="S68" s="348" t="s">
        <v>125</v>
      </c>
      <c r="T68" s="348">
        <v>96</v>
      </c>
      <c r="U68" s="346" t="s">
        <v>269</v>
      </c>
      <c r="V68" s="346" t="s">
        <v>71</v>
      </c>
      <c r="W68" s="346" t="s">
        <v>594</v>
      </c>
      <c r="X68" s="349">
        <v>120</v>
      </c>
      <c r="Y68" s="609"/>
      <c r="Z68" s="567"/>
      <c r="AA68" s="567"/>
      <c r="AB68" s="567"/>
      <c r="AC68" s="567"/>
      <c r="AD68" s="567"/>
      <c r="AE68" s="567"/>
      <c r="AF68" s="567"/>
      <c r="AG68" s="567"/>
      <c r="AN68" s="529"/>
    </row>
    <row r="69" spans="1:40" x14ac:dyDescent="0.2">
      <c r="A69" s="350">
        <v>55</v>
      </c>
      <c r="B69" s="350" t="s">
        <v>1768</v>
      </c>
      <c r="C69" s="351" t="s">
        <v>1008</v>
      </c>
      <c r="D69" s="350" t="s">
        <v>90</v>
      </c>
      <c r="E69" s="350" t="s">
        <v>268</v>
      </c>
      <c r="F69" s="350" t="s">
        <v>991</v>
      </c>
      <c r="G69" s="350" t="s">
        <v>930</v>
      </c>
      <c r="H69" s="350" t="s">
        <v>52</v>
      </c>
      <c r="I69" s="350" t="s">
        <v>1071</v>
      </c>
      <c r="J69" s="350" t="s">
        <v>85</v>
      </c>
      <c r="K69" s="350">
        <v>10</v>
      </c>
      <c r="L69" s="350">
        <f t="shared" si="2"/>
        <v>9</v>
      </c>
      <c r="M69" s="350">
        <f t="shared" si="3"/>
        <v>11</v>
      </c>
      <c r="N69" s="350">
        <v>100</v>
      </c>
      <c r="O69" s="350">
        <v>500</v>
      </c>
      <c r="P69" s="352" t="s">
        <v>987</v>
      </c>
      <c r="Q69" s="352">
        <v>0</v>
      </c>
      <c r="R69" s="352">
        <v>96</v>
      </c>
      <c r="S69" s="352" t="s">
        <v>125</v>
      </c>
      <c r="T69" s="352">
        <v>96</v>
      </c>
      <c r="U69" s="350" t="s">
        <v>269</v>
      </c>
      <c r="V69" s="350" t="s">
        <v>71</v>
      </c>
      <c r="W69" s="350" t="s">
        <v>594</v>
      </c>
      <c r="X69" s="353">
        <v>120</v>
      </c>
      <c r="Y69" s="610"/>
      <c r="Z69" s="567"/>
      <c r="AA69" s="567"/>
      <c r="AB69" s="567"/>
      <c r="AC69" s="567"/>
      <c r="AD69" s="567"/>
      <c r="AE69" s="567"/>
      <c r="AF69" s="567"/>
      <c r="AG69" s="567"/>
      <c r="AN69" s="529"/>
    </row>
    <row r="70" spans="1:40" x14ac:dyDescent="0.2">
      <c r="A70" s="350">
        <v>56</v>
      </c>
      <c r="B70" s="350" t="s">
        <v>1768</v>
      </c>
      <c r="C70" s="351" t="s">
        <v>1009</v>
      </c>
      <c r="D70" s="350" t="s">
        <v>90</v>
      </c>
      <c r="E70" s="350" t="s">
        <v>268</v>
      </c>
      <c r="F70" s="350" t="s">
        <v>991</v>
      </c>
      <c r="G70" s="350" t="s">
        <v>930</v>
      </c>
      <c r="H70" s="350" t="s">
        <v>52</v>
      </c>
      <c r="I70" s="350" t="s">
        <v>1071</v>
      </c>
      <c r="J70" s="350" t="s">
        <v>85</v>
      </c>
      <c r="K70" s="350">
        <v>10</v>
      </c>
      <c r="L70" s="350">
        <f t="shared" si="2"/>
        <v>9</v>
      </c>
      <c r="M70" s="350">
        <f t="shared" si="3"/>
        <v>11</v>
      </c>
      <c r="N70" s="350">
        <v>100</v>
      </c>
      <c r="O70" s="350">
        <v>500</v>
      </c>
      <c r="P70" s="352" t="s">
        <v>987</v>
      </c>
      <c r="Q70" s="352">
        <v>0</v>
      </c>
      <c r="R70" s="352">
        <v>96</v>
      </c>
      <c r="S70" s="352" t="s">
        <v>125</v>
      </c>
      <c r="T70" s="352">
        <v>96</v>
      </c>
      <c r="U70" s="350" t="s">
        <v>269</v>
      </c>
      <c r="V70" s="350" t="s">
        <v>71</v>
      </c>
      <c r="W70" s="350" t="s">
        <v>594</v>
      </c>
      <c r="X70" s="353">
        <v>120</v>
      </c>
      <c r="Y70" s="610"/>
      <c r="Z70" s="567"/>
      <c r="AA70" s="567"/>
      <c r="AB70" s="567"/>
      <c r="AC70" s="567"/>
      <c r="AD70" s="567"/>
      <c r="AE70" s="567"/>
      <c r="AF70" s="567"/>
      <c r="AG70" s="567"/>
      <c r="AN70" s="529"/>
    </row>
    <row r="71" spans="1:40" x14ac:dyDescent="0.2">
      <c r="A71" s="350">
        <v>57</v>
      </c>
      <c r="B71" s="350" t="s">
        <v>1768</v>
      </c>
      <c r="C71" s="351" t="s">
        <v>1011</v>
      </c>
      <c r="D71" s="350" t="s">
        <v>90</v>
      </c>
      <c r="E71" s="350" t="s">
        <v>268</v>
      </c>
      <c r="F71" s="350" t="s">
        <v>991</v>
      </c>
      <c r="G71" s="350" t="s">
        <v>930</v>
      </c>
      <c r="H71" s="350" t="s">
        <v>52</v>
      </c>
      <c r="I71" s="350" t="s">
        <v>1071</v>
      </c>
      <c r="J71" s="350" t="s">
        <v>85</v>
      </c>
      <c r="K71" s="350">
        <v>10</v>
      </c>
      <c r="L71" s="350">
        <f t="shared" si="2"/>
        <v>9</v>
      </c>
      <c r="M71" s="350">
        <f t="shared" si="3"/>
        <v>11</v>
      </c>
      <c r="N71" s="350">
        <v>100</v>
      </c>
      <c r="O71" s="350">
        <v>500</v>
      </c>
      <c r="P71" s="352" t="s">
        <v>987</v>
      </c>
      <c r="Q71" s="352">
        <v>0</v>
      </c>
      <c r="R71" s="352">
        <v>96</v>
      </c>
      <c r="S71" s="352" t="s">
        <v>125</v>
      </c>
      <c r="T71" s="352">
        <v>96</v>
      </c>
      <c r="U71" s="350" t="s">
        <v>269</v>
      </c>
      <c r="V71" s="350" t="s">
        <v>71</v>
      </c>
      <c r="W71" s="350" t="s">
        <v>594</v>
      </c>
      <c r="X71" s="353">
        <v>120</v>
      </c>
      <c r="Y71" s="610"/>
      <c r="Z71" s="567"/>
      <c r="AA71" s="567"/>
      <c r="AB71" s="567"/>
      <c r="AC71" s="567"/>
      <c r="AD71" s="567"/>
      <c r="AE71" s="567"/>
      <c r="AF71" s="567"/>
      <c r="AG71" s="567"/>
      <c r="AN71" s="529"/>
    </row>
    <row r="72" spans="1:40" x14ac:dyDescent="0.2">
      <c r="A72" s="354">
        <v>58</v>
      </c>
      <c r="B72" s="354" t="s">
        <v>1769</v>
      </c>
      <c r="C72" s="355" t="s">
        <v>1008</v>
      </c>
      <c r="D72" s="354" t="s">
        <v>90</v>
      </c>
      <c r="E72" s="354" t="s">
        <v>268</v>
      </c>
      <c r="F72" s="354" t="s">
        <v>991</v>
      </c>
      <c r="G72" s="354" t="s">
        <v>930</v>
      </c>
      <c r="H72" s="354" t="s">
        <v>52</v>
      </c>
      <c r="I72" s="354" t="s">
        <v>1071</v>
      </c>
      <c r="J72" s="354" t="s">
        <v>85</v>
      </c>
      <c r="K72" s="354">
        <v>10</v>
      </c>
      <c r="L72" s="354">
        <f t="shared" si="2"/>
        <v>9</v>
      </c>
      <c r="M72" s="354">
        <f t="shared" si="3"/>
        <v>11</v>
      </c>
      <c r="N72" s="354">
        <v>100</v>
      </c>
      <c r="O72" s="354">
        <v>500</v>
      </c>
      <c r="P72" s="356" t="s">
        <v>987</v>
      </c>
      <c r="Q72" s="356">
        <v>0</v>
      </c>
      <c r="R72" s="356">
        <v>96</v>
      </c>
      <c r="S72" s="356" t="s">
        <v>125</v>
      </c>
      <c r="T72" s="356">
        <v>96</v>
      </c>
      <c r="U72" s="354" t="s">
        <v>269</v>
      </c>
      <c r="V72" s="354" t="s">
        <v>71</v>
      </c>
      <c r="W72" s="354" t="s">
        <v>594</v>
      </c>
      <c r="X72" s="357">
        <v>120</v>
      </c>
      <c r="Y72" s="611"/>
      <c r="Z72" s="567"/>
      <c r="AA72" s="567"/>
      <c r="AB72" s="567"/>
      <c r="AC72" s="567"/>
      <c r="AD72" s="567"/>
      <c r="AE72" s="567"/>
      <c r="AF72" s="567"/>
      <c r="AG72" s="567"/>
      <c r="AN72" s="529"/>
    </row>
    <row r="73" spans="1:40" x14ac:dyDescent="0.2">
      <c r="A73" s="354">
        <v>59</v>
      </c>
      <c r="B73" s="354" t="s">
        <v>1769</v>
      </c>
      <c r="C73" s="355" t="s">
        <v>1009</v>
      </c>
      <c r="D73" s="354" t="s">
        <v>90</v>
      </c>
      <c r="E73" s="354" t="s">
        <v>268</v>
      </c>
      <c r="F73" s="354" t="s">
        <v>991</v>
      </c>
      <c r="G73" s="354" t="s">
        <v>930</v>
      </c>
      <c r="H73" s="354" t="s">
        <v>52</v>
      </c>
      <c r="I73" s="354" t="s">
        <v>1071</v>
      </c>
      <c r="J73" s="354" t="s">
        <v>85</v>
      </c>
      <c r="K73" s="354">
        <v>10</v>
      </c>
      <c r="L73" s="354">
        <f t="shared" si="2"/>
        <v>9</v>
      </c>
      <c r="M73" s="354">
        <f t="shared" si="3"/>
        <v>11</v>
      </c>
      <c r="N73" s="354">
        <v>100</v>
      </c>
      <c r="O73" s="354">
        <v>500</v>
      </c>
      <c r="P73" s="356" t="s">
        <v>987</v>
      </c>
      <c r="Q73" s="356">
        <v>0</v>
      </c>
      <c r="R73" s="356">
        <v>96</v>
      </c>
      <c r="S73" s="356" t="s">
        <v>125</v>
      </c>
      <c r="T73" s="356">
        <v>96</v>
      </c>
      <c r="U73" s="354" t="s">
        <v>269</v>
      </c>
      <c r="V73" s="354" t="s">
        <v>71</v>
      </c>
      <c r="W73" s="354" t="s">
        <v>594</v>
      </c>
      <c r="X73" s="357">
        <v>120</v>
      </c>
      <c r="Y73" s="611"/>
      <c r="Z73" s="567"/>
      <c r="AA73" s="567"/>
      <c r="AB73" s="567"/>
      <c r="AC73" s="567"/>
      <c r="AD73" s="567"/>
      <c r="AE73" s="567"/>
      <c r="AF73" s="567"/>
      <c r="AG73" s="567"/>
    </row>
    <row r="74" spans="1:40" x14ac:dyDescent="0.2">
      <c r="A74" s="354">
        <v>60</v>
      </c>
      <c r="B74" s="354" t="s">
        <v>1769</v>
      </c>
      <c r="C74" s="355" t="s">
        <v>1011</v>
      </c>
      <c r="D74" s="354" t="s">
        <v>90</v>
      </c>
      <c r="E74" s="354" t="s">
        <v>268</v>
      </c>
      <c r="F74" s="354" t="s">
        <v>991</v>
      </c>
      <c r="G74" s="354" t="s">
        <v>930</v>
      </c>
      <c r="H74" s="354" t="s">
        <v>52</v>
      </c>
      <c r="I74" s="354" t="s">
        <v>1071</v>
      </c>
      <c r="J74" s="354" t="s">
        <v>85</v>
      </c>
      <c r="K74" s="354">
        <v>10</v>
      </c>
      <c r="L74" s="354">
        <f t="shared" si="2"/>
        <v>9</v>
      </c>
      <c r="M74" s="354">
        <f t="shared" si="3"/>
        <v>11</v>
      </c>
      <c r="N74" s="354">
        <v>100</v>
      </c>
      <c r="O74" s="354">
        <v>500</v>
      </c>
      <c r="P74" s="356" t="s">
        <v>987</v>
      </c>
      <c r="Q74" s="356">
        <v>0</v>
      </c>
      <c r="R74" s="356">
        <v>96</v>
      </c>
      <c r="S74" s="356" t="s">
        <v>125</v>
      </c>
      <c r="T74" s="356">
        <v>96</v>
      </c>
      <c r="U74" s="354" t="s">
        <v>269</v>
      </c>
      <c r="V74" s="354" t="s">
        <v>71</v>
      </c>
      <c r="W74" s="354" t="s">
        <v>594</v>
      </c>
      <c r="X74" s="357">
        <v>120</v>
      </c>
      <c r="Y74" s="611"/>
      <c r="Z74" s="567"/>
      <c r="AA74" s="567"/>
      <c r="AB74" s="567"/>
      <c r="AC74" s="567"/>
      <c r="AD74" s="567"/>
      <c r="AE74" s="567"/>
      <c r="AF74" s="567"/>
      <c r="AG74" s="567"/>
    </row>
    <row r="75" spans="1:40" x14ac:dyDescent="0.2">
      <c r="A75" s="358">
        <v>61</v>
      </c>
      <c r="B75" s="358" t="s">
        <v>1770</v>
      </c>
      <c r="C75" s="359" t="s">
        <v>1008</v>
      </c>
      <c r="D75" s="358" t="s">
        <v>90</v>
      </c>
      <c r="E75" s="358" t="s">
        <v>268</v>
      </c>
      <c r="F75" s="358" t="s">
        <v>991</v>
      </c>
      <c r="G75" s="358" t="s">
        <v>930</v>
      </c>
      <c r="H75" s="358" t="s">
        <v>52</v>
      </c>
      <c r="I75" s="358" t="s">
        <v>1071</v>
      </c>
      <c r="J75" s="358" t="s">
        <v>85</v>
      </c>
      <c r="K75" s="358">
        <v>10</v>
      </c>
      <c r="L75" s="358">
        <f t="shared" si="2"/>
        <v>9</v>
      </c>
      <c r="M75" s="358">
        <f t="shared" si="3"/>
        <v>11</v>
      </c>
      <c r="N75" s="358">
        <v>100</v>
      </c>
      <c r="O75" s="358">
        <v>500</v>
      </c>
      <c r="P75" s="360" t="s">
        <v>987</v>
      </c>
      <c r="Q75" s="360">
        <v>0</v>
      </c>
      <c r="R75" s="360">
        <v>96</v>
      </c>
      <c r="S75" s="360" t="s">
        <v>125</v>
      </c>
      <c r="T75" s="360">
        <v>96</v>
      </c>
      <c r="U75" s="358" t="s">
        <v>269</v>
      </c>
      <c r="V75" s="358" t="s">
        <v>71</v>
      </c>
      <c r="W75" s="358" t="s">
        <v>594</v>
      </c>
      <c r="X75" s="361">
        <v>120</v>
      </c>
      <c r="Y75" s="612"/>
      <c r="Z75" s="567"/>
      <c r="AA75" s="567"/>
      <c r="AB75" s="567"/>
      <c r="AC75" s="567"/>
      <c r="AD75" s="567"/>
      <c r="AE75" s="567"/>
      <c r="AF75" s="567"/>
      <c r="AG75" s="567"/>
    </row>
    <row r="76" spans="1:40" x14ac:dyDescent="0.2">
      <c r="A76" s="358">
        <v>62</v>
      </c>
      <c r="B76" s="358" t="s">
        <v>1770</v>
      </c>
      <c r="C76" s="359" t="s">
        <v>1009</v>
      </c>
      <c r="D76" s="358" t="s">
        <v>90</v>
      </c>
      <c r="E76" s="358" t="s">
        <v>268</v>
      </c>
      <c r="F76" s="358" t="s">
        <v>991</v>
      </c>
      <c r="G76" s="358" t="s">
        <v>930</v>
      </c>
      <c r="H76" s="358" t="s">
        <v>52</v>
      </c>
      <c r="I76" s="358" t="s">
        <v>1071</v>
      </c>
      <c r="J76" s="358" t="s">
        <v>85</v>
      </c>
      <c r="K76" s="358">
        <v>10</v>
      </c>
      <c r="L76" s="358">
        <f t="shared" si="2"/>
        <v>9</v>
      </c>
      <c r="M76" s="358">
        <f t="shared" si="3"/>
        <v>11</v>
      </c>
      <c r="N76" s="358">
        <v>100</v>
      </c>
      <c r="O76" s="358">
        <v>500</v>
      </c>
      <c r="P76" s="360" t="s">
        <v>987</v>
      </c>
      <c r="Q76" s="360">
        <v>0</v>
      </c>
      <c r="R76" s="360">
        <v>96</v>
      </c>
      <c r="S76" s="360" t="s">
        <v>125</v>
      </c>
      <c r="T76" s="360">
        <v>96</v>
      </c>
      <c r="U76" s="358" t="s">
        <v>269</v>
      </c>
      <c r="V76" s="358" t="s">
        <v>71</v>
      </c>
      <c r="W76" s="358" t="s">
        <v>594</v>
      </c>
      <c r="X76" s="361">
        <v>120</v>
      </c>
      <c r="Y76" s="612"/>
      <c r="Z76" s="567"/>
      <c r="AA76" s="567"/>
      <c r="AB76" s="567"/>
      <c r="AC76" s="567"/>
      <c r="AD76" s="567"/>
      <c r="AE76" s="567"/>
      <c r="AF76" s="567"/>
      <c r="AG76" s="567"/>
    </row>
    <row r="77" spans="1:40" x14ac:dyDescent="0.2">
      <c r="A77" s="358">
        <v>63</v>
      </c>
      <c r="B77" s="358" t="s">
        <v>1770</v>
      </c>
      <c r="C77" s="359" t="s">
        <v>1011</v>
      </c>
      <c r="D77" s="358" t="s">
        <v>90</v>
      </c>
      <c r="E77" s="358" t="s">
        <v>268</v>
      </c>
      <c r="F77" s="358" t="s">
        <v>991</v>
      </c>
      <c r="G77" s="358" t="s">
        <v>930</v>
      </c>
      <c r="H77" s="358" t="s">
        <v>52</v>
      </c>
      <c r="I77" s="358" t="s">
        <v>1071</v>
      </c>
      <c r="J77" s="358" t="s">
        <v>85</v>
      </c>
      <c r="K77" s="358">
        <v>10</v>
      </c>
      <c r="L77" s="358">
        <f t="shared" si="2"/>
        <v>9</v>
      </c>
      <c r="M77" s="358">
        <f t="shared" si="3"/>
        <v>11</v>
      </c>
      <c r="N77" s="358">
        <v>100</v>
      </c>
      <c r="O77" s="358">
        <v>500</v>
      </c>
      <c r="P77" s="360" t="s">
        <v>987</v>
      </c>
      <c r="Q77" s="360">
        <v>0</v>
      </c>
      <c r="R77" s="360">
        <v>96</v>
      </c>
      <c r="S77" s="360" t="s">
        <v>125</v>
      </c>
      <c r="T77" s="360">
        <v>96</v>
      </c>
      <c r="U77" s="358" t="s">
        <v>269</v>
      </c>
      <c r="V77" s="358" t="s">
        <v>71</v>
      </c>
      <c r="W77" s="358" t="s">
        <v>594</v>
      </c>
      <c r="X77" s="361">
        <v>120</v>
      </c>
      <c r="Y77" s="612"/>
      <c r="Z77" s="567"/>
      <c r="AA77" s="567"/>
      <c r="AB77" s="567"/>
      <c r="AC77" s="567"/>
      <c r="AD77" s="567"/>
      <c r="AE77" s="567"/>
      <c r="AF77" s="567"/>
      <c r="AG77" s="567"/>
    </row>
    <row r="78" spans="1:40" x14ac:dyDescent="0.2">
      <c r="A78" s="362">
        <v>64</v>
      </c>
      <c r="B78" s="362" t="s">
        <v>1771</v>
      </c>
      <c r="C78" s="363" t="s">
        <v>1008</v>
      </c>
      <c r="D78" s="362" t="s">
        <v>90</v>
      </c>
      <c r="E78" s="362" t="s">
        <v>268</v>
      </c>
      <c r="F78" s="362" t="s">
        <v>991</v>
      </c>
      <c r="G78" s="362" t="s">
        <v>930</v>
      </c>
      <c r="H78" s="362" t="s">
        <v>52</v>
      </c>
      <c r="I78" s="362" t="s">
        <v>1071</v>
      </c>
      <c r="J78" s="362" t="s">
        <v>85</v>
      </c>
      <c r="K78" s="362">
        <v>10</v>
      </c>
      <c r="L78" s="362">
        <f t="shared" si="2"/>
        <v>9</v>
      </c>
      <c r="M78" s="362">
        <f t="shared" si="3"/>
        <v>11</v>
      </c>
      <c r="N78" s="362">
        <v>100</v>
      </c>
      <c r="O78" s="362">
        <v>500</v>
      </c>
      <c r="P78" s="364" t="s">
        <v>987</v>
      </c>
      <c r="Q78" s="364">
        <v>0</v>
      </c>
      <c r="R78" s="364">
        <v>96</v>
      </c>
      <c r="S78" s="364" t="s">
        <v>125</v>
      </c>
      <c r="T78" s="364">
        <v>96</v>
      </c>
      <c r="U78" s="362" t="s">
        <v>269</v>
      </c>
      <c r="V78" s="362" t="s">
        <v>71</v>
      </c>
      <c r="W78" s="362" t="s">
        <v>594</v>
      </c>
      <c r="X78" s="365">
        <v>120</v>
      </c>
      <c r="Y78" s="613"/>
      <c r="Z78" s="567"/>
      <c r="AA78" s="567"/>
      <c r="AB78" s="567"/>
      <c r="AC78" s="567"/>
      <c r="AD78" s="567"/>
      <c r="AE78" s="567"/>
      <c r="AF78" s="567"/>
      <c r="AG78" s="567"/>
    </row>
    <row r="79" spans="1:40" x14ac:dyDescent="0.2">
      <c r="A79" s="362">
        <v>65</v>
      </c>
      <c r="B79" s="362" t="s">
        <v>1771</v>
      </c>
      <c r="C79" s="363" t="s">
        <v>1009</v>
      </c>
      <c r="D79" s="362" t="s">
        <v>90</v>
      </c>
      <c r="E79" s="362" t="s">
        <v>268</v>
      </c>
      <c r="F79" s="362" t="s">
        <v>991</v>
      </c>
      <c r="G79" s="362" t="s">
        <v>930</v>
      </c>
      <c r="H79" s="362" t="s">
        <v>52</v>
      </c>
      <c r="I79" s="362" t="s">
        <v>1071</v>
      </c>
      <c r="J79" s="362" t="s">
        <v>85</v>
      </c>
      <c r="K79" s="362">
        <v>10</v>
      </c>
      <c r="L79" s="362">
        <f t="shared" si="2"/>
        <v>9</v>
      </c>
      <c r="M79" s="362">
        <f t="shared" si="3"/>
        <v>11</v>
      </c>
      <c r="N79" s="362">
        <v>100</v>
      </c>
      <c r="O79" s="362">
        <v>500</v>
      </c>
      <c r="P79" s="364" t="s">
        <v>987</v>
      </c>
      <c r="Q79" s="364">
        <v>0</v>
      </c>
      <c r="R79" s="364">
        <v>96</v>
      </c>
      <c r="S79" s="364" t="s">
        <v>125</v>
      </c>
      <c r="T79" s="364">
        <v>96</v>
      </c>
      <c r="U79" s="362" t="s">
        <v>269</v>
      </c>
      <c r="V79" s="362" t="s">
        <v>71</v>
      </c>
      <c r="W79" s="362" t="s">
        <v>594</v>
      </c>
      <c r="X79" s="365">
        <v>120</v>
      </c>
      <c r="Y79" s="613"/>
      <c r="Z79" s="567"/>
      <c r="AA79" s="567"/>
      <c r="AB79" s="567"/>
      <c r="AC79" s="567"/>
      <c r="AD79" s="567"/>
      <c r="AE79" s="567"/>
      <c r="AF79" s="567"/>
      <c r="AG79" s="567"/>
    </row>
    <row r="80" spans="1:40" x14ac:dyDescent="0.2">
      <c r="A80" s="362">
        <v>66</v>
      </c>
      <c r="B80" s="362" t="s">
        <v>1771</v>
      </c>
      <c r="C80" s="363" t="s">
        <v>1011</v>
      </c>
      <c r="D80" s="362" t="s">
        <v>90</v>
      </c>
      <c r="E80" s="362" t="s">
        <v>268</v>
      </c>
      <c r="F80" s="362" t="s">
        <v>991</v>
      </c>
      <c r="G80" s="362" t="s">
        <v>930</v>
      </c>
      <c r="H80" s="362" t="s">
        <v>52</v>
      </c>
      <c r="I80" s="362" t="s">
        <v>1071</v>
      </c>
      <c r="J80" s="362" t="s">
        <v>85</v>
      </c>
      <c r="K80" s="362">
        <v>10</v>
      </c>
      <c r="L80" s="362">
        <f t="shared" si="2"/>
        <v>9</v>
      </c>
      <c r="M80" s="362">
        <f t="shared" si="3"/>
        <v>11</v>
      </c>
      <c r="N80" s="362">
        <v>100</v>
      </c>
      <c r="O80" s="362">
        <v>500</v>
      </c>
      <c r="P80" s="364" t="s">
        <v>987</v>
      </c>
      <c r="Q80" s="364">
        <v>0</v>
      </c>
      <c r="R80" s="364">
        <v>96</v>
      </c>
      <c r="S80" s="364" t="s">
        <v>125</v>
      </c>
      <c r="T80" s="364">
        <v>96</v>
      </c>
      <c r="U80" s="362" t="s">
        <v>269</v>
      </c>
      <c r="V80" s="362" t="s">
        <v>71</v>
      </c>
      <c r="W80" s="362" t="s">
        <v>594</v>
      </c>
      <c r="X80" s="365">
        <v>120</v>
      </c>
      <c r="Y80" s="613"/>
      <c r="Z80" s="567"/>
      <c r="AA80" s="567"/>
      <c r="AB80" s="567"/>
      <c r="AC80" s="567"/>
      <c r="AD80" s="567"/>
      <c r="AE80" s="567"/>
      <c r="AF80" s="567"/>
      <c r="AG80" s="567"/>
    </row>
    <row r="81" spans="1:33" x14ac:dyDescent="0.2">
      <c r="A81" s="380">
        <v>67</v>
      </c>
      <c r="B81" s="380" t="s">
        <v>1772</v>
      </c>
      <c r="C81" s="381" t="s">
        <v>1008</v>
      </c>
      <c r="D81" s="380" t="s">
        <v>90</v>
      </c>
      <c r="E81" s="380" t="s">
        <v>268</v>
      </c>
      <c r="F81" s="380" t="s">
        <v>991</v>
      </c>
      <c r="G81" s="380" t="s">
        <v>930</v>
      </c>
      <c r="H81" s="380" t="s">
        <v>52</v>
      </c>
      <c r="I81" s="380" t="s">
        <v>1071</v>
      </c>
      <c r="J81" s="380" t="s">
        <v>85</v>
      </c>
      <c r="K81" s="380">
        <v>10</v>
      </c>
      <c r="L81" s="380">
        <f t="shared" si="2"/>
        <v>9</v>
      </c>
      <c r="M81" s="380">
        <f t="shared" si="3"/>
        <v>11</v>
      </c>
      <c r="N81" s="380">
        <v>100</v>
      </c>
      <c r="O81" s="380">
        <v>500</v>
      </c>
      <c r="P81" s="382" t="s">
        <v>987</v>
      </c>
      <c r="Q81" s="382">
        <v>0</v>
      </c>
      <c r="R81" s="382">
        <v>96</v>
      </c>
      <c r="S81" s="382" t="s">
        <v>125</v>
      </c>
      <c r="T81" s="382">
        <v>96</v>
      </c>
      <c r="U81" s="380" t="s">
        <v>269</v>
      </c>
      <c r="V81" s="380" t="s">
        <v>71</v>
      </c>
      <c r="W81" s="380" t="s">
        <v>594</v>
      </c>
      <c r="X81" s="383">
        <v>120</v>
      </c>
      <c r="Y81" s="614"/>
      <c r="Z81" s="567"/>
      <c r="AA81" s="567"/>
      <c r="AB81" s="567"/>
      <c r="AC81" s="567"/>
      <c r="AD81" s="567"/>
      <c r="AE81" s="567"/>
      <c r="AF81" s="567"/>
      <c r="AG81" s="567"/>
    </row>
    <row r="82" spans="1:33" x14ac:dyDescent="0.2">
      <c r="A82" s="380">
        <v>68</v>
      </c>
      <c r="B82" s="380" t="s">
        <v>1772</v>
      </c>
      <c r="C82" s="381" t="s">
        <v>1009</v>
      </c>
      <c r="D82" s="380" t="s">
        <v>90</v>
      </c>
      <c r="E82" s="380" t="s">
        <v>268</v>
      </c>
      <c r="F82" s="380" t="s">
        <v>991</v>
      </c>
      <c r="G82" s="380" t="s">
        <v>930</v>
      </c>
      <c r="H82" s="380" t="s">
        <v>52</v>
      </c>
      <c r="I82" s="380" t="s">
        <v>1071</v>
      </c>
      <c r="J82" s="380" t="s">
        <v>85</v>
      </c>
      <c r="K82" s="380">
        <v>10</v>
      </c>
      <c r="L82" s="380">
        <f t="shared" si="2"/>
        <v>9</v>
      </c>
      <c r="M82" s="380">
        <f t="shared" si="3"/>
        <v>11</v>
      </c>
      <c r="N82" s="380">
        <v>100</v>
      </c>
      <c r="O82" s="380">
        <v>500</v>
      </c>
      <c r="P82" s="382" t="s">
        <v>987</v>
      </c>
      <c r="Q82" s="382">
        <v>0</v>
      </c>
      <c r="R82" s="382">
        <v>96</v>
      </c>
      <c r="S82" s="382" t="s">
        <v>125</v>
      </c>
      <c r="T82" s="382">
        <v>96</v>
      </c>
      <c r="U82" s="380" t="s">
        <v>269</v>
      </c>
      <c r="V82" s="380" t="s">
        <v>71</v>
      </c>
      <c r="W82" s="380" t="s">
        <v>594</v>
      </c>
      <c r="X82" s="383">
        <v>120</v>
      </c>
      <c r="Y82" s="614"/>
      <c r="Z82" s="567"/>
      <c r="AA82" s="567"/>
      <c r="AB82" s="567"/>
      <c r="AC82" s="567"/>
      <c r="AD82" s="567"/>
      <c r="AE82" s="567"/>
      <c r="AF82" s="567"/>
      <c r="AG82" s="567"/>
    </row>
    <row r="83" spans="1:33" x14ac:dyDescent="0.2">
      <c r="A83" s="380">
        <v>69</v>
      </c>
      <c r="B83" s="380" t="s">
        <v>1772</v>
      </c>
      <c r="C83" s="381" t="s">
        <v>1011</v>
      </c>
      <c r="D83" s="380" t="s">
        <v>90</v>
      </c>
      <c r="E83" s="380" t="s">
        <v>268</v>
      </c>
      <c r="F83" s="380" t="s">
        <v>991</v>
      </c>
      <c r="G83" s="380" t="s">
        <v>930</v>
      </c>
      <c r="H83" s="380" t="s">
        <v>52</v>
      </c>
      <c r="I83" s="380" t="s">
        <v>1071</v>
      </c>
      <c r="J83" s="380" t="s">
        <v>85</v>
      </c>
      <c r="K83" s="380">
        <v>10</v>
      </c>
      <c r="L83" s="380">
        <f t="shared" si="2"/>
        <v>9</v>
      </c>
      <c r="M83" s="380">
        <f t="shared" si="3"/>
        <v>11</v>
      </c>
      <c r="N83" s="380">
        <v>100</v>
      </c>
      <c r="O83" s="380">
        <v>500</v>
      </c>
      <c r="P83" s="382" t="s">
        <v>987</v>
      </c>
      <c r="Q83" s="382">
        <v>0</v>
      </c>
      <c r="R83" s="382">
        <v>96</v>
      </c>
      <c r="S83" s="382" t="s">
        <v>125</v>
      </c>
      <c r="T83" s="382">
        <v>96</v>
      </c>
      <c r="U83" s="380" t="s">
        <v>269</v>
      </c>
      <c r="V83" s="380" t="s">
        <v>71</v>
      </c>
      <c r="W83" s="380" t="s">
        <v>594</v>
      </c>
      <c r="X83" s="383">
        <v>120</v>
      </c>
      <c r="Y83" s="614"/>
      <c r="Z83" s="567"/>
      <c r="AA83" s="567"/>
      <c r="AB83" s="567"/>
      <c r="AC83" s="567"/>
      <c r="AD83" s="567"/>
      <c r="AE83" s="567"/>
      <c r="AF83" s="567"/>
      <c r="AG83" s="567"/>
    </row>
    <row r="84" spans="1:33" x14ac:dyDescent="0.2">
      <c r="A84" s="384">
        <v>70</v>
      </c>
      <c r="B84" s="384" t="s">
        <v>1773</v>
      </c>
      <c r="C84" s="385" t="s">
        <v>1008</v>
      </c>
      <c r="D84" s="384" t="s">
        <v>90</v>
      </c>
      <c r="E84" s="384" t="s">
        <v>268</v>
      </c>
      <c r="F84" s="384" t="s">
        <v>991</v>
      </c>
      <c r="G84" s="384" t="s">
        <v>930</v>
      </c>
      <c r="H84" s="384" t="s">
        <v>52</v>
      </c>
      <c r="I84" s="384" t="s">
        <v>1071</v>
      </c>
      <c r="J84" s="384" t="s">
        <v>85</v>
      </c>
      <c r="K84" s="384">
        <v>10</v>
      </c>
      <c r="L84" s="384">
        <f t="shared" si="2"/>
        <v>9</v>
      </c>
      <c r="M84" s="384">
        <f t="shared" si="3"/>
        <v>11</v>
      </c>
      <c r="N84" s="384">
        <v>100</v>
      </c>
      <c r="O84" s="384">
        <v>500</v>
      </c>
      <c r="P84" s="386" t="s">
        <v>987</v>
      </c>
      <c r="Q84" s="386">
        <v>0</v>
      </c>
      <c r="R84" s="386">
        <v>96</v>
      </c>
      <c r="S84" s="386" t="s">
        <v>125</v>
      </c>
      <c r="T84" s="386">
        <v>96</v>
      </c>
      <c r="U84" s="384" t="s">
        <v>269</v>
      </c>
      <c r="V84" s="384" t="s">
        <v>71</v>
      </c>
      <c r="W84" s="384" t="s">
        <v>594</v>
      </c>
      <c r="X84" s="387">
        <v>120</v>
      </c>
      <c r="Y84" s="615"/>
      <c r="Z84" s="567"/>
      <c r="AA84" s="567"/>
      <c r="AB84" s="567"/>
      <c r="AC84" s="567"/>
      <c r="AD84" s="567"/>
      <c r="AE84" s="567"/>
      <c r="AF84" s="567"/>
      <c r="AG84" s="567"/>
    </row>
    <row r="85" spans="1:33" x14ac:dyDescent="0.2">
      <c r="A85" s="384">
        <v>71</v>
      </c>
      <c r="B85" s="384" t="s">
        <v>1773</v>
      </c>
      <c r="C85" s="385" t="s">
        <v>1009</v>
      </c>
      <c r="D85" s="384" t="s">
        <v>90</v>
      </c>
      <c r="E85" s="384" t="s">
        <v>268</v>
      </c>
      <c r="F85" s="384" t="s">
        <v>991</v>
      </c>
      <c r="G85" s="384" t="s">
        <v>930</v>
      </c>
      <c r="H85" s="384" t="s">
        <v>52</v>
      </c>
      <c r="I85" s="384" t="s">
        <v>1071</v>
      </c>
      <c r="J85" s="384" t="s">
        <v>85</v>
      </c>
      <c r="K85" s="384">
        <v>10</v>
      </c>
      <c r="L85" s="384">
        <f t="shared" si="2"/>
        <v>9</v>
      </c>
      <c r="M85" s="384">
        <f t="shared" si="3"/>
        <v>11</v>
      </c>
      <c r="N85" s="384">
        <v>100</v>
      </c>
      <c r="O85" s="384">
        <v>500</v>
      </c>
      <c r="P85" s="386" t="s">
        <v>987</v>
      </c>
      <c r="Q85" s="386">
        <v>0</v>
      </c>
      <c r="R85" s="386">
        <v>96</v>
      </c>
      <c r="S85" s="386" t="s">
        <v>125</v>
      </c>
      <c r="T85" s="386">
        <v>96</v>
      </c>
      <c r="U85" s="384" t="s">
        <v>269</v>
      </c>
      <c r="V85" s="384" t="s">
        <v>71</v>
      </c>
      <c r="W85" s="384" t="s">
        <v>594</v>
      </c>
      <c r="X85" s="387">
        <v>120</v>
      </c>
      <c r="Y85" s="615"/>
      <c r="Z85" s="567"/>
      <c r="AA85" s="567"/>
      <c r="AB85" s="567"/>
      <c r="AC85" s="567"/>
      <c r="AD85" s="567"/>
      <c r="AE85" s="567"/>
      <c r="AF85" s="567"/>
      <c r="AG85" s="567"/>
    </row>
    <row r="86" spans="1:33" x14ac:dyDescent="0.2">
      <c r="A86" s="384">
        <v>72</v>
      </c>
      <c r="B86" s="384" t="s">
        <v>1773</v>
      </c>
      <c r="C86" s="385" t="s">
        <v>1011</v>
      </c>
      <c r="D86" s="384" t="s">
        <v>90</v>
      </c>
      <c r="E86" s="384" t="s">
        <v>268</v>
      </c>
      <c r="F86" s="384" t="s">
        <v>991</v>
      </c>
      <c r="G86" s="384" t="s">
        <v>930</v>
      </c>
      <c r="H86" s="384" t="s">
        <v>52</v>
      </c>
      <c r="I86" s="384" t="s">
        <v>1071</v>
      </c>
      <c r="J86" s="384" t="s">
        <v>85</v>
      </c>
      <c r="K86" s="384">
        <v>10</v>
      </c>
      <c r="L86" s="384">
        <f t="shared" si="2"/>
        <v>9</v>
      </c>
      <c r="M86" s="384">
        <f t="shared" si="3"/>
        <v>11</v>
      </c>
      <c r="N86" s="384">
        <v>100</v>
      </c>
      <c r="O86" s="384">
        <v>500</v>
      </c>
      <c r="P86" s="386" t="s">
        <v>987</v>
      </c>
      <c r="Q86" s="386">
        <v>0</v>
      </c>
      <c r="R86" s="386">
        <v>96</v>
      </c>
      <c r="S86" s="386" t="s">
        <v>125</v>
      </c>
      <c r="T86" s="386">
        <v>96</v>
      </c>
      <c r="U86" s="384" t="s">
        <v>269</v>
      </c>
      <c r="V86" s="384" t="s">
        <v>71</v>
      </c>
      <c r="W86" s="384" t="s">
        <v>594</v>
      </c>
      <c r="X86" s="387">
        <v>120</v>
      </c>
      <c r="Y86" s="615"/>
      <c r="Z86" s="567"/>
      <c r="AA86" s="567"/>
      <c r="AB86" s="567"/>
      <c r="AC86" s="567"/>
      <c r="AD86" s="567"/>
      <c r="AE86" s="567"/>
      <c r="AF86" s="567"/>
      <c r="AG86" s="567"/>
    </row>
    <row r="87" spans="1:33" x14ac:dyDescent="0.2">
      <c r="A87" s="49"/>
      <c r="B87" s="49"/>
      <c r="C87" s="49"/>
      <c r="D87" s="49"/>
      <c r="E87" s="49"/>
      <c r="F87" s="49"/>
      <c r="G87" s="49"/>
      <c r="H87" s="49"/>
      <c r="I87" s="49"/>
      <c r="J87" s="49"/>
      <c r="K87" s="49"/>
      <c r="L87" s="49"/>
      <c r="M87" s="49"/>
      <c r="N87" s="49"/>
      <c r="O87" s="49"/>
      <c r="P87" s="49"/>
      <c r="Q87" s="49"/>
      <c r="R87" s="49"/>
      <c r="S87" s="49"/>
      <c r="T87" s="49"/>
      <c r="U87" s="49"/>
      <c r="V87" s="49"/>
      <c r="W87" s="49"/>
      <c r="X87" s="49"/>
    </row>
    <row r="88" spans="1:33" ht="16" thickBot="1" x14ac:dyDescent="0.25">
      <c r="A88" s="17" t="s">
        <v>2142</v>
      </c>
      <c r="B88" s="17"/>
      <c r="C88" s="17" t="s">
        <v>68</v>
      </c>
      <c r="D88" s="50"/>
      <c r="E88" s="50"/>
      <c r="F88" s="50"/>
      <c r="G88" s="50"/>
      <c r="H88" s="50"/>
      <c r="I88" s="50"/>
      <c r="J88" s="50"/>
      <c r="K88" s="50"/>
      <c r="L88" s="50"/>
      <c r="M88" s="50"/>
      <c r="N88" s="50"/>
      <c r="O88" s="50"/>
      <c r="P88" s="50"/>
      <c r="Q88" s="50"/>
      <c r="R88" s="50"/>
      <c r="S88" s="50"/>
      <c r="T88" s="50"/>
      <c r="U88" s="50"/>
      <c r="V88" s="50"/>
      <c r="W88" s="50"/>
      <c r="X88" s="50"/>
    </row>
    <row r="89" spans="1:33" x14ac:dyDescent="0.2">
      <c r="A89" s="49"/>
      <c r="B89" s="49"/>
      <c r="C89" s="49"/>
      <c r="D89" s="49"/>
      <c r="E89" s="49"/>
      <c r="F89" s="49"/>
      <c r="G89" s="49"/>
      <c r="H89" s="49"/>
      <c r="I89" s="49"/>
      <c r="J89" s="49"/>
      <c r="K89" s="49"/>
      <c r="L89" s="49"/>
      <c r="M89" s="49"/>
      <c r="N89" s="49"/>
      <c r="O89" s="49"/>
      <c r="P89" s="49"/>
      <c r="Q89" s="49"/>
      <c r="R89" s="49"/>
      <c r="S89" s="49"/>
      <c r="T89" s="49"/>
      <c r="U89" s="49"/>
      <c r="V89" s="49"/>
      <c r="W89" s="49"/>
      <c r="X89" s="49"/>
    </row>
    <row r="90" spans="1:33" x14ac:dyDescent="0.2">
      <c r="A90" s="51" t="s">
        <v>5</v>
      </c>
      <c r="B90" s="51" t="s">
        <v>36</v>
      </c>
      <c r="C90" s="51" t="s">
        <v>6</v>
      </c>
      <c r="D90" s="51" t="s">
        <v>45</v>
      </c>
      <c r="E90" s="51" t="s">
        <v>9</v>
      </c>
      <c r="F90" s="51" t="s">
        <v>119</v>
      </c>
      <c r="G90" s="51" t="s">
        <v>56</v>
      </c>
      <c r="H90" s="51" t="s">
        <v>136</v>
      </c>
      <c r="I90" s="51" t="s">
        <v>137</v>
      </c>
      <c r="J90" s="51" t="s">
        <v>138</v>
      </c>
      <c r="K90" s="51" t="s">
        <v>139</v>
      </c>
      <c r="L90" s="51" t="s">
        <v>122</v>
      </c>
      <c r="M90" s="51" t="s">
        <v>140</v>
      </c>
      <c r="N90" s="51" t="s">
        <v>122</v>
      </c>
      <c r="O90" s="51" t="s">
        <v>42</v>
      </c>
      <c r="P90" s="51" t="s">
        <v>141</v>
      </c>
      <c r="Q90" s="51" t="s">
        <v>142</v>
      </c>
      <c r="R90" s="51" t="s">
        <v>10</v>
      </c>
      <c r="S90" s="51" t="s">
        <v>146</v>
      </c>
      <c r="T90" s="51" t="s">
        <v>145</v>
      </c>
      <c r="U90" s="51" t="s">
        <v>11</v>
      </c>
      <c r="V90" s="85" t="s">
        <v>16</v>
      </c>
      <c r="W90" s="99"/>
      <c r="X90" s="99"/>
      <c r="Y90" s="99"/>
      <c r="Z90" s="567"/>
      <c r="AA90" s="567"/>
      <c r="AB90" s="567"/>
      <c r="AC90" s="567"/>
      <c r="AD90" s="567"/>
      <c r="AE90" s="567"/>
      <c r="AF90" s="567"/>
      <c r="AG90" s="567"/>
    </row>
    <row r="91" spans="1:33" x14ac:dyDescent="0.2">
      <c r="A91" s="225">
        <v>1</v>
      </c>
      <c r="B91" s="225" t="s">
        <v>1750</v>
      </c>
      <c r="C91" s="206" t="s">
        <v>1008</v>
      </c>
      <c r="D91" s="225" t="s">
        <v>90</v>
      </c>
      <c r="E91" s="225" t="s">
        <v>90</v>
      </c>
      <c r="F91" s="225">
        <v>6</v>
      </c>
      <c r="G91" s="225" t="s">
        <v>269</v>
      </c>
      <c r="H91" s="225">
        <v>96</v>
      </c>
      <c r="I91" s="225" t="s">
        <v>125</v>
      </c>
      <c r="J91" s="225">
        <v>96</v>
      </c>
      <c r="K91" s="225" t="s">
        <v>71</v>
      </c>
      <c r="L91" s="225" t="s">
        <v>71</v>
      </c>
      <c r="M91" s="225" t="s">
        <v>71</v>
      </c>
      <c r="N91" s="225" t="s">
        <v>71</v>
      </c>
      <c r="O91" s="225" t="s">
        <v>102</v>
      </c>
      <c r="P91" s="225">
        <v>4.4400000000000004</v>
      </c>
      <c r="Q91" s="15" t="s">
        <v>143</v>
      </c>
      <c r="R91" s="15" t="s">
        <v>199</v>
      </c>
      <c r="S91" s="15" t="s">
        <v>1190</v>
      </c>
      <c r="T91" s="15" t="s">
        <v>143</v>
      </c>
      <c r="U91" s="15" t="s">
        <v>992</v>
      </c>
      <c r="V91" s="306"/>
      <c r="W91" s="100"/>
      <c r="X91" s="100"/>
      <c r="Y91" s="100"/>
      <c r="Z91" s="567"/>
      <c r="AA91" s="567"/>
      <c r="AB91" s="567"/>
      <c r="AC91" s="567"/>
      <c r="AD91" s="567"/>
      <c r="AE91" s="567"/>
      <c r="AF91" s="567"/>
      <c r="AG91" s="567"/>
    </row>
    <row r="92" spans="1:33" x14ac:dyDescent="0.2">
      <c r="A92" s="225">
        <v>2</v>
      </c>
      <c r="B92" s="225" t="s">
        <v>1750</v>
      </c>
      <c r="C92" s="206" t="s">
        <v>1009</v>
      </c>
      <c r="D92" s="225" t="s">
        <v>90</v>
      </c>
      <c r="E92" s="225" t="s">
        <v>90</v>
      </c>
      <c r="F92" s="225">
        <v>6</v>
      </c>
      <c r="G92" s="225" t="s">
        <v>269</v>
      </c>
      <c r="H92" s="225">
        <v>96</v>
      </c>
      <c r="I92" s="225" t="s">
        <v>125</v>
      </c>
      <c r="J92" s="225">
        <v>96</v>
      </c>
      <c r="K92" s="225" t="s">
        <v>71</v>
      </c>
      <c r="L92" s="225" t="s">
        <v>71</v>
      </c>
      <c r="M92" s="225" t="s">
        <v>71</v>
      </c>
      <c r="N92" s="225" t="s">
        <v>71</v>
      </c>
      <c r="O92" s="225" t="s">
        <v>102</v>
      </c>
      <c r="P92" s="225">
        <v>7.7</v>
      </c>
      <c r="Q92" s="15" t="s">
        <v>143</v>
      </c>
      <c r="R92" s="15" t="s">
        <v>199</v>
      </c>
      <c r="S92" s="15" t="s">
        <v>1192</v>
      </c>
      <c r="T92" s="15" t="s">
        <v>143</v>
      </c>
      <c r="U92" s="15" t="s">
        <v>992</v>
      </c>
      <c r="V92" s="306"/>
      <c r="W92" s="100"/>
      <c r="X92" s="100"/>
      <c r="Y92" s="100"/>
      <c r="Z92" s="567"/>
      <c r="AA92" s="567"/>
      <c r="AB92" s="567"/>
      <c r="AC92" s="567"/>
      <c r="AD92" s="567"/>
      <c r="AE92" s="567"/>
      <c r="AF92" s="567"/>
      <c r="AG92" s="567"/>
    </row>
    <row r="93" spans="1:33" x14ac:dyDescent="0.2">
      <c r="A93" s="225">
        <v>3</v>
      </c>
      <c r="B93" s="225" t="s">
        <v>1750</v>
      </c>
      <c r="C93" s="206" t="s">
        <v>1011</v>
      </c>
      <c r="D93" s="225" t="s">
        <v>90</v>
      </c>
      <c r="E93" s="225" t="s">
        <v>90</v>
      </c>
      <c r="F93" s="225">
        <v>6</v>
      </c>
      <c r="G93" s="225" t="s">
        <v>269</v>
      </c>
      <c r="H93" s="225">
        <v>96</v>
      </c>
      <c r="I93" s="225" t="s">
        <v>125</v>
      </c>
      <c r="J93" s="225">
        <v>96</v>
      </c>
      <c r="K93" s="225" t="s">
        <v>71</v>
      </c>
      <c r="L93" s="225" t="s">
        <v>71</v>
      </c>
      <c r="M93" s="225" t="s">
        <v>71</v>
      </c>
      <c r="N93" s="225" t="s">
        <v>71</v>
      </c>
      <c r="O93" s="225" t="s">
        <v>102</v>
      </c>
      <c r="P93" s="225">
        <v>3.14</v>
      </c>
      <c r="Q93" s="15" t="s">
        <v>143</v>
      </c>
      <c r="R93" s="15" t="s">
        <v>199</v>
      </c>
      <c r="S93" s="15" t="s">
        <v>1193</v>
      </c>
      <c r="T93" s="15" t="s">
        <v>143</v>
      </c>
      <c r="U93" s="15" t="s">
        <v>992</v>
      </c>
      <c r="V93" s="306"/>
      <c r="W93" s="100"/>
      <c r="X93" s="100"/>
      <c r="Y93" s="100"/>
      <c r="Z93" s="567"/>
      <c r="AA93" s="567"/>
      <c r="AB93" s="567"/>
      <c r="AC93" s="567"/>
      <c r="AD93" s="567"/>
      <c r="AE93" s="567"/>
      <c r="AF93" s="567"/>
      <c r="AG93" s="567"/>
    </row>
    <row r="94" spans="1:33" x14ac:dyDescent="0.2">
      <c r="A94" s="249">
        <v>4</v>
      </c>
      <c r="B94" s="249" t="s">
        <v>1751</v>
      </c>
      <c r="C94" s="250" t="s">
        <v>1008</v>
      </c>
      <c r="D94" s="249" t="s">
        <v>90</v>
      </c>
      <c r="E94" s="249" t="s">
        <v>90</v>
      </c>
      <c r="F94" s="249">
        <v>6</v>
      </c>
      <c r="G94" s="249" t="s">
        <v>269</v>
      </c>
      <c r="H94" s="249">
        <v>96</v>
      </c>
      <c r="I94" s="249" t="s">
        <v>125</v>
      </c>
      <c r="J94" s="249">
        <v>96</v>
      </c>
      <c r="K94" s="249" t="s">
        <v>71</v>
      </c>
      <c r="L94" s="249" t="s">
        <v>71</v>
      </c>
      <c r="M94" s="249" t="s">
        <v>71</v>
      </c>
      <c r="N94" s="249" t="s">
        <v>71</v>
      </c>
      <c r="O94" s="249" t="s">
        <v>102</v>
      </c>
      <c r="P94" s="249">
        <v>51.1</v>
      </c>
      <c r="Q94" s="251" t="s">
        <v>143</v>
      </c>
      <c r="R94" s="251" t="s">
        <v>199</v>
      </c>
      <c r="S94" s="251" t="s">
        <v>1195</v>
      </c>
      <c r="T94" s="251" t="s">
        <v>143</v>
      </c>
      <c r="U94" s="251" t="s">
        <v>992</v>
      </c>
      <c r="V94" s="307"/>
      <c r="W94" s="100"/>
      <c r="X94" s="100"/>
      <c r="Y94" s="100"/>
      <c r="Z94" s="567"/>
      <c r="AA94" s="567"/>
      <c r="AB94" s="567"/>
      <c r="AC94" s="567"/>
      <c r="AD94" s="567"/>
      <c r="AE94" s="567"/>
      <c r="AF94" s="567"/>
      <c r="AG94" s="567"/>
    </row>
    <row r="95" spans="1:33" x14ac:dyDescent="0.2">
      <c r="A95" s="249">
        <v>5</v>
      </c>
      <c r="B95" s="249" t="s">
        <v>1751</v>
      </c>
      <c r="C95" s="250" t="s">
        <v>1009</v>
      </c>
      <c r="D95" s="249" t="s">
        <v>90</v>
      </c>
      <c r="E95" s="249" t="s">
        <v>90</v>
      </c>
      <c r="F95" s="249">
        <v>6</v>
      </c>
      <c r="G95" s="249" t="s">
        <v>269</v>
      </c>
      <c r="H95" s="249">
        <v>96</v>
      </c>
      <c r="I95" s="249" t="s">
        <v>125</v>
      </c>
      <c r="J95" s="249">
        <v>96</v>
      </c>
      <c r="K95" s="249" t="s">
        <v>71</v>
      </c>
      <c r="L95" s="249" t="s">
        <v>71</v>
      </c>
      <c r="M95" s="249" t="s">
        <v>71</v>
      </c>
      <c r="N95" s="249" t="s">
        <v>71</v>
      </c>
      <c r="O95" s="249" t="s">
        <v>102</v>
      </c>
      <c r="P95" s="249">
        <v>92.8</v>
      </c>
      <c r="Q95" s="251" t="s">
        <v>143</v>
      </c>
      <c r="R95" s="251" t="s">
        <v>199</v>
      </c>
      <c r="S95" s="251" t="s">
        <v>1197</v>
      </c>
      <c r="T95" s="251" t="s">
        <v>143</v>
      </c>
      <c r="U95" s="251" t="s">
        <v>992</v>
      </c>
      <c r="V95" s="307"/>
      <c r="W95" s="100"/>
      <c r="X95" s="100"/>
      <c r="Y95" s="100"/>
      <c r="Z95" s="567"/>
      <c r="AA95" s="567"/>
      <c r="AB95" s="567"/>
      <c r="AC95" s="567"/>
      <c r="AD95" s="567"/>
      <c r="AE95" s="567"/>
      <c r="AF95" s="567"/>
      <c r="AG95" s="567"/>
    </row>
    <row r="96" spans="1:33" x14ac:dyDescent="0.2">
      <c r="A96" s="249">
        <v>6</v>
      </c>
      <c r="B96" s="249" t="s">
        <v>1751</v>
      </c>
      <c r="C96" s="250" t="s">
        <v>1011</v>
      </c>
      <c r="D96" s="249" t="s">
        <v>90</v>
      </c>
      <c r="E96" s="249" t="s">
        <v>90</v>
      </c>
      <c r="F96" s="249">
        <v>6</v>
      </c>
      <c r="G96" s="249" t="s">
        <v>269</v>
      </c>
      <c r="H96" s="249">
        <v>96</v>
      </c>
      <c r="I96" s="249" t="s">
        <v>125</v>
      </c>
      <c r="J96" s="249">
        <v>96</v>
      </c>
      <c r="K96" s="249" t="s">
        <v>71</v>
      </c>
      <c r="L96" s="249" t="s">
        <v>71</v>
      </c>
      <c r="M96" s="249" t="s">
        <v>71</v>
      </c>
      <c r="N96" s="249" t="s">
        <v>71</v>
      </c>
      <c r="O96" s="249" t="s">
        <v>102</v>
      </c>
      <c r="P96" s="249">
        <v>42.4</v>
      </c>
      <c r="Q96" s="251" t="s">
        <v>143</v>
      </c>
      <c r="R96" s="251" t="s">
        <v>199</v>
      </c>
      <c r="S96" s="251" t="s">
        <v>1199</v>
      </c>
      <c r="T96" s="251" t="s">
        <v>143</v>
      </c>
      <c r="U96" s="251" t="s">
        <v>992</v>
      </c>
      <c r="V96" s="307"/>
      <c r="W96" s="100"/>
      <c r="X96" s="100"/>
      <c r="Y96" s="100"/>
      <c r="Z96" s="567"/>
      <c r="AA96" s="567"/>
      <c r="AB96" s="567"/>
      <c r="AC96" s="567"/>
      <c r="AD96" s="567"/>
      <c r="AE96" s="567"/>
      <c r="AF96" s="567"/>
      <c r="AG96" s="567"/>
    </row>
    <row r="97" spans="1:33" x14ac:dyDescent="0.2">
      <c r="A97" s="226">
        <v>7</v>
      </c>
      <c r="B97" s="226" t="s">
        <v>1752</v>
      </c>
      <c r="C97" s="254" t="s">
        <v>1008</v>
      </c>
      <c r="D97" s="226" t="s">
        <v>90</v>
      </c>
      <c r="E97" s="226" t="s">
        <v>90</v>
      </c>
      <c r="F97" s="226">
        <v>6</v>
      </c>
      <c r="G97" s="226" t="s">
        <v>269</v>
      </c>
      <c r="H97" s="226">
        <v>96</v>
      </c>
      <c r="I97" s="226" t="s">
        <v>125</v>
      </c>
      <c r="J97" s="226">
        <v>96</v>
      </c>
      <c r="K97" s="226" t="s">
        <v>71</v>
      </c>
      <c r="L97" s="226" t="s">
        <v>71</v>
      </c>
      <c r="M97" s="226" t="s">
        <v>71</v>
      </c>
      <c r="N97" s="226" t="s">
        <v>71</v>
      </c>
      <c r="O97" s="226" t="s">
        <v>102</v>
      </c>
      <c r="P97" s="226">
        <v>9.2999999999999992E-3</v>
      </c>
      <c r="Q97" s="246" t="s">
        <v>143</v>
      </c>
      <c r="R97" s="246" t="s">
        <v>199</v>
      </c>
      <c r="S97" s="246" t="s">
        <v>1201</v>
      </c>
      <c r="T97" s="246" t="s">
        <v>143</v>
      </c>
      <c r="U97" s="246" t="s">
        <v>992</v>
      </c>
      <c r="V97" s="308"/>
      <c r="W97" s="100"/>
      <c r="X97" s="100"/>
      <c r="Y97" s="100"/>
      <c r="Z97" s="567"/>
      <c r="AA97" s="567"/>
      <c r="AB97" s="567"/>
      <c r="AC97" s="567"/>
      <c r="AD97" s="567"/>
      <c r="AE97" s="567"/>
      <c r="AF97" s="567"/>
      <c r="AG97" s="567"/>
    </row>
    <row r="98" spans="1:33" x14ac:dyDescent="0.2">
      <c r="A98" s="226">
        <v>8</v>
      </c>
      <c r="B98" s="226" t="s">
        <v>1752</v>
      </c>
      <c r="C98" s="254" t="s">
        <v>1009</v>
      </c>
      <c r="D98" s="226" t="s">
        <v>90</v>
      </c>
      <c r="E98" s="226" t="s">
        <v>90</v>
      </c>
      <c r="F98" s="226">
        <v>6</v>
      </c>
      <c r="G98" s="226" t="s">
        <v>269</v>
      </c>
      <c r="H98" s="226">
        <v>96</v>
      </c>
      <c r="I98" s="226" t="s">
        <v>125</v>
      </c>
      <c r="J98" s="226">
        <v>96</v>
      </c>
      <c r="K98" s="226" t="s">
        <v>71</v>
      </c>
      <c r="L98" s="226" t="s">
        <v>71</v>
      </c>
      <c r="M98" s="226" t="s">
        <v>71</v>
      </c>
      <c r="N98" s="226" t="s">
        <v>71</v>
      </c>
      <c r="O98" s="226" t="s">
        <v>102</v>
      </c>
      <c r="P98" s="226">
        <v>4.2999999999999999E-4</v>
      </c>
      <c r="Q98" s="246" t="s">
        <v>143</v>
      </c>
      <c r="R98" s="246" t="s">
        <v>199</v>
      </c>
      <c r="S98" s="246" t="s">
        <v>1203</v>
      </c>
      <c r="T98" s="246" t="s">
        <v>143</v>
      </c>
      <c r="U98" s="246" t="s">
        <v>992</v>
      </c>
      <c r="V98" s="308"/>
      <c r="W98" s="100"/>
      <c r="X98" s="100"/>
      <c r="Y98" s="100"/>
      <c r="Z98" s="567"/>
      <c r="AA98" s="567"/>
      <c r="AB98" s="567"/>
      <c r="AC98" s="567"/>
      <c r="AD98" s="567"/>
      <c r="AE98" s="567"/>
      <c r="AF98" s="567"/>
      <c r="AG98" s="567"/>
    </row>
    <row r="99" spans="1:33" x14ac:dyDescent="0.2">
      <c r="A99" s="226">
        <v>9</v>
      </c>
      <c r="B99" s="226" t="s">
        <v>1752</v>
      </c>
      <c r="C99" s="254" t="s">
        <v>1011</v>
      </c>
      <c r="D99" s="226" t="s">
        <v>90</v>
      </c>
      <c r="E99" s="226" t="s">
        <v>90</v>
      </c>
      <c r="F99" s="226">
        <v>6</v>
      </c>
      <c r="G99" s="226" t="s">
        <v>269</v>
      </c>
      <c r="H99" s="226">
        <v>96</v>
      </c>
      <c r="I99" s="226" t="s">
        <v>125</v>
      </c>
      <c r="J99" s="226">
        <v>96</v>
      </c>
      <c r="K99" s="226" t="s">
        <v>71</v>
      </c>
      <c r="L99" s="226" t="s">
        <v>71</v>
      </c>
      <c r="M99" s="226" t="s">
        <v>71</v>
      </c>
      <c r="N99" s="226" t="s">
        <v>71</v>
      </c>
      <c r="O99" s="226" t="s">
        <v>102</v>
      </c>
      <c r="P99" s="226">
        <v>4.1000000000000003E-3</v>
      </c>
      <c r="Q99" s="246" t="s">
        <v>143</v>
      </c>
      <c r="R99" s="246" t="s">
        <v>199</v>
      </c>
      <c r="S99" s="246" t="s">
        <v>1204</v>
      </c>
      <c r="T99" s="246" t="s">
        <v>143</v>
      </c>
      <c r="U99" s="246" t="s">
        <v>992</v>
      </c>
      <c r="V99" s="308"/>
      <c r="W99" s="100"/>
      <c r="X99" s="100"/>
      <c r="Y99" s="100"/>
      <c r="Z99" s="567"/>
      <c r="AA99" s="567"/>
      <c r="AB99" s="567"/>
      <c r="AC99" s="567"/>
      <c r="AD99" s="567"/>
      <c r="AE99" s="567"/>
      <c r="AF99" s="567"/>
      <c r="AG99" s="567"/>
    </row>
    <row r="100" spans="1:33" x14ac:dyDescent="0.2">
      <c r="A100" s="309">
        <v>10</v>
      </c>
      <c r="B100" s="309" t="s">
        <v>1753</v>
      </c>
      <c r="C100" s="310" t="s">
        <v>1008</v>
      </c>
      <c r="D100" s="309" t="s">
        <v>90</v>
      </c>
      <c r="E100" s="309" t="s">
        <v>90</v>
      </c>
      <c r="F100" s="309">
        <v>6</v>
      </c>
      <c r="G100" s="309" t="s">
        <v>269</v>
      </c>
      <c r="H100" s="309">
        <v>96</v>
      </c>
      <c r="I100" s="309" t="s">
        <v>125</v>
      </c>
      <c r="J100" s="309">
        <v>96</v>
      </c>
      <c r="K100" s="309" t="s">
        <v>71</v>
      </c>
      <c r="L100" s="309" t="s">
        <v>71</v>
      </c>
      <c r="M100" s="309" t="s">
        <v>71</v>
      </c>
      <c r="N100" s="309" t="s">
        <v>71</v>
      </c>
      <c r="O100" s="309" t="s">
        <v>102</v>
      </c>
      <c r="P100" s="309">
        <v>7.1</v>
      </c>
      <c r="Q100" s="311" t="s">
        <v>143</v>
      </c>
      <c r="R100" s="311" t="s">
        <v>199</v>
      </c>
      <c r="S100" s="311" t="s">
        <v>1206</v>
      </c>
      <c r="T100" s="311" t="s">
        <v>143</v>
      </c>
      <c r="U100" s="311" t="s">
        <v>992</v>
      </c>
      <c r="V100" s="312"/>
      <c r="W100" s="100"/>
      <c r="X100" s="100"/>
      <c r="Y100" s="100"/>
      <c r="Z100" s="567"/>
      <c r="AA100" s="567"/>
      <c r="AB100" s="567"/>
      <c r="AC100" s="567"/>
      <c r="AD100" s="567"/>
      <c r="AE100" s="567"/>
      <c r="AF100" s="567"/>
      <c r="AG100" s="567"/>
    </row>
    <row r="101" spans="1:33" x14ac:dyDescent="0.2">
      <c r="A101" s="309">
        <v>11</v>
      </c>
      <c r="B101" s="309" t="s">
        <v>1753</v>
      </c>
      <c r="C101" s="310" t="s">
        <v>1009</v>
      </c>
      <c r="D101" s="309" t="s">
        <v>90</v>
      </c>
      <c r="E101" s="309" t="s">
        <v>90</v>
      </c>
      <c r="F101" s="309">
        <v>6</v>
      </c>
      <c r="G101" s="309" t="s">
        <v>269</v>
      </c>
      <c r="H101" s="309">
        <v>96</v>
      </c>
      <c r="I101" s="309" t="s">
        <v>125</v>
      </c>
      <c r="J101" s="309">
        <v>96</v>
      </c>
      <c r="K101" s="309" t="s">
        <v>71</v>
      </c>
      <c r="L101" s="309" t="s">
        <v>71</v>
      </c>
      <c r="M101" s="309" t="s">
        <v>71</v>
      </c>
      <c r="N101" s="309" t="s">
        <v>71</v>
      </c>
      <c r="O101" s="309" t="s">
        <v>102</v>
      </c>
      <c r="P101" s="309">
        <v>7.51</v>
      </c>
      <c r="Q101" s="311" t="s">
        <v>143</v>
      </c>
      <c r="R101" s="311" t="s">
        <v>199</v>
      </c>
      <c r="S101" s="311" t="s">
        <v>1208</v>
      </c>
      <c r="T101" s="311" t="s">
        <v>143</v>
      </c>
      <c r="U101" s="311" t="s">
        <v>992</v>
      </c>
      <c r="V101" s="312"/>
      <c r="W101" s="100"/>
      <c r="X101" s="100"/>
      <c r="Y101" s="100"/>
      <c r="Z101" s="567"/>
      <c r="AA101" s="567"/>
      <c r="AB101" s="567"/>
      <c r="AC101" s="567"/>
      <c r="AD101" s="567"/>
      <c r="AE101" s="567"/>
      <c r="AF101" s="567"/>
      <c r="AG101" s="567"/>
    </row>
    <row r="102" spans="1:33" x14ac:dyDescent="0.2">
      <c r="A102" s="309">
        <v>12</v>
      </c>
      <c r="B102" s="309" t="s">
        <v>1753</v>
      </c>
      <c r="C102" s="310" t="s">
        <v>1011</v>
      </c>
      <c r="D102" s="309" t="s">
        <v>90</v>
      </c>
      <c r="E102" s="309" t="s">
        <v>90</v>
      </c>
      <c r="F102" s="309">
        <v>6</v>
      </c>
      <c r="G102" s="309" t="s">
        <v>269</v>
      </c>
      <c r="H102" s="309">
        <v>96</v>
      </c>
      <c r="I102" s="309" t="s">
        <v>125</v>
      </c>
      <c r="J102" s="309">
        <v>96</v>
      </c>
      <c r="K102" s="309" t="s">
        <v>71</v>
      </c>
      <c r="L102" s="309" t="s">
        <v>71</v>
      </c>
      <c r="M102" s="309" t="s">
        <v>71</v>
      </c>
      <c r="N102" s="309" t="s">
        <v>71</v>
      </c>
      <c r="O102" s="309" t="s">
        <v>102</v>
      </c>
      <c r="P102" s="309">
        <v>6.1</v>
      </c>
      <c r="Q102" s="311" t="s">
        <v>143</v>
      </c>
      <c r="R102" s="311" t="s">
        <v>199</v>
      </c>
      <c r="S102" s="311" t="s">
        <v>1210</v>
      </c>
      <c r="T102" s="311" t="s">
        <v>143</v>
      </c>
      <c r="U102" s="311" t="s">
        <v>992</v>
      </c>
      <c r="V102" s="312"/>
      <c r="W102" s="100"/>
      <c r="X102" s="100"/>
      <c r="Y102" s="100"/>
      <c r="Z102" s="567"/>
      <c r="AA102" s="567"/>
      <c r="AB102" s="567"/>
      <c r="AC102" s="567"/>
      <c r="AD102" s="567"/>
      <c r="AE102" s="567"/>
      <c r="AF102" s="567"/>
      <c r="AG102" s="567"/>
    </row>
    <row r="103" spans="1:33" x14ac:dyDescent="0.2">
      <c r="A103" s="313">
        <v>13</v>
      </c>
      <c r="B103" s="313" t="s">
        <v>1754</v>
      </c>
      <c r="C103" s="314" t="s">
        <v>1008</v>
      </c>
      <c r="D103" s="313" t="s">
        <v>90</v>
      </c>
      <c r="E103" s="313" t="s">
        <v>90</v>
      </c>
      <c r="F103" s="313">
        <v>6</v>
      </c>
      <c r="G103" s="313" t="s">
        <v>269</v>
      </c>
      <c r="H103" s="313">
        <v>96</v>
      </c>
      <c r="I103" s="313" t="s">
        <v>125</v>
      </c>
      <c r="J103" s="313">
        <v>96</v>
      </c>
      <c r="K103" s="313" t="s">
        <v>71</v>
      </c>
      <c r="L103" s="313" t="s">
        <v>71</v>
      </c>
      <c r="M103" s="313" t="s">
        <v>71</v>
      </c>
      <c r="N103" s="313" t="s">
        <v>71</v>
      </c>
      <c r="O103" s="313" t="s">
        <v>102</v>
      </c>
      <c r="P103" s="313">
        <v>0.28999999999999998</v>
      </c>
      <c r="Q103" s="315" t="s">
        <v>143</v>
      </c>
      <c r="R103" s="315" t="s">
        <v>199</v>
      </c>
      <c r="S103" s="315" t="s">
        <v>1212</v>
      </c>
      <c r="T103" s="315" t="s">
        <v>143</v>
      </c>
      <c r="U103" s="315" t="s">
        <v>992</v>
      </c>
      <c r="V103" s="316"/>
      <c r="W103" s="100"/>
      <c r="X103" s="100"/>
      <c r="Y103" s="100"/>
      <c r="Z103" s="567"/>
      <c r="AA103" s="567"/>
      <c r="AB103" s="567"/>
      <c r="AC103" s="567"/>
      <c r="AD103" s="567"/>
      <c r="AE103" s="567"/>
      <c r="AF103" s="567"/>
      <c r="AG103" s="567"/>
    </row>
    <row r="104" spans="1:33" x14ac:dyDescent="0.2">
      <c r="A104" s="313">
        <v>14</v>
      </c>
      <c r="B104" s="313" t="s">
        <v>1754</v>
      </c>
      <c r="C104" s="314" t="s">
        <v>1009</v>
      </c>
      <c r="D104" s="313" t="s">
        <v>90</v>
      </c>
      <c r="E104" s="313" t="s">
        <v>90</v>
      </c>
      <c r="F104" s="313">
        <v>6</v>
      </c>
      <c r="G104" s="313" t="s">
        <v>269</v>
      </c>
      <c r="H104" s="313">
        <v>96</v>
      </c>
      <c r="I104" s="313" t="s">
        <v>125</v>
      </c>
      <c r="J104" s="313">
        <v>96</v>
      </c>
      <c r="K104" s="313" t="s">
        <v>71</v>
      </c>
      <c r="L104" s="313" t="s">
        <v>71</v>
      </c>
      <c r="M104" s="313" t="s">
        <v>71</v>
      </c>
      <c r="N104" s="313" t="s">
        <v>71</v>
      </c>
      <c r="O104" s="313" t="s">
        <v>102</v>
      </c>
      <c r="P104" s="313">
        <v>6.8000000000000005E-2</v>
      </c>
      <c r="Q104" s="315" t="s">
        <v>143</v>
      </c>
      <c r="R104" s="315" t="s">
        <v>199</v>
      </c>
      <c r="S104" s="315" t="s">
        <v>1214</v>
      </c>
      <c r="T104" s="315" t="s">
        <v>143</v>
      </c>
      <c r="U104" s="315" t="s">
        <v>992</v>
      </c>
      <c r="V104" s="316"/>
      <c r="W104" s="100"/>
      <c r="X104" s="100"/>
      <c r="Y104" s="100"/>
      <c r="Z104" s="567"/>
      <c r="AA104" s="567"/>
      <c r="AB104" s="567"/>
      <c r="AC104" s="567"/>
      <c r="AD104" s="567"/>
      <c r="AE104" s="567"/>
      <c r="AF104" s="567"/>
      <c r="AG104" s="567"/>
    </row>
    <row r="105" spans="1:33" x14ac:dyDescent="0.2">
      <c r="A105" s="313">
        <v>15</v>
      </c>
      <c r="B105" s="313" t="s">
        <v>1754</v>
      </c>
      <c r="C105" s="314" t="s">
        <v>1011</v>
      </c>
      <c r="D105" s="313" t="s">
        <v>90</v>
      </c>
      <c r="E105" s="313" t="s">
        <v>90</v>
      </c>
      <c r="F105" s="313">
        <v>6</v>
      </c>
      <c r="G105" s="313" t="s">
        <v>269</v>
      </c>
      <c r="H105" s="313">
        <v>96</v>
      </c>
      <c r="I105" s="313" t="s">
        <v>125</v>
      </c>
      <c r="J105" s="313">
        <v>96</v>
      </c>
      <c r="K105" s="313" t="s">
        <v>71</v>
      </c>
      <c r="L105" s="313" t="s">
        <v>71</v>
      </c>
      <c r="M105" s="313" t="s">
        <v>71</v>
      </c>
      <c r="N105" s="313" t="s">
        <v>71</v>
      </c>
      <c r="O105" s="313" t="s">
        <v>102</v>
      </c>
      <c r="P105" s="313">
        <v>0.02</v>
      </c>
      <c r="Q105" s="315" t="s">
        <v>143</v>
      </c>
      <c r="R105" s="315" t="s">
        <v>199</v>
      </c>
      <c r="S105" s="315" t="s">
        <v>1216</v>
      </c>
      <c r="T105" s="315" t="s">
        <v>143</v>
      </c>
      <c r="U105" s="315" t="s">
        <v>992</v>
      </c>
      <c r="V105" s="316"/>
      <c r="W105" s="100"/>
      <c r="X105" s="100"/>
      <c r="Y105" s="100"/>
      <c r="Z105" s="567"/>
      <c r="AA105" s="567"/>
      <c r="AB105" s="567"/>
      <c r="AC105" s="567"/>
      <c r="AD105" s="567"/>
      <c r="AE105" s="567"/>
      <c r="AF105" s="567"/>
      <c r="AG105" s="567"/>
    </row>
    <row r="106" spans="1:33" x14ac:dyDescent="0.2">
      <c r="A106" s="317">
        <v>16</v>
      </c>
      <c r="B106" s="317" t="s">
        <v>1755</v>
      </c>
      <c r="C106" s="318" t="s">
        <v>1008</v>
      </c>
      <c r="D106" s="317" t="s">
        <v>90</v>
      </c>
      <c r="E106" s="317" t="s">
        <v>90</v>
      </c>
      <c r="F106" s="317">
        <v>6</v>
      </c>
      <c r="G106" s="317" t="s">
        <v>269</v>
      </c>
      <c r="H106" s="317">
        <v>96</v>
      </c>
      <c r="I106" s="317" t="s">
        <v>125</v>
      </c>
      <c r="J106" s="317">
        <v>96</v>
      </c>
      <c r="K106" s="317" t="s">
        <v>71</v>
      </c>
      <c r="L106" s="317" t="s">
        <v>71</v>
      </c>
      <c r="M106" s="317" t="s">
        <v>71</v>
      </c>
      <c r="N106" s="317" t="s">
        <v>71</v>
      </c>
      <c r="O106" s="317" t="s">
        <v>102</v>
      </c>
      <c r="P106" s="317">
        <v>14.8</v>
      </c>
      <c r="Q106" s="319" t="s">
        <v>143</v>
      </c>
      <c r="R106" s="319" t="s">
        <v>199</v>
      </c>
      <c r="S106" s="319" t="s">
        <v>1218</v>
      </c>
      <c r="T106" s="319" t="s">
        <v>143</v>
      </c>
      <c r="U106" s="319" t="s">
        <v>992</v>
      </c>
      <c r="V106" s="320"/>
      <c r="W106" s="100"/>
      <c r="X106" s="100"/>
      <c r="Y106" s="100"/>
      <c r="Z106" s="567"/>
      <c r="AA106" s="567"/>
      <c r="AB106" s="567"/>
      <c r="AC106" s="567"/>
      <c r="AD106" s="567"/>
      <c r="AE106" s="567"/>
      <c r="AF106" s="567"/>
      <c r="AG106" s="567"/>
    </row>
    <row r="107" spans="1:33" x14ac:dyDescent="0.2">
      <c r="A107" s="317">
        <v>17</v>
      </c>
      <c r="B107" s="317" t="s">
        <v>1755</v>
      </c>
      <c r="C107" s="318" t="s">
        <v>1009</v>
      </c>
      <c r="D107" s="317" t="s">
        <v>90</v>
      </c>
      <c r="E107" s="317" t="s">
        <v>90</v>
      </c>
      <c r="F107" s="317">
        <v>6</v>
      </c>
      <c r="G107" s="317" t="s">
        <v>269</v>
      </c>
      <c r="H107" s="317">
        <v>96</v>
      </c>
      <c r="I107" s="317" t="s">
        <v>125</v>
      </c>
      <c r="J107" s="317">
        <v>96</v>
      </c>
      <c r="K107" s="317" t="s">
        <v>71</v>
      </c>
      <c r="L107" s="317" t="s">
        <v>71</v>
      </c>
      <c r="M107" s="317" t="s">
        <v>71</v>
      </c>
      <c r="N107" s="317" t="s">
        <v>71</v>
      </c>
      <c r="O107" s="317" t="s">
        <v>102</v>
      </c>
      <c r="P107" s="317">
        <v>8.4</v>
      </c>
      <c r="Q107" s="319" t="s">
        <v>143</v>
      </c>
      <c r="R107" s="319" t="s">
        <v>199</v>
      </c>
      <c r="S107" s="319" t="s">
        <v>1220</v>
      </c>
      <c r="T107" s="319" t="s">
        <v>143</v>
      </c>
      <c r="U107" s="319" t="s">
        <v>992</v>
      </c>
      <c r="V107" s="320"/>
      <c r="W107" s="100"/>
      <c r="X107" s="100"/>
      <c r="Y107" s="100"/>
      <c r="Z107" s="567"/>
      <c r="AA107" s="567"/>
      <c r="AB107" s="567"/>
      <c r="AC107" s="567"/>
      <c r="AD107" s="567"/>
      <c r="AE107" s="567"/>
      <c r="AF107" s="567"/>
      <c r="AG107" s="567"/>
    </row>
    <row r="108" spans="1:33" x14ac:dyDescent="0.2">
      <c r="A108" s="317">
        <v>18</v>
      </c>
      <c r="B108" s="317" t="s">
        <v>1755</v>
      </c>
      <c r="C108" s="318" t="s">
        <v>1011</v>
      </c>
      <c r="D108" s="317" t="s">
        <v>90</v>
      </c>
      <c r="E108" s="317" t="s">
        <v>90</v>
      </c>
      <c r="F108" s="317">
        <v>6</v>
      </c>
      <c r="G108" s="317" t="s">
        <v>269</v>
      </c>
      <c r="H108" s="317">
        <v>96</v>
      </c>
      <c r="I108" s="317" t="s">
        <v>125</v>
      </c>
      <c r="J108" s="317">
        <v>96</v>
      </c>
      <c r="K108" s="317" t="s">
        <v>71</v>
      </c>
      <c r="L108" s="317" t="s">
        <v>71</v>
      </c>
      <c r="M108" s="317" t="s">
        <v>71</v>
      </c>
      <c r="N108" s="317" t="s">
        <v>71</v>
      </c>
      <c r="O108" s="317" t="s">
        <v>102</v>
      </c>
      <c r="P108" s="317">
        <v>12</v>
      </c>
      <c r="Q108" s="319" t="s">
        <v>143</v>
      </c>
      <c r="R108" s="319" t="s">
        <v>199</v>
      </c>
      <c r="S108" s="319" t="s">
        <v>1223</v>
      </c>
      <c r="T108" s="319" t="s">
        <v>143</v>
      </c>
      <c r="U108" s="319" t="s">
        <v>992</v>
      </c>
      <c r="V108" s="320"/>
      <c r="W108" s="100"/>
      <c r="X108" s="100"/>
      <c r="Y108" s="100"/>
      <c r="Z108" s="567"/>
      <c r="AA108" s="567"/>
      <c r="AB108" s="567"/>
      <c r="AC108" s="567"/>
      <c r="AD108" s="567"/>
      <c r="AE108" s="567"/>
      <c r="AF108" s="567"/>
      <c r="AG108" s="567"/>
    </row>
    <row r="109" spans="1:33" x14ac:dyDescent="0.2">
      <c r="A109" s="252">
        <v>19</v>
      </c>
      <c r="B109" s="252" t="s">
        <v>1756</v>
      </c>
      <c r="C109" s="253" t="s">
        <v>1008</v>
      </c>
      <c r="D109" s="252" t="s">
        <v>90</v>
      </c>
      <c r="E109" s="252" t="s">
        <v>90</v>
      </c>
      <c r="F109" s="252">
        <v>6</v>
      </c>
      <c r="G109" s="252" t="s">
        <v>269</v>
      </c>
      <c r="H109" s="252">
        <v>96</v>
      </c>
      <c r="I109" s="252" t="s">
        <v>125</v>
      </c>
      <c r="J109" s="252">
        <v>96</v>
      </c>
      <c r="K109" s="252" t="s">
        <v>71</v>
      </c>
      <c r="L109" s="252" t="s">
        <v>71</v>
      </c>
      <c r="M109" s="252" t="s">
        <v>71</v>
      </c>
      <c r="N109" s="252" t="s">
        <v>71</v>
      </c>
      <c r="O109" s="252" t="s">
        <v>102</v>
      </c>
      <c r="P109" s="252">
        <v>40.700000000000003</v>
      </c>
      <c r="Q109" s="366" t="s">
        <v>143</v>
      </c>
      <c r="R109" s="366" t="s">
        <v>199</v>
      </c>
      <c r="S109" s="366" t="s">
        <v>1225</v>
      </c>
      <c r="T109" s="366" t="s">
        <v>143</v>
      </c>
      <c r="U109" s="366" t="s">
        <v>992</v>
      </c>
      <c r="V109" s="367"/>
      <c r="W109" s="100"/>
      <c r="X109" s="100"/>
      <c r="Y109" s="100"/>
      <c r="Z109" s="567"/>
      <c r="AA109" s="567"/>
      <c r="AB109" s="567"/>
      <c r="AC109" s="567"/>
      <c r="AD109" s="567"/>
      <c r="AE109" s="567"/>
      <c r="AF109" s="567"/>
      <c r="AG109" s="567"/>
    </row>
    <row r="110" spans="1:33" x14ac:dyDescent="0.2">
      <c r="A110" s="252">
        <v>20</v>
      </c>
      <c r="B110" s="252" t="s">
        <v>1756</v>
      </c>
      <c r="C110" s="253" t="s">
        <v>1009</v>
      </c>
      <c r="D110" s="252" t="s">
        <v>90</v>
      </c>
      <c r="E110" s="252" t="s">
        <v>90</v>
      </c>
      <c r="F110" s="252">
        <v>6</v>
      </c>
      <c r="G110" s="252" t="s">
        <v>269</v>
      </c>
      <c r="H110" s="252">
        <v>96</v>
      </c>
      <c r="I110" s="252" t="s">
        <v>125</v>
      </c>
      <c r="J110" s="252">
        <v>96</v>
      </c>
      <c r="K110" s="252" t="s">
        <v>71</v>
      </c>
      <c r="L110" s="252" t="s">
        <v>71</v>
      </c>
      <c r="M110" s="252" t="s">
        <v>71</v>
      </c>
      <c r="N110" s="252" t="s">
        <v>71</v>
      </c>
      <c r="O110" s="252" t="s">
        <v>102</v>
      </c>
      <c r="P110" s="252" t="s">
        <v>71</v>
      </c>
      <c r="Q110" s="252" t="s">
        <v>71</v>
      </c>
      <c r="R110" s="252" t="s">
        <v>71</v>
      </c>
      <c r="S110" s="252" t="s">
        <v>71</v>
      </c>
      <c r="T110" s="252" t="s">
        <v>71</v>
      </c>
      <c r="U110" s="366" t="s">
        <v>992</v>
      </c>
      <c r="V110" s="367"/>
      <c r="W110" s="100"/>
      <c r="X110" s="100"/>
      <c r="Y110" s="100"/>
      <c r="Z110" s="567"/>
      <c r="AA110" s="567"/>
      <c r="AB110" s="567"/>
      <c r="AC110" s="567"/>
      <c r="AD110" s="567"/>
      <c r="AE110" s="567"/>
      <c r="AF110" s="567"/>
      <c r="AG110" s="567"/>
    </row>
    <row r="111" spans="1:33" x14ac:dyDescent="0.2">
      <c r="A111" s="252">
        <v>21</v>
      </c>
      <c r="B111" s="252" t="s">
        <v>1756</v>
      </c>
      <c r="C111" s="253" t="s">
        <v>1011</v>
      </c>
      <c r="D111" s="252" t="s">
        <v>90</v>
      </c>
      <c r="E111" s="252" t="s">
        <v>90</v>
      </c>
      <c r="F111" s="252">
        <v>6</v>
      </c>
      <c r="G111" s="252" t="s">
        <v>269</v>
      </c>
      <c r="H111" s="252">
        <v>96</v>
      </c>
      <c r="I111" s="252" t="s">
        <v>125</v>
      </c>
      <c r="J111" s="252">
        <v>96</v>
      </c>
      <c r="K111" s="252" t="s">
        <v>71</v>
      </c>
      <c r="L111" s="252" t="s">
        <v>71</v>
      </c>
      <c r="M111" s="252" t="s">
        <v>71</v>
      </c>
      <c r="N111" s="252" t="s">
        <v>71</v>
      </c>
      <c r="O111" s="252" t="s">
        <v>102</v>
      </c>
      <c r="P111" s="252" t="s">
        <v>71</v>
      </c>
      <c r="Q111" s="252" t="s">
        <v>71</v>
      </c>
      <c r="R111" s="252" t="s">
        <v>71</v>
      </c>
      <c r="S111" s="252" t="s">
        <v>71</v>
      </c>
      <c r="T111" s="252" t="s">
        <v>71</v>
      </c>
      <c r="U111" s="366" t="s">
        <v>992</v>
      </c>
      <c r="V111" s="367"/>
      <c r="W111" s="100"/>
      <c r="X111" s="100"/>
      <c r="Y111" s="100"/>
      <c r="Z111" s="567"/>
      <c r="AA111" s="567"/>
      <c r="AB111" s="567"/>
      <c r="AC111" s="567"/>
      <c r="AD111" s="567"/>
      <c r="AE111" s="567"/>
      <c r="AF111" s="567"/>
      <c r="AG111" s="567"/>
    </row>
    <row r="112" spans="1:33" x14ac:dyDescent="0.2">
      <c r="A112" s="368">
        <v>22</v>
      </c>
      <c r="B112" s="368" t="s">
        <v>1757</v>
      </c>
      <c r="C112" s="369" t="s">
        <v>1008</v>
      </c>
      <c r="D112" s="368" t="s">
        <v>90</v>
      </c>
      <c r="E112" s="368" t="s">
        <v>90</v>
      </c>
      <c r="F112" s="368">
        <v>6</v>
      </c>
      <c r="G112" s="368" t="s">
        <v>269</v>
      </c>
      <c r="H112" s="368">
        <v>96</v>
      </c>
      <c r="I112" s="368" t="s">
        <v>125</v>
      </c>
      <c r="J112" s="368">
        <v>96</v>
      </c>
      <c r="K112" s="368" t="s">
        <v>71</v>
      </c>
      <c r="L112" s="368" t="s">
        <v>71</v>
      </c>
      <c r="M112" s="368" t="s">
        <v>71</v>
      </c>
      <c r="N112" s="368" t="s">
        <v>71</v>
      </c>
      <c r="O112" s="368" t="s">
        <v>102</v>
      </c>
      <c r="P112" s="368">
        <v>0.42</v>
      </c>
      <c r="Q112" s="370" t="s">
        <v>143</v>
      </c>
      <c r="R112" s="370" t="s">
        <v>199</v>
      </c>
      <c r="S112" s="370" t="s">
        <v>1228</v>
      </c>
      <c r="T112" s="370" t="s">
        <v>143</v>
      </c>
      <c r="U112" s="370" t="s">
        <v>992</v>
      </c>
      <c r="V112" s="371"/>
      <c r="W112" s="100"/>
      <c r="X112" s="100"/>
      <c r="Y112" s="100"/>
      <c r="Z112" s="567"/>
      <c r="AA112" s="567"/>
      <c r="AB112" s="567"/>
      <c r="AC112" s="567"/>
      <c r="AD112" s="567"/>
      <c r="AE112" s="567"/>
      <c r="AF112" s="567"/>
      <c r="AG112" s="567"/>
    </row>
    <row r="113" spans="1:33" x14ac:dyDescent="0.2">
      <c r="A113" s="368">
        <v>23</v>
      </c>
      <c r="B113" s="368" t="s">
        <v>1757</v>
      </c>
      <c r="C113" s="369" t="s">
        <v>1009</v>
      </c>
      <c r="D113" s="368" t="s">
        <v>90</v>
      </c>
      <c r="E113" s="368" t="s">
        <v>90</v>
      </c>
      <c r="F113" s="368">
        <v>6</v>
      </c>
      <c r="G113" s="368" t="s">
        <v>269</v>
      </c>
      <c r="H113" s="368">
        <v>96</v>
      </c>
      <c r="I113" s="368" t="s">
        <v>125</v>
      </c>
      <c r="J113" s="368">
        <v>96</v>
      </c>
      <c r="K113" s="368" t="s">
        <v>71</v>
      </c>
      <c r="L113" s="368" t="s">
        <v>71</v>
      </c>
      <c r="M113" s="368" t="s">
        <v>71</v>
      </c>
      <c r="N113" s="368" t="s">
        <v>71</v>
      </c>
      <c r="O113" s="368" t="s">
        <v>102</v>
      </c>
      <c r="P113" s="368">
        <v>7.8E-2</v>
      </c>
      <c r="Q113" s="370" t="s">
        <v>143</v>
      </c>
      <c r="R113" s="370" t="s">
        <v>199</v>
      </c>
      <c r="S113" s="370" t="s">
        <v>1230</v>
      </c>
      <c r="T113" s="370" t="s">
        <v>143</v>
      </c>
      <c r="U113" s="370" t="s">
        <v>992</v>
      </c>
      <c r="V113" s="371"/>
      <c r="W113" s="100"/>
      <c r="X113" s="100"/>
      <c r="Y113" s="100"/>
      <c r="Z113" s="567"/>
      <c r="AA113" s="567"/>
      <c r="AB113" s="567"/>
      <c r="AC113" s="567"/>
      <c r="AD113" s="567"/>
      <c r="AE113" s="567"/>
      <c r="AF113" s="567"/>
      <c r="AG113" s="567"/>
    </row>
    <row r="114" spans="1:33" x14ac:dyDescent="0.2">
      <c r="A114" s="368">
        <v>24</v>
      </c>
      <c r="B114" s="368" t="s">
        <v>1757</v>
      </c>
      <c r="C114" s="369" t="s">
        <v>1011</v>
      </c>
      <c r="D114" s="368" t="s">
        <v>90</v>
      </c>
      <c r="E114" s="368" t="s">
        <v>90</v>
      </c>
      <c r="F114" s="368">
        <v>6</v>
      </c>
      <c r="G114" s="368" t="s">
        <v>269</v>
      </c>
      <c r="H114" s="368">
        <v>96</v>
      </c>
      <c r="I114" s="368" t="s">
        <v>125</v>
      </c>
      <c r="J114" s="368">
        <v>96</v>
      </c>
      <c r="K114" s="368" t="s">
        <v>71</v>
      </c>
      <c r="L114" s="368" t="s">
        <v>71</v>
      </c>
      <c r="M114" s="368" t="s">
        <v>71</v>
      </c>
      <c r="N114" s="368" t="s">
        <v>71</v>
      </c>
      <c r="O114" s="368" t="s">
        <v>102</v>
      </c>
      <c r="P114" s="368">
        <v>0.21</v>
      </c>
      <c r="Q114" s="370" t="s">
        <v>143</v>
      </c>
      <c r="R114" s="370" t="s">
        <v>199</v>
      </c>
      <c r="S114" s="370" t="s">
        <v>1232</v>
      </c>
      <c r="T114" s="370" t="s">
        <v>143</v>
      </c>
      <c r="U114" s="370" t="s">
        <v>992</v>
      </c>
      <c r="V114" s="371"/>
      <c r="W114" s="100"/>
      <c r="X114" s="100"/>
      <c r="Y114" s="100"/>
      <c r="Z114" s="567"/>
      <c r="AA114" s="567"/>
      <c r="AB114" s="567"/>
      <c r="AC114" s="567"/>
      <c r="AD114" s="567"/>
      <c r="AE114" s="567"/>
      <c r="AF114" s="567"/>
      <c r="AG114" s="567"/>
    </row>
    <row r="115" spans="1:33" x14ac:dyDescent="0.2">
      <c r="A115" s="321">
        <v>25</v>
      </c>
      <c r="B115" s="321" t="s">
        <v>1758</v>
      </c>
      <c r="C115" s="322" t="s">
        <v>1008</v>
      </c>
      <c r="D115" s="321" t="s">
        <v>90</v>
      </c>
      <c r="E115" s="321" t="s">
        <v>90</v>
      </c>
      <c r="F115" s="321">
        <v>6</v>
      </c>
      <c r="G115" s="321" t="s">
        <v>269</v>
      </c>
      <c r="H115" s="321">
        <v>96</v>
      </c>
      <c r="I115" s="321" t="s">
        <v>125</v>
      </c>
      <c r="J115" s="321">
        <v>96</v>
      </c>
      <c r="K115" s="321" t="s">
        <v>71</v>
      </c>
      <c r="L115" s="321" t="s">
        <v>71</v>
      </c>
      <c r="M115" s="321" t="s">
        <v>71</v>
      </c>
      <c r="N115" s="321" t="s">
        <v>71</v>
      </c>
      <c r="O115" s="321" t="s">
        <v>102</v>
      </c>
      <c r="P115" s="321">
        <v>9.6199999999999992</v>
      </c>
      <c r="Q115" s="323" t="s">
        <v>143</v>
      </c>
      <c r="R115" s="323" t="s">
        <v>199</v>
      </c>
      <c r="S115" s="323" t="s">
        <v>1191</v>
      </c>
      <c r="T115" s="323" t="s">
        <v>143</v>
      </c>
      <c r="U115" s="323" t="s">
        <v>992</v>
      </c>
      <c r="V115" s="324"/>
      <c r="W115" s="100"/>
      <c r="X115" s="100"/>
      <c r="Y115" s="100"/>
      <c r="Z115" s="567"/>
      <c r="AA115" s="567"/>
      <c r="AB115" s="567"/>
      <c r="AC115" s="567"/>
      <c r="AD115" s="567"/>
      <c r="AE115" s="567"/>
      <c r="AF115" s="567"/>
      <c r="AG115" s="567"/>
    </row>
    <row r="116" spans="1:33" x14ac:dyDescent="0.2">
      <c r="A116" s="321">
        <v>26</v>
      </c>
      <c r="B116" s="321" t="s">
        <v>1758</v>
      </c>
      <c r="C116" s="322" t="s">
        <v>1009</v>
      </c>
      <c r="D116" s="321" t="s">
        <v>90</v>
      </c>
      <c r="E116" s="321" t="s">
        <v>90</v>
      </c>
      <c r="F116" s="321">
        <v>6</v>
      </c>
      <c r="G116" s="321" t="s">
        <v>269</v>
      </c>
      <c r="H116" s="321">
        <v>96</v>
      </c>
      <c r="I116" s="321" t="s">
        <v>125</v>
      </c>
      <c r="J116" s="321">
        <v>96</v>
      </c>
      <c r="K116" s="321" t="s">
        <v>71</v>
      </c>
      <c r="L116" s="321" t="s">
        <v>71</v>
      </c>
      <c r="M116" s="321" t="s">
        <v>71</v>
      </c>
      <c r="N116" s="321" t="s">
        <v>71</v>
      </c>
      <c r="O116" s="321" t="s">
        <v>102</v>
      </c>
      <c r="P116" s="321">
        <v>9.6</v>
      </c>
      <c r="Q116" s="323" t="s">
        <v>143</v>
      </c>
      <c r="R116" s="323" t="s">
        <v>199</v>
      </c>
      <c r="S116" s="323" t="s">
        <v>1191</v>
      </c>
      <c r="T116" s="323" t="s">
        <v>143</v>
      </c>
      <c r="U116" s="323" t="s">
        <v>992</v>
      </c>
      <c r="V116" s="324"/>
      <c r="W116" s="100"/>
      <c r="X116" s="100"/>
      <c r="Y116" s="100"/>
      <c r="Z116" s="567"/>
      <c r="AA116" s="567"/>
      <c r="AB116" s="567"/>
      <c r="AC116" s="567"/>
      <c r="AD116" s="567"/>
      <c r="AE116" s="567"/>
      <c r="AF116" s="567"/>
      <c r="AG116" s="567"/>
    </row>
    <row r="117" spans="1:33" x14ac:dyDescent="0.2">
      <c r="A117" s="321">
        <v>27</v>
      </c>
      <c r="B117" s="321" t="s">
        <v>1758</v>
      </c>
      <c r="C117" s="322" t="s">
        <v>1011</v>
      </c>
      <c r="D117" s="321" t="s">
        <v>90</v>
      </c>
      <c r="E117" s="321" t="s">
        <v>90</v>
      </c>
      <c r="F117" s="321">
        <v>6</v>
      </c>
      <c r="G117" s="321" t="s">
        <v>269</v>
      </c>
      <c r="H117" s="321">
        <v>96</v>
      </c>
      <c r="I117" s="321" t="s">
        <v>125</v>
      </c>
      <c r="J117" s="321">
        <v>96</v>
      </c>
      <c r="K117" s="321" t="s">
        <v>71</v>
      </c>
      <c r="L117" s="321" t="s">
        <v>71</v>
      </c>
      <c r="M117" s="321" t="s">
        <v>71</v>
      </c>
      <c r="N117" s="321" t="s">
        <v>71</v>
      </c>
      <c r="O117" s="321" t="s">
        <v>102</v>
      </c>
      <c r="P117" s="321">
        <v>6.29</v>
      </c>
      <c r="Q117" s="323" t="s">
        <v>143</v>
      </c>
      <c r="R117" s="323" t="s">
        <v>199</v>
      </c>
      <c r="S117" s="323" t="s">
        <v>1194</v>
      </c>
      <c r="T117" s="323" t="s">
        <v>143</v>
      </c>
      <c r="U117" s="323" t="s">
        <v>992</v>
      </c>
      <c r="V117" s="324"/>
      <c r="W117" s="100"/>
      <c r="X117" s="100"/>
      <c r="Y117" s="100"/>
      <c r="Z117" s="567"/>
      <c r="AA117" s="567"/>
      <c r="AB117" s="567"/>
      <c r="AC117" s="567"/>
      <c r="AD117" s="567"/>
      <c r="AE117" s="567"/>
      <c r="AF117" s="567"/>
      <c r="AG117" s="567"/>
    </row>
    <row r="118" spans="1:33" x14ac:dyDescent="0.2">
      <c r="A118" s="325">
        <v>28</v>
      </c>
      <c r="B118" s="325" t="s">
        <v>1759</v>
      </c>
      <c r="C118" s="326" t="s">
        <v>1008</v>
      </c>
      <c r="D118" s="325" t="s">
        <v>90</v>
      </c>
      <c r="E118" s="325" t="s">
        <v>90</v>
      </c>
      <c r="F118" s="325">
        <v>6</v>
      </c>
      <c r="G118" s="325" t="s">
        <v>269</v>
      </c>
      <c r="H118" s="325">
        <v>96</v>
      </c>
      <c r="I118" s="325" t="s">
        <v>125</v>
      </c>
      <c r="J118" s="325">
        <v>96</v>
      </c>
      <c r="K118" s="325" t="s">
        <v>71</v>
      </c>
      <c r="L118" s="325" t="s">
        <v>71</v>
      </c>
      <c r="M118" s="325" t="s">
        <v>71</v>
      </c>
      <c r="N118" s="325" t="s">
        <v>71</v>
      </c>
      <c r="O118" s="325" t="s">
        <v>102</v>
      </c>
      <c r="P118" s="325">
        <v>66.599999999999994</v>
      </c>
      <c r="Q118" s="327" t="s">
        <v>143</v>
      </c>
      <c r="R118" s="327" t="s">
        <v>199</v>
      </c>
      <c r="S118" s="327" t="s">
        <v>1196</v>
      </c>
      <c r="T118" s="327" t="s">
        <v>143</v>
      </c>
      <c r="U118" s="327" t="s">
        <v>992</v>
      </c>
      <c r="V118" s="328"/>
      <c r="W118" s="100"/>
      <c r="X118" s="100"/>
      <c r="Y118" s="100"/>
      <c r="Z118" s="567"/>
      <c r="AA118" s="567"/>
      <c r="AB118" s="567"/>
      <c r="AC118" s="567"/>
      <c r="AD118" s="567"/>
      <c r="AE118" s="567"/>
      <c r="AF118" s="567"/>
      <c r="AG118" s="567"/>
    </row>
    <row r="119" spans="1:33" x14ac:dyDescent="0.2">
      <c r="A119" s="325">
        <v>29</v>
      </c>
      <c r="B119" s="325" t="s">
        <v>1759</v>
      </c>
      <c r="C119" s="326" t="s">
        <v>1009</v>
      </c>
      <c r="D119" s="325" t="s">
        <v>90</v>
      </c>
      <c r="E119" s="325" t="s">
        <v>90</v>
      </c>
      <c r="F119" s="325">
        <v>6</v>
      </c>
      <c r="G119" s="325" t="s">
        <v>269</v>
      </c>
      <c r="H119" s="325">
        <v>96</v>
      </c>
      <c r="I119" s="325" t="s">
        <v>125</v>
      </c>
      <c r="J119" s="325">
        <v>96</v>
      </c>
      <c r="K119" s="325" t="s">
        <v>71</v>
      </c>
      <c r="L119" s="325" t="s">
        <v>71</v>
      </c>
      <c r="M119" s="325" t="s">
        <v>71</v>
      </c>
      <c r="N119" s="325" t="s">
        <v>71</v>
      </c>
      <c r="O119" s="325" t="s">
        <v>102</v>
      </c>
      <c r="P119" s="325">
        <v>140.6</v>
      </c>
      <c r="Q119" s="327" t="s">
        <v>143</v>
      </c>
      <c r="R119" s="327" t="s">
        <v>199</v>
      </c>
      <c r="S119" s="327" t="s">
        <v>1198</v>
      </c>
      <c r="T119" s="327" t="s">
        <v>143</v>
      </c>
      <c r="U119" s="327" t="s">
        <v>992</v>
      </c>
      <c r="V119" s="328"/>
      <c r="W119" s="100"/>
      <c r="X119" s="100"/>
      <c r="Y119" s="100"/>
      <c r="Z119" s="567"/>
      <c r="AA119" s="567"/>
      <c r="AB119" s="567"/>
      <c r="AC119" s="567"/>
      <c r="AD119" s="567"/>
      <c r="AE119" s="567"/>
      <c r="AF119" s="567"/>
      <c r="AG119" s="567"/>
    </row>
    <row r="120" spans="1:33" x14ac:dyDescent="0.2">
      <c r="A120" s="325">
        <v>30</v>
      </c>
      <c r="B120" s="325" t="s">
        <v>1759</v>
      </c>
      <c r="C120" s="326" t="s">
        <v>1011</v>
      </c>
      <c r="D120" s="325" t="s">
        <v>90</v>
      </c>
      <c r="E120" s="325" t="s">
        <v>90</v>
      </c>
      <c r="F120" s="325">
        <v>6</v>
      </c>
      <c r="G120" s="325" t="s">
        <v>269</v>
      </c>
      <c r="H120" s="325">
        <v>96</v>
      </c>
      <c r="I120" s="325" t="s">
        <v>125</v>
      </c>
      <c r="J120" s="325">
        <v>96</v>
      </c>
      <c r="K120" s="325" t="s">
        <v>71</v>
      </c>
      <c r="L120" s="325" t="s">
        <v>71</v>
      </c>
      <c r="M120" s="325" t="s">
        <v>71</v>
      </c>
      <c r="N120" s="325" t="s">
        <v>71</v>
      </c>
      <c r="O120" s="325" t="s">
        <v>102</v>
      </c>
      <c r="P120" s="325">
        <v>35.6</v>
      </c>
      <c r="Q120" s="327" t="s">
        <v>143</v>
      </c>
      <c r="R120" s="327" t="s">
        <v>199</v>
      </c>
      <c r="S120" s="327" t="s">
        <v>1200</v>
      </c>
      <c r="T120" s="327" t="s">
        <v>143</v>
      </c>
      <c r="U120" s="327" t="s">
        <v>992</v>
      </c>
      <c r="V120" s="328"/>
      <c r="W120" s="100"/>
      <c r="X120" s="100"/>
      <c r="Y120" s="100"/>
      <c r="Z120" s="567"/>
      <c r="AA120" s="567"/>
      <c r="AB120" s="567"/>
      <c r="AC120" s="567"/>
      <c r="AD120" s="567"/>
      <c r="AE120" s="567"/>
      <c r="AF120" s="567"/>
      <c r="AG120" s="567"/>
    </row>
    <row r="121" spans="1:33" x14ac:dyDescent="0.2">
      <c r="A121" s="329">
        <v>31</v>
      </c>
      <c r="B121" s="329" t="s">
        <v>1760</v>
      </c>
      <c r="C121" s="330" t="s">
        <v>1008</v>
      </c>
      <c r="D121" s="329" t="s">
        <v>90</v>
      </c>
      <c r="E121" s="329" t="s">
        <v>90</v>
      </c>
      <c r="F121" s="329">
        <v>6</v>
      </c>
      <c r="G121" s="329" t="s">
        <v>269</v>
      </c>
      <c r="H121" s="329">
        <v>96</v>
      </c>
      <c r="I121" s="329" t="s">
        <v>125</v>
      </c>
      <c r="J121" s="329">
        <v>96</v>
      </c>
      <c r="K121" s="329" t="s">
        <v>71</v>
      </c>
      <c r="L121" s="329" t="s">
        <v>71</v>
      </c>
      <c r="M121" s="329" t="s">
        <v>71</v>
      </c>
      <c r="N121" s="329" t="s">
        <v>71</v>
      </c>
      <c r="O121" s="329" t="s">
        <v>102</v>
      </c>
      <c r="P121" s="329">
        <v>4.7999999999999996E-3</v>
      </c>
      <c r="Q121" s="331" t="s">
        <v>143</v>
      </c>
      <c r="R121" s="331" t="s">
        <v>199</v>
      </c>
      <c r="S121" s="331" t="s">
        <v>1202</v>
      </c>
      <c r="T121" s="331" t="s">
        <v>143</v>
      </c>
      <c r="U121" s="331" t="s">
        <v>992</v>
      </c>
      <c r="V121" s="332"/>
      <c r="W121" s="100"/>
      <c r="X121" s="100"/>
      <c r="Y121" s="100"/>
      <c r="Z121" s="567"/>
      <c r="AA121" s="567"/>
      <c r="AB121" s="567"/>
      <c r="AC121" s="567"/>
      <c r="AD121" s="567"/>
      <c r="AE121" s="567"/>
      <c r="AF121" s="567"/>
      <c r="AG121" s="567"/>
    </row>
    <row r="122" spans="1:33" x14ac:dyDescent="0.2">
      <c r="A122" s="329">
        <v>32</v>
      </c>
      <c r="B122" s="329" t="s">
        <v>1760</v>
      </c>
      <c r="C122" s="330" t="s">
        <v>1009</v>
      </c>
      <c r="D122" s="329" t="s">
        <v>90</v>
      </c>
      <c r="E122" s="329" t="s">
        <v>90</v>
      </c>
      <c r="F122" s="329">
        <v>6</v>
      </c>
      <c r="G122" s="329" t="s">
        <v>269</v>
      </c>
      <c r="H122" s="329">
        <v>96</v>
      </c>
      <c r="I122" s="329" t="s">
        <v>125</v>
      </c>
      <c r="J122" s="329">
        <v>96</v>
      </c>
      <c r="K122" s="329" t="s">
        <v>71</v>
      </c>
      <c r="L122" s="329" t="s">
        <v>71</v>
      </c>
      <c r="M122" s="329" t="s">
        <v>71</v>
      </c>
      <c r="N122" s="329" t="s">
        <v>71</v>
      </c>
      <c r="O122" s="329" t="s">
        <v>102</v>
      </c>
      <c r="P122" s="329" t="s">
        <v>71</v>
      </c>
      <c r="Q122" s="329" t="s">
        <v>71</v>
      </c>
      <c r="R122" s="329" t="s">
        <v>71</v>
      </c>
      <c r="S122" s="329" t="s">
        <v>71</v>
      </c>
      <c r="T122" s="329" t="s">
        <v>71</v>
      </c>
      <c r="U122" s="331" t="s">
        <v>992</v>
      </c>
      <c r="V122" s="332"/>
      <c r="W122" s="100"/>
      <c r="X122" s="100"/>
      <c r="Y122" s="100"/>
      <c r="Z122" s="567"/>
      <c r="AA122" s="567"/>
      <c r="AB122" s="567"/>
      <c r="AC122" s="567"/>
      <c r="AD122" s="567"/>
      <c r="AE122" s="567"/>
      <c r="AF122" s="567"/>
      <c r="AG122" s="567"/>
    </row>
    <row r="123" spans="1:33" x14ac:dyDescent="0.2">
      <c r="A123" s="329">
        <v>33</v>
      </c>
      <c r="B123" s="329" t="s">
        <v>1760</v>
      </c>
      <c r="C123" s="330" t="s">
        <v>1011</v>
      </c>
      <c r="D123" s="329" t="s">
        <v>90</v>
      </c>
      <c r="E123" s="329" t="s">
        <v>90</v>
      </c>
      <c r="F123" s="329">
        <v>6</v>
      </c>
      <c r="G123" s="329" t="s">
        <v>269</v>
      </c>
      <c r="H123" s="329">
        <v>96</v>
      </c>
      <c r="I123" s="329" t="s">
        <v>125</v>
      </c>
      <c r="J123" s="329">
        <v>96</v>
      </c>
      <c r="K123" s="329" t="s">
        <v>71</v>
      </c>
      <c r="L123" s="329" t="s">
        <v>71</v>
      </c>
      <c r="M123" s="329" t="s">
        <v>71</v>
      </c>
      <c r="N123" s="329" t="s">
        <v>71</v>
      </c>
      <c r="O123" s="329" t="s">
        <v>102</v>
      </c>
      <c r="P123" s="329">
        <v>1.9199999999999998E-2</v>
      </c>
      <c r="Q123" s="331" t="s">
        <v>143</v>
      </c>
      <c r="R123" s="331" t="s">
        <v>199</v>
      </c>
      <c r="S123" s="331" t="s">
        <v>1205</v>
      </c>
      <c r="T123" s="331" t="s">
        <v>143</v>
      </c>
      <c r="U123" s="331" t="s">
        <v>992</v>
      </c>
      <c r="V123" s="332"/>
      <c r="W123" s="100"/>
      <c r="X123" s="100"/>
      <c r="Y123" s="100"/>
      <c r="Z123" s="567"/>
      <c r="AA123" s="567"/>
      <c r="AB123" s="567"/>
      <c r="AC123" s="567"/>
      <c r="AD123" s="567"/>
      <c r="AE123" s="567"/>
      <c r="AF123" s="567"/>
      <c r="AG123" s="567"/>
    </row>
    <row r="124" spans="1:33" x14ac:dyDescent="0.2">
      <c r="A124" s="333">
        <v>34</v>
      </c>
      <c r="B124" s="333" t="s">
        <v>1761</v>
      </c>
      <c r="C124" s="334" t="s">
        <v>1008</v>
      </c>
      <c r="D124" s="333" t="s">
        <v>90</v>
      </c>
      <c r="E124" s="333" t="s">
        <v>90</v>
      </c>
      <c r="F124" s="333">
        <v>6</v>
      </c>
      <c r="G124" s="333" t="s">
        <v>269</v>
      </c>
      <c r="H124" s="333">
        <v>96</v>
      </c>
      <c r="I124" s="333" t="s">
        <v>125</v>
      </c>
      <c r="J124" s="333">
        <v>96</v>
      </c>
      <c r="K124" s="333" t="s">
        <v>71</v>
      </c>
      <c r="L124" s="333" t="s">
        <v>71</v>
      </c>
      <c r="M124" s="333" t="s">
        <v>71</v>
      </c>
      <c r="N124" s="333" t="s">
        <v>71</v>
      </c>
      <c r="O124" s="333" t="s">
        <v>102</v>
      </c>
      <c r="P124" s="333">
        <v>14.9</v>
      </c>
      <c r="Q124" s="335" t="s">
        <v>143</v>
      </c>
      <c r="R124" s="335" t="s">
        <v>199</v>
      </c>
      <c r="S124" s="335" t="s">
        <v>1207</v>
      </c>
      <c r="T124" s="335" t="s">
        <v>143</v>
      </c>
      <c r="U124" s="335" t="s">
        <v>992</v>
      </c>
      <c r="V124" s="336"/>
      <c r="W124" s="100"/>
      <c r="X124" s="100"/>
      <c r="Y124" s="100"/>
      <c r="Z124" s="567"/>
      <c r="AA124" s="567"/>
      <c r="AB124" s="567"/>
      <c r="AC124" s="567"/>
      <c r="AD124" s="567"/>
      <c r="AE124" s="567"/>
      <c r="AF124" s="567"/>
      <c r="AG124" s="567"/>
    </row>
    <row r="125" spans="1:33" x14ac:dyDescent="0.2">
      <c r="A125" s="333">
        <v>35</v>
      </c>
      <c r="B125" s="333" t="s">
        <v>1761</v>
      </c>
      <c r="C125" s="334" t="s">
        <v>1009</v>
      </c>
      <c r="D125" s="333" t="s">
        <v>90</v>
      </c>
      <c r="E125" s="333" t="s">
        <v>90</v>
      </c>
      <c r="F125" s="333">
        <v>6</v>
      </c>
      <c r="G125" s="333" t="s">
        <v>269</v>
      </c>
      <c r="H125" s="333">
        <v>96</v>
      </c>
      <c r="I125" s="333" t="s">
        <v>125</v>
      </c>
      <c r="J125" s="333">
        <v>96</v>
      </c>
      <c r="K125" s="333" t="s">
        <v>71</v>
      </c>
      <c r="L125" s="333" t="s">
        <v>71</v>
      </c>
      <c r="M125" s="333" t="s">
        <v>71</v>
      </c>
      <c r="N125" s="333" t="s">
        <v>71</v>
      </c>
      <c r="O125" s="333" t="s">
        <v>102</v>
      </c>
      <c r="P125" s="333">
        <v>16.899999999999999</v>
      </c>
      <c r="Q125" s="335" t="s">
        <v>143</v>
      </c>
      <c r="R125" s="335" t="s">
        <v>199</v>
      </c>
      <c r="S125" s="335" t="s">
        <v>1209</v>
      </c>
      <c r="T125" s="335" t="s">
        <v>143</v>
      </c>
      <c r="U125" s="335" t="s">
        <v>992</v>
      </c>
      <c r="V125" s="336"/>
      <c r="W125" s="100"/>
      <c r="X125" s="100"/>
      <c r="Y125" s="100"/>
      <c r="Z125" s="567"/>
      <c r="AA125" s="567"/>
      <c r="AB125" s="567"/>
      <c r="AC125" s="567"/>
      <c r="AD125" s="567"/>
      <c r="AE125" s="567"/>
      <c r="AF125" s="567"/>
      <c r="AG125" s="567"/>
    </row>
    <row r="126" spans="1:33" x14ac:dyDescent="0.2">
      <c r="A126" s="333">
        <v>36</v>
      </c>
      <c r="B126" s="333" t="s">
        <v>1761</v>
      </c>
      <c r="C126" s="334" t="s">
        <v>1011</v>
      </c>
      <c r="D126" s="333" t="s">
        <v>90</v>
      </c>
      <c r="E126" s="333" t="s">
        <v>90</v>
      </c>
      <c r="F126" s="333">
        <v>6</v>
      </c>
      <c r="G126" s="333" t="s">
        <v>269</v>
      </c>
      <c r="H126" s="333">
        <v>96</v>
      </c>
      <c r="I126" s="333" t="s">
        <v>125</v>
      </c>
      <c r="J126" s="333">
        <v>96</v>
      </c>
      <c r="K126" s="333" t="s">
        <v>71</v>
      </c>
      <c r="L126" s="333" t="s">
        <v>71</v>
      </c>
      <c r="M126" s="333" t="s">
        <v>71</v>
      </c>
      <c r="N126" s="333" t="s">
        <v>71</v>
      </c>
      <c r="O126" s="333" t="s">
        <v>102</v>
      </c>
      <c r="P126" s="333">
        <v>12.1</v>
      </c>
      <c r="Q126" s="335" t="s">
        <v>143</v>
      </c>
      <c r="R126" s="335" t="s">
        <v>199</v>
      </c>
      <c r="S126" s="335" t="s">
        <v>1211</v>
      </c>
      <c r="T126" s="335" t="s">
        <v>143</v>
      </c>
      <c r="U126" s="335" t="s">
        <v>992</v>
      </c>
      <c r="V126" s="336"/>
      <c r="W126" s="100"/>
      <c r="X126" s="100"/>
      <c r="Y126" s="100"/>
      <c r="Z126" s="567"/>
      <c r="AA126" s="567"/>
      <c r="AB126" s="567"/>
      <c r="AC126" s="567"/>
      <c r="AD126" s="567"/>
      <c r="AE126" s="567"/>
      <c r="AF126" s="567"/>
      <c r="AG126" s="567"/>
    </row>
    <row r="127" spans="1:33" x14ac:dyDescent="0.2">
      <c r="A127" s="337">
        <v>37</v>
      </c>
      <c r="B127" s="337" t="s">
        <v>1762</v>
      </c>
      <c r="C127" s="338" t="s">
        <v>1008</v>
      </c>
      <c r="D127" s="337" t="s">
        <v>90</v>
      </c>
      <c r="E127" s="337" t="s">
        <v>90</v>
      </c>
      <c r="F127" s="337">
        <v>6</v>
      </c>
      <c r="G127" s="337" t="s">
        <v>269</v>
      </c>
      <c r="H127" s="337">
        <v>96</v>
      </c>
      <c r="I127" s="337" t="s">
        <v>125</v>
      </c>
      <c r="J127" s="337">
        <v>96</v>
      </c>
      <c r="K127" s="337" t="s">
        <v>71</v>
      </c>
      <c r="L127" s="337" t="s">
        <v>71</v>
      </c>
      <c r="M127" s="337" t="s">
        <v>71</v>
      </c>
      <c r="N127" s="337" t="s">
        <v>71</v>
      </c>
      <c r="O127" s="337" t="s">
        <v>102</v>
      </c>
      <c r="P127" s="337">
        <v>0.17</v>
      </c>
      <c r="Q127" s="339" t="s">
        <v>143</v>
      </c>
      <c r="R127" s="339" t="s">
        <v>199</v>
      </c>
      <c r="S127" s="339" t="s">
        <v>1213</v>
      </c>
      <c r="T127" s="339" t="s">
        <v>143</v>
      </c>
      <c r="U127" s="339" t="s">
        <v>992</v>
      </c>
      <c r="V127" s="340"/>
      <c r="W127" s="100"/>
      <c r="X127" s="100"/>
      <c r="Y127" s="100"/>
      <c r="Z127" s="567"/>
      <c r="AA127" s="567"/>
      <c r="AB127" s="567"/>
      <c r="AC127" s="567"/>
      <c r="AD127" s="567"/>
      <c r="AE127" s="567"/>
      <c r="AF127" s="567"/>
      <c r="AG127" s="567"/>
    </row>
    <row r="128" spans="1:33" x14ac:dyDescent="0.2">
      <c r="A128" s="337">
        <v>38</v>
      </c>
      <c r="B128" s="337" t="s">
        <v>1762</v>
      </c>
      <c r="C128" s="338" t="s">
        <v>1009</v>
      </c>
      <c r="D128" s="337" t="s">
        <v>90</v>
      </c>
      <c r="E128" s="337" t="s">
        <v>90</v>
      </c>
      <c r="F128" s="337">
        <v>6</v>
      </c>
      <c r="G128" s="337" t="s">
        <v>269</v>
      </c>
      <c r="H128" s="337">
        <v>96</v>
      </c>
      <c r="I128" s="337" t="s">
        <v>125</v>
      </c>
      <c r="J128" s="337">
        <v>96</v>
      </c>
      <c r="K128" s="337" t="s">
        <v>71</v>
      </c>
      <c r="L128" s="337" t="s">
        <v>71</v>
      </c>
      <c r="M128" s="337" t="s">
        <v>71</v>
      </c>
      <c r="N128" s="337" t="s">
        <v>71</v>
      </c>
      <c r="O128" s="337" t="s">
        <v>102</v>
      </c>
      <c r="P128" s="337">
        <v>0.11</v>
      </c>
      <c r="Q128" s="339" t="s">
        <v>143</v>
      </c>
      <c r="R128" s="339" t="s">
        <v>199</v>
      </c>
      <c r="S128" s="339" t="s">
        <v>1215</v>
      </c>
      <c r="T128" s="339" t="s">
        <v>143</v>
      </c>
      <c r="U128" s="339" t="s">
        <v>992</v>
      </c>
      <c r="V128" s="340"/>
      <c r="W128" s="100"/>
      <c r="X128" s="100"/>
      <c r="Y128" s="100"/>
      <c r="Z128" s="567"/>
      <c r="AA128" s="567"/>
      <c r="AB128" s="567"/>
      <c r="AC128" s="567"/>
      <c r="AD128" s="567"/>
      <c r="AE128" s="567"/>
      <c r="AF128" s="567"/>
      <c r="AG128" s="567"/>
    </row>
    <row r="129" spans="1:33" x14ac:dyDescent="0.2">
      <c r="A129" s="337">
        <v>39</v>
      </c>
      <c r="B129" s="337" t="s">
        <v>1762</v>
      </c>
      <c r="C129" s="338" t="s">
        <v>1011</v>
      </c>
      <c r="D129" s="337" t="s">
        <v>90</v>
      </c>
      <c r="E129" s="337" t="s">
        <v>90</v>
      </c>
      <c r="F129" s="337">
        <v>6</v>
      </c>
      <c r="G129" s="337" t="s">
        <v>269</v>
      </c>
      <c r="H129" s="337">
        <v>96</v>
      </c>
      <c r="I129" s="337" t="s">
        <v>125</v>
      </c>
      <c r="J129" s="337">
        <v>96</v>
      </c>
      <c r="K129" s="337" t="s">
        <v>71</v>
      </c>
      <c r="L129" s="337" t="s">
        <v>71</v>
      </c>
      <c r="M129" s="337" t="s">
        <v>71</v>
      </c>
      <c r="N129" s="337" t="s">
        <v>71</v>
      </c>
      <c r="O129" s="337" t="s">
        <v>102</v>
      </c>
      <c r="P129" s="337">
        <v>6.5000000000000002E-2</v>
      </c>
      <c r="Q129" s="339" t="s">
        <v>143</v>
      </c>
      <c r="R129" s="339" t="s">
        <v>199</v>
      </c>
      <c r="S129" s="339" t="s">
        <v>1217</v>
      </c>
      <c r="T129" s="339" t="s">
        <v>143</v>
      </c>
      <c r="U129" s="339" t="s">
        <v>992</v>
      </c>
      <c r="V129" s="340"/>
      <c r="W129" s="100"/>
      <c r="X129" s="100"/>
      <c r="Y129" s="100"/>
      <c r="Z129" s="567"/>
      <c r="AA129" s="567"/>
      <c r="AB129" s="567"/>
      <c r="AC129" s="567"/>
      <c r="AD129" s="567"/>
      <c r="AE129" s="567"/>
      <c r="AF129" s="567"/>
      <c r="AG129" s="567"/>
    </row>
    <row r="130" spans="1:33" x14ac:dyDescent="0.2">
      <c r="A130" s="341">
        <v>40</v>
      </c>
      <c r="B130" s="341" t="s">
        <v>1763</v>
      </c>
      <c r="C130" s="342" t="s">
        <v>1008</v>
      </c>
      <c r="D130" s="341" t="s">
        <v>90</v>
      </c>
      <c r="E130" s="341" t="s">
        <v>90</v>
      </c>
      <c r="F130" s="341">
        <v>6</v>
      </c>
      <c r="G130" s="341" t="s">
        <v>269</v>
      </c>
      <c r="H130" s="341">
        <v>96</v>
      </c>
      <c r="I130" s="341" t="s">
        <v>125</v>
      </c>
      <c r="J130" s="341">
        <v>96</v>
      </c>
      <c r="K130" s="341" t="s">
        <v>71</v>
      </c>
      <c r="L130" s="341" t="s">
        <v>71</v>
      </c>
      <c r="M130" s="341" t="s">
        <v>71</v>
      </c>
      <c r="N130" s="341" t="s">
        <v>71</v>
      </c>
      <c r="O130" s="341" t="s">
        <v>102</v>
      </c>
      <c r="P130" s="341">
        <v>23.8</v>
      </c>
      <c r="Q130" s="343" t="s">
        <v>143</v>
      </c>
      <c r="R130" s="343" t="s">
        <v>199</v>
      </c>
      <c r="S130" s="343" t="s">
        <v>1219</v>
      </c>
      <c r="T130" s="343" t="s">
        <v>143</v>
      </c>
      <c r="U130" s="343" t="s">
        <v>992</v>
      </c>
      <c r="V130" s="344"/>
      <c r="W130" s="100"/>
      <c r="X130" s="100"/>
      <c r="Y130" s="100"/>
      <c r="Z130" s="567"/>
      <c r="AA130" s="567"/>
      <c r="AB130" s="567"/>
      <c r="AC130" s="567"/>
      <c r="AD130" s="567"/>
      <c r="AE130" s="567"/>
      <c r="AF130" s="567"/>
      <c r="AG130" s="567"/>
    </row>
    <row r="131" spans="1:33" x14ac:dyDescent="0.2">
      <c r="A131" s="341">
        <v>41</v>
      </c>
      <c r="B131" s="341" t="s">
        <v>1763</v>
      </c>
      <c r="C131" s="342" t="s">
        <v>1009</v>
      </c>
      <c r="D131" s="341" t="s">
        <v>90</v>
      </c>
      <c r="E131" s="341" t="s">
        <v>90</v>
      </c>
      <c r="F131" s="341">
        <v>6</v>
      </c>
      <c r="G131" s="341" t="s">
        <v>269</v>
      </c>
      <c r="H131" s="341">
        <v>96</v>
      </c>
      <c r="I131" s="341" t="s">
        <v>125</v>
      </c>
      <c r="J131" s="341">
        <v>96</v>
      </c>
      <c r="K131" s="341" t="s">
        <v>71</v>
      </c>
      <c r="L131" s="341" t="s">
        <v>71</v>
      </c>
      <c r="M131" s="341" t="s">
        <v>71</v>
      </c>
      <c r="N131" s="341" t="s">
        <v>71</v>
      </c>
      <c r="O131" s="341" t="s">
        <v>102</v>
      </c>
      <c r="P131" s="341">
        <v>21.5</v>
      </c>
      <c r="Q131" s="343" t="s">
        <v>143</v>
      </c>
      <c r="R131" s="343" t="s">
        <v>199</v>
      </c>
      <c r="S131" s="343" t="s">
        <v>1221</v>
      </c>
      <c r="T131" s="343" t="s">
        <v>143</v>
      </c>
      <c r="U131" s="343" t="s">
        <v>992</v>
      </c>
      <c r="V131" s="344"/>
      <c r="W131" s="100"/>
      <c r="X131" s="100"/>
      <c r="Y131" s="100"/>
      <c r="Z131" s="567"/>
      <c r="AA131" s="567"/>
      <c r="AB131" s="567"/>
      <c r="AC131" s="567"/>
      <c r="AD131" s="567"/>
      <c r="AE131" s="567"/>
      <c r="AF131" s="567"/>
      <c r="AG131" s="567"/>
    </row>
    <row r="132" spans="1:33" x14ac:dyDescent="0.2">
      <c r="A132" s="341">
        <v>42</v>
      </c>
      <c r="B132" s="341" t="s">
        <v>1763</v>
      </c>
      <c r="C132" s="342" t="s">
        <v>1011</v>
      </c>
      <c r="D132" s="341" t="s">
        <v>90</v>
      </c>
      <c r="E132" s="341" t="s">
        <v>90</v>
      </c>
      <c r="F132" s="341">
        <v>6</v>
      </c>
      <c r="G132" s="341" t="s">
        <v>269</v>
      </c>
      <c r="H132" s="341">
        <v>96</v>
      </c>
      <c r="I132" s="341" t="s">
        <v>125</v>
      </c>
      <c r="J132" s="341">
        <v>96</v>
      </c>
      <c r="K132" s="341" t="s">
        <v>71</v>
      </c>
      <c r="L132" s="341" t="s">
        <v>71</v>
      </c>
      <c r="M132" s="341" t="s">
        <v>71</v>
      </c>
      <c r="N132" s="341" t="s">
        <v>71</v>
      </c>
      <c r="O132" s="341" t="s">
        <v>102</v>
      </c>
      <c r="P132" s="341">
        <v>18</v>
      </c>
      <c r="Q132" s="343" t="s">
        <v>143</v>
      </c>
      <c r="R132" s="343" t="s">
        <v>199</v>
      </c>
      <c r="S132" s="343" t="s">
        <v>1224</v>
      </c>
      <c r="T132" s="343" t="s">
        <v>143</v>
      </c>
      <c r="U132" s="343" t="s">
        <v>992</v>
      </c>
      <c r="V132" s="344"/>
      <c r="W132" s="100"/>
      <c r="X132" s="100"/>
      <c r="Y132" s="100"/>
      <c r="Z132" s="567"/>
      <c r="AA132" s="567"/>
      <c r="AB132" s="567"/>
      <c r="AC132" s="567"/>
      <c r="AD132" s="567"/>
      <c r="AE132" s="567"/>
      <c r="AF132" s="567"/>
      <c r="AG132" s="567"/>
    </row>
    <row r="133" spans="1:33" x14ac:dyDescent="0.2">
      <c r="A133" s="372">
        <v>43</v>
      </c>
      <c r="B133" s="372" t="s">
        <v>1764</v>
      </c>
      <c r="C133" s="373" t="s">
        <v>1008</v>
      </c>
      <c r="D133" s="372" t="s">
        <v>90</v>
      </c>
      <c r="E133" s="372" t="s">
        <v>90</v>
      </c>
      <c r="F133" s="372">
        <v>6</v>
      </c>
      <c r="G133" s="372" t="s">
        <v>269</v>
      </c>
      <c r="H133" s="372">
        <v>96</v>
      </c>
      <c r="I133" s="372" t="s">
        <v>125</v>
      </c>
      <c r="J133" s="372">
        <v>96</v>
      </c>
      <c r="K133" s="372" t="s">
        <v>71</v>
      </c>
      <c r="L133" s="372" t="s">
        <v>71</v>
      </c>
      <c r="M133" s="372" t="s">
        <v>71</v>
      </c>
      <c r="N133" s="372" t="s">
        <v>71</v>
      </c>
      <c r="O133" s="372" t="s">
        <v>102</v>
      </c>
      <c r="P133" s="372">
        <v>81.3</v>
      </c>
      <c r="Q133" s="374" t="s">
        <v>143</v>
      </c>
      <c r="R133" s="374" t="s">
        <v>199</v>
      </c>
      <c r="S133" s="374" t="s">
        <v>1226</v>
      </c>
      <c r="T133" s="374" t="s">
        <v>143</v>
      </c>
      <c r="U133" s="374" t="s">
        <v>992</v>
      </c>
      <c r="V133" s="375"/>
      <c r="W133" s="100"/>
      <c r="X133" s="100"/>
      <c r="Y133" s="100"/>
      <c r="Z133" s="567"/>
      <c r="AA133" s="567"/>
      <c r="AB133" s="567"/>
      <c r="AC133" s="567"/>
      <c r="AD133" s="567"/>
      <c r="AE133" s="567"/>
      <c r="AF133" s="567"/>
      <c r="AG133" s="567"/>
    </row>
    <row r="134" spans="1:33" x14ac:dyDescent="0.2">
      <c r="A134" s="372">
        <v>44</v>
      </c>
      <c r="B134" s="372" t="s">
        <v>1764</v>
      </c>
      <c r="C134" s="373" t="s">
        <v>1009</v>
      </c>
      <c r="D134" s="372" t="s">
        <v>90</v>
      </c>
      <c r="E134" s="372" t="s">
        <v>90</v>
      </c>
      <c r="F134" s="372">
        <v>6</v>
      </c>
      <c r="G134" s="372" t="s">
        <v>269</v>
      </c>
      <c r="H134" s="372">
        <v>96</v>
      </c>
      <c r="I134" s="372" t="s">
        <v>125</v>
      </c>
      <c r="J134" s="372">
        <v>96</v>
      </c>
      <c r="K134" s="372" t="s">
        <v>71</v>
      </c>
      <c r="L134" s="372" t="s">
        <v>71</v>
      </c>
      <c r="M134" s="372" t="s">
        <v>71</v>
      </c>
      <c r="N134" s="372" t="s">
        <v>71</v>
      </c>
      <c r="O134" s="372" t="s">
        <v>102</v>
      </c>
      <c r="P134" s="372" t="s">
        <v>71</v>
      </c>
      <c r="Q134" s="374" t="s">
        <v>71</v>
      </c>
      <c r="R134" s="374" t="s">
        <v>71</v>
      </c>
      <c r="S134" s="374" t="s">
        <v>71</v>
      </c>
      <c r="T134" s="374" t="s">
        <v>71</v>
      </c>
      <c r="U134" s="374" t="s">
        <v>992</v>
      </c>
      <c r="V134" s="375"/>
      <c r="W134" s="100"/>
      <c r="X134" s="100"/>
      <c r="Y134" s="100"/>
      <c r="Z134" s="567"/>
      <c r="AA134" s="567"/>
      <c r="AB134" s="567"/>
      <c r="AC134" s="567"/>
      <c r="AD134" s="567"/>
      <c r="AE134" s="567"/>
      <c r="AF134" s="567"/>
      <c r="AG134" s="567"/>
    </row>
    <row r="135" spans="1:33" x14ac:dyDescent="0.2">
      <c r="A135" s="372">
        <v>45</v>
      </c>
      <c r="B135" s="372" t="s">
        <v>1764</v>
      </c>
      <c r="C135" s="373" t="s">
        <v>1011</v>
      </c>
      <c r="D135" s="372" t="s">
        <v>90</v>
      </c>
      <c r="E135" s="372" t="s">
        <v>90</v>
      </c>
      <c r="F135" s="372">
        <v>6</v>
      </c>
      <c r="G135" s="372" t="s">
        <v>269</v>
      </c>
      <c r="H135" s="372">
        <v>96</v>
      </c>
      <c r="I135" s="372" t="s">
        <v>125</v>
      </c>
      <c r="J135" s="372">
        <v>96</v>
      </c>
      <c r="K135" s="372" t="s">
        <v>71</v>
      </c>
      <c r="L135" s="372" t="s">
        <v>71</v>
      </c>
      <c r="M135" s="372" t="s">
        <v>71</v>
      </c>
      <c r="N135" s="372" t="s">
        <v>71</v>
      </c>
      <c r="O135" s="372" t="s">
        <v>102</v>
      </c>
      <c r="P135" s="372" t="s">
        <v>71</v>
      </c>
      <c r="Q135" s="374" t="s">
        <v>71</v>
      </c>
      <c r="R135" s="374" t="s">
        <v>71</v>
      </c>
      <c r="S135" s="374" t="s">
        <v>71</v>
      </c>
      <c r="T135" s="374" t="s">
        <v>71</v>
      </c>
      <c r="U135" s="374" t="s">
        <v>992</v>
      </c>
      <c r="V135" s="375"/>
      <c r="W135" s="100"/>
      <c r="X135" s="100"/>
      <c r="Y135" s="100"/>
      <c r="Z135" s="567"/>
      <c r="AA135" s="567"/>
      <c r="AB135" s="567"/>
      <c r="AC135" s="567"/>
      <c r="AD135" s="567"/>
      <c r="AE135" s="567"/>
      <c r="AF135" s="567"/>
      <c r="AG135" s="567"/>
    </row>
    <row r="136" spans="1:33" x14ac:dyDescent="0.2">
      <c r="A136" s="376">
        <v>46</v>
      </c>
      <c r="B136" s="376" t="s">
        <v>1765</v>
      </c>
      <c r="C136" s="377" t="s">
        <v>1008</v>
      </c>
      <c r="D136" s="376" t="s">
        <v>90</v>
      </c>
      <c r="E136" s="376" t="s">
        <v>90</v>
      </c>
      <c r="F136" s="376">
        <v>6</v>
      </c>
      <c r="G136" s="376" t="s">
        <v>269</v>
      </c>
      <c r="H136" s="376">
        <v>96</v>
      </c>
      <c r="I136" s="376" t="s">
        <v>125</v>
      </c>
      <c r="J136" s="376">
        <v>96</v>
      </c>
      <c r="K136" s="376" t="s">
        <v>71</v>
      </c>
      <c r="L136" s="376" t="s">
        <v>71</v>
      </c>
      <c r="M136" s="376" t="s">
        <v>71</v>
      </c>
      <c r="N136" s="376" t="s">
        <v>71</v>
      </c>
      <c r="O136" s="376" t="s">
        <v>102</v>
      </c>
      <c r="P136" s="376">
        <v>0.26</v>
      </c>
      <c r="Q136" s="378" t="s">
        <v>143</v>
      </c>
      <c r="R136" s="378" t="s">
        <v>199</v>
      </c>
      <c r="S136" s="378" t="s">
        <v>1229</v>
      </c>
      <c r="T136" s="378" t="s">
        <v>143</v>
      </c>
      <c r="U136" s="378" t="s">
        <v>992</v>
      </c>
      <c r="V136" s="379"/>
      <c r="W136" s="100"/>
      <c r="X136" s="100"/>
      <c r="Y136" s="100"/>
      <c r="Z136" s="567"/>
      <c r="AA136" s="567"/>
      <c r="AB136" s="567"/>
      <c r="AC136" s="567"/>
      <c r="AD136" s="567"/>
      <c r="AE136" s="567"/>
      <c r="AF136" s="567"/>
      <c r="AG136" s="567"/>
    </row>
    <row r="137" spans="1:33" x14ac:dyDescent="0.2">
      <c r="A137" s="376">
        <v>47</v>
      </c>
      <c r="B137" s="376" t="s">
        <v>1765</v>
      </c>
      <c r="C137" s="377" t="s">
        <v>1009</v>
      </c>
      <c r="D137" s="376" t="s">
        <v>90</v>
      </c>
      <c r="E137" s="376" t="s">
        <v>90</v>
      </c>
      <c r="F137" s="376">
        <v>6</v>
      </c>
      <c r="G137" s="376" t="s">
        <v>269</v>
      </c>
      <c r="H137" s="376">
        <v>96</v>
      </c>
      <c r="I137" s="376" t="s">
        <v>125</v>
      </c>
      <c r="J137" s="376">
        <v>96</v>
      </c>
      <c r="K137" s="376" t="s">
        <v>71</v>
      </c>
      <c r="L137" s="376" t="s">
        <v>71</v>
      </c>
      <c r="M137" s="376" t="s">
        <v>71</v>
      </c>
      <c r="N137" s="376" t="s">
        <v>71</v>
      </c>
      <c r="O137" s="376" t="s">
        <v>102</v>
      </c>
      <c r="P137" s="376">
        <v>0.78</v>
      </c>
      <c r="Q137" s="378" t="s">
        <v>143</v>
      </c>
      <c r="R137" s="378" t="s">
        <v>199</v>
      </c>
      <c r="S137" s="378" t="s">
        <v>1231</v>
      </c>
      <c r="T137" s="378" t="s">
        <v>143</v>
      </c>
      <c r="U137" s="378" t="s">
        <v>992</v>
      </c>
      <c r="V137" s="379"/>
      <c r="W137" s="100"/>
      <c r="X137" s="100"/>
      <c r="Y137" s="100"/>
      <c r="Z137" s="567"/>
      <c r="AA137" s="567"/>
      <c r="AB137" s="567"/>
      <c r="AC137" s="567"/>
      <c r="AD137" s="567"/>
      <c r="AE137" s="567"/>
      <c r="AF137" s="567"/>
      <c r="AG137" s="567"/>
    </row>
    <row r="138" spans="1:33" x14ac:dyDescent="0.2">
      <c r="A138" s="376">
        <v>48</v>
      </c>
      <c r="B138" s="376" t="s">
        <v>1765</v>
      </c>
      <c r="C138" s="377" t="s">
        <v>1011</v>
      </c>
      <c r="D138" s="376" t="s">
        <v>90</v>
      </c>
      <c r="E138" s="376" t="s">
        <v>90</v>
      </c>
      <c r="F138" s="376">
        <v>6</v>
      </c>
      <c r="G138" s="376" t="s">
        <v>269</v>
      </c>
      <c r="H138" s="376">
        <v>96</v>
      </c>
      <c r="I138" s="376" t="s">
        <v>125</v>
      </c>
      <c r="J138" s="376">
        <v>96</v>
      </c>
      <c r="K138" s="376" t="s">
        <v>71</v>
      </c>
      <c r="L138" s="376" t="s">
        <v>71</v>
      </c>
      <c r="M138" s="376" t="s">
        <v>71</v>
      </c>
      <c r="N138" s="376" t="s">
        <v>71</v>
      </c>
      <c r="O138" s="376" t="s">
        <v>102</v>
      </c>
      <c r="P138" s="376">
        <v>1.06</v>
      </c>
      <c r="Q138" s="378" t="s">
        <v>143</v>
      </c>
      <c r="R138" s="378" t="s">
        <v>199</v>
      </c>
      <c r="S138" s="378" t="s">
        <v>1233</v>
      </c>
      <c r="T138" s="378" t="s">
        <v>143</v>
      </c>
      <c r="U138" s="378" t="s">
        <v>992</v>
      </c>
      <c r="V138" s="379"/>
      <c r="W138" s="100"/>
      <c r="X138" s="100"/>
      <c r="Y138" s="100"/>
      <c r="Z138" s="567"/>
      <c r="AA138" s="567"/>
      <c r="AB138" s="567"/>
      <c r="AC138" s="567"/>
      <c r="AD138" s="567"/>
      <c r="AE138" s="567"/>
      <c r="AF138" s="567"/>
      <c r="AG138" s="567"/>
    </row>
    <row r="139" spans="1:33" x14ac:dyDescent="0.2">
      <c r="A139" s="96">
        <v>49</v>
      </c>
      <c r="B139" s="96" t="s">
        <v>1766</v>
      </c>
      <c r="C139" s="293" t="s">
        <v>1008</v>
      </c>
      <c r="D139" s="96" t="s">
        <v>90</v>
      </c>
      <c r="E139" s="96" t="s">
        <v>90</v>
      </c>
      <c r="F139" s="96">
        <v>6</v>
      </c>
      <c r="G139" s="96" t="s">
        <v>269</v>
      </c>
      <c r="H139" s="96">
        <v>96</v>
      </c>
      <c r="I139" s="96" t="s">
        <v>125</v>
      </c>
      <c r="J139" s="96">
        <v>96</v>
      </c>
      <c r="K139" s="96" t="s">
        <v>71</v>
      </c>
      <c r="L139" s="96" t="s">
        <v>71</v>
      </c>
      <c r="M139" s="96" t="s">
        <v>71</v>
      </c>
      <c r="N139" s="96" t="s">
        <v>71</v>
      </c>
      <c r="O139" s="96" t="s">
        <v>102</v>
      </c>
      <c r="P139" s="96">
        <v>17.5</v>
      </c>
      <c r="Q139" s="294" t="s">
        <v>143</v>
      </c>
      <c r="R139" s="294" t="s">
        <v>199</v>
      </c>
      <c r="S139" s="294" t="s">
        <v>1082</v>
      </c>
      <c r="T139" s="294" t="s">
        <v>143</v>
      </c>
      <c r="U139" s="294" t="s">
        <v>992</v>
      </c>
      <c r="V139" s="345"/>
      <c r="W139" s="100"/>
      <c r="X139" s="100"/>
      <c r="Y139" s="100"/>
      <c r="Z139" s="567"/>
      <c r="AA139" s="567"/>
      <c r="AB139" s="567"/>
      <c r="AC139" s="567"/>
      <c r="AD139" s="567"/>
      <c r="AE139" s="567"/>
      <c r="AF139" s="567"/>
      <c r="AG139" s="567"/>
    </row>
    <row r="140" spans="1:33" x14ac:dyDescent="0.2">
      <c r="A140" s="96">
        <v>50</v>
      </c>
      <c r="B140" s="96" t="s">
        <v>1766</v>
      </c>
      <c r="C140" s="293" t="s">
        <v>1009</v>
      </c>
      <c r="D140" s="96" t="s">
        <v>90</v>
      </c>
      <c r="E140" s="96" t="s">
        <v>90</v>
      </c>
      <c r="F140" s="96">
        <v>6</v>
      </c>
      <c r="G140" s="96" t="s">
        <v>269</v>
      </c>
      <c r="H140" s="96">
        <v>96</v>
      </c>
      <c r="I140" s="96" t="s">
        <v>125</v>
      </c>
      <c r="J140" s="96">
        <v>96</v>
      </c>
      <c r="K140" s="96" t="s">
        <v>71</v>
      </c>
      <c r="L140" s="96" t="s">
        <v>71</v>
      </c>
      <c r="M140" s="96" t="s">
        <v>71</v>
      </c>
      <c r="N140" s="96" t="s">
        <v>71</v>
      </c>
      <c r="O140" s="96" t="s">
        <v>102</v>
      </c>
      <c r="P140" s="96">
        <v>9.2799999999999994</v>
      </c>
      <c r="Q140" s="294" t="s">
        <v>143</v>
      </c>
      <c r="R140" s="294" t="s">
        <v>199</v>
      </c>
      <c r="S140" s="294" t="s">
        <v>1088</v>
      </c>
      <c r="T140" s="294" t="s">
        <v>143</v>
      </c>
      <c r="U140" s="294" t="s">
        <v>992</v>
      </c>
      <c r="V140" s="345"/>
      <c r="W140" s="100"/>
      <c r="X140" s="100"/>
      <c r="Y140" s="100"/>
      <c r="Z140" s="567"/>
      <c r="AA140" s="567"/>
      <c r="AB140" s="567"/>
      <c r="AC140" s="567"/>
      <c r="AD140" s="567"/>
      <c r="AE140" s="567"/>
      <c r="AF140" s="567"/>
      <c r="AG140" s="567"/>
    </row>
    <row r="141" spans="1:33" x14ac:dyDescent="0.2">
      <c r="A141" s="96">
        <v>51</v>
      </c>
      <c r="B141" s="96" t="s">
        <v>1766</v>
      </c>
      <c r="C141" s="293" t="s">
        <v>1011</v>
      </c>
      <c r="D141" s="96" t="s">
        <v>90</v>
      </c>
      <c r="E141" s="96" t="s">
        <v>90</v>
      </c>
      <c r="F141" s="96">
        <v>6</v>
      </c>
      <c r="G141" s="96" t="s">
        <v>269</v>
      </c>
      <c r="H141" s="96">
        <v>96</v>
      </c>
      <c r="I141" s="96" t="s">
        <v>125</v>
      </c>
      <c r="J141" s="96">
        <v>96</v>
      </c>
      <c r="K141" s="96" t="s">
        <v>71</v>
      </c>
      <c r="L141" s="96" t="s">
        <v>71</v>
      </c>
      <c r="M141" s="96" t="s">
        <v>71</v>
      </c>
      <c r="N141" s="96" t="s">
        <v>71</v>
      </c>
      <c r="O141" s="96" t="s">
        <v>102</v>
      </c>
      <c r="P141" s="96">
        <v>13.1</v>
      </c>
      <c r="Q141" s="294" t="s">
        <v>143</v>
      </c>
      <c r="R141" s="294" t="s">
        <v>199</v>
      </c>
      <c r="S141" s="294" t="s">
        <v>1092</v>
      </c>
      <c r="T141" s="294" t="s">
        <v>143</v>
      </c>
      <c r="U141" s="294" t="s">
        <v>992</v>
      </c>
      <c r="V141" s="345"/>
      <c r="W141" s="100"/>
      <c r="X141" s="100"/>
      <c r="Y141" s="100"/>
      <c r="Z141" s="567"/>
      <c r="AA141" s="567"/>
      <c r="AB141" s="567"/>
      <c r="AC141" s="567"/>
      <c r="AD141" s="567"/>
      <c r="AE141" s="567"/>
      <c r="AF141" s="567"/>
      <c r="AG141" s="567"/>
    </row>
    <row r="142" spans="1:33" x14ac:dyDescent="0.2">
      <c r="A142" s="346">
        <v>52</v>
      </c>
      <c r="B142" s="346" t="s">
        <v>1767</v>
      </c>
      <c r="C142" s="347" t="s">
        <v>1008</v>
      </c>
      <c r="D142" s="346" t="s">
        <v>90</v>
      </c>
      <c r="E142" s="346" t="s">
        <v>90</v>
      </c>
      <c r="F142" s="346">
        <v>6</v>
      </c>
      <c r="G142" s="346" t="s">
        <v>269</v>
      </c>
      <c r="H142" s="346">
        <v>96</v>
      </c>
      <c r="I142" s="346" t="s">
        <v>125</v>
      </c>
      <c r="J142" s="346">
        <v>96</v>
      </c>
      <c r="K142" s="346" t="s">
        <v>71</v>
      </c>
      <c r="L142" s="346" t="s">
        <v>71</v>
      </c>
      <c r="M142" s="346" t="s">
        <v>71</v>
      </c>
      <c r="N142" s="346" t="s">
        <v>71</v>
      </c>
      <c r="O142" s="346" t="s">
        <v>102</v>
      </c>
      <c r="P142" s="346">
        <v>53.5</v>
      </c>
      <c r="Q142" s="348" t="s">
        <v>143</v>
      </c>
      <c r="R142" s="348" t="s">
        <v>199</v>
      </c>
      <c r="S142" s="348" t="s">
        <v>1094</v>
      </c>
      <c r="T142" s="348" t="s">
        <v>143</v>
      </c>
      <c r="U142" s="348" t="s">
        <v>992</v>
      </c>
      <c r="V142" s="349"/>
      <c r="W142" s="100"/>
      <c r="X142" s="100"/>
      <c r="Y142" s="100"/>
      <c r="Z142" s="567"/>
      <c r="AA142" s="567"/>
      <c r="AB142" s="567"/>
      <c r="AC142" s="567"/>
      <c r="AD142" s="567"/>
      <c r="AE142" s="567"/>
      <c r="AF142" s="567"/>
      <c r="AG142" s="567"/>
    </row>
    <row r="143" spans="1:33" x14ac:dyDescent="0.2">
      <c r="A143" s="346">
        <v>53</v>
      </c>
      <c r="B143" s="346" t="s">
        <v>1767</v>
      </c>
      <c r="C143" s="347" t="s">
        <v>1009</v>
      </c>
      <c r="D143" s="346" t="s">
        <v>90</v>
      </c>
      <c r="E143" s="346" t="s">
        <v>90</v>
      </c>
      <c r="F143" s="346">
        <v>6</v>
      </c>
      <c r="G143" s="346" t="s">
        <v>269</v>
      </c>
      <c r="H143" s="346">
        <v>96</v>
      </c>
      <c r="I143" s="346" t="s">
        <v>125</v>
      </c>
      <c r="J143" s="346">
        <v>96</v>
      </c>
      <c r="K143" s="346" t="s">
        <v>71</v>
      </c>
      <c r="L143" s="346" t="s">
        <v>71</v>
      </c>
      <c r="M143" s="346" t="s">
        <v>71</v>
      </c>
      <c r="N143" s="346" t="s">
        <v>71</v>
      </c>
      <c r="O143" s="346" t="s">
        <v>102</v>
      </c>
      <c r="P143" s="346">
        <v>67.2</v>
      </c>
      <c r="Q143" s="348" t="s">
        <v>143</v>
      </c>
      <c r="R143" s="348" t="s">
        <v>199</v>
      </c>
      <c r="S143" s="348" t="s">
        <v>1100</v>
      </c>
      <c r="T143" s="348" t="s">
        <v>143</v>
      </c>
      <c r="U143" s="348" t="s">
        <v>992</v>
      </c>
      <c r="V143" s="349"/>
      <c r="W143" s="100"/>
      <c r="X143" s="100"/>
      <c r="Y143" s="100"/>
      <c r="Z143" s="567"/>
      <c r="AA143" s="567"/>
      <c r="AB143" s="567"/>
      <c r="AC143" s="567"/>
      <c r="AD143" s="567"/>
      <c r="AE143" s="567"/>
      <c r="AF143" s="567"/>
      <c r="AG143" s="567"/>
    </row>
    <row r="144" spans="1:33" x14ac:dyDescent="0.2">
      <c r="A144" s="346">
        <v>54</v>
      </c>
      <c r="B144" s="346" t="s">
        <v>1767</v>
      </c>
      <c r="C144" s="347" t="s">
        <v>1011</v>
      </c>
      <c r="D144" s="346" t="s">
        <v>90</v>
      </c>
      <c r="E144" s="346" t="s">
        <v>90</v>
      </c>
      <c r="F144" s="346">
        <v>6</v>
      </c>
      <c r="G144" s="346" t="s">
        <v>269</v>
      </c>
      <c r="H144" s="346">
        <v>96</v>
      </c>
      <c r="I144" s="346" t="s">
        <v>125</v>
      </c>
      <c r="J144" s="346">
        <v>96</v>
      </c>
      <c r="K144" s="346" t="s">
        <v>71</v>
      </c>
      <c r="L144" s="346" t="s">
        <v>71</v>
      </c>
      <c r="M144" s="346" t="s">
        <v>71</v>
      </c>
      <c r="N144" s="346" t="s">
        <v>71</v>
      </c>
      <c r="O144" s="346" t="s">
        <v>102</v>
      </c>
      <c r="P144" s="346">
        <v>76.400000000000006</v>
      </c>
      <c r="Q144" s="348" t="s">
        <v>143</v>
      </c>
      <c r="R144" s="348" t="s">
        <v>199</v>
      </c>
      <c r="S144" s="348" t="s">
        <v>1106</v>
      </c>
      <c r="T144" s="348" t="s">
        <v>143</v>
      </c>
      <c r="U144" s="348" t="s">
        <v>992</v>
      </c>
      <c r="V144" s="349"/>
      <c r="W144" s="100"/>
      <c r="X144" s="100"/>
      <c r="Y144" s="100"/>
      <c r="Z144" s="567"/>
      <c r="AA144" s="567"/>
      <c r="AB144" s="567"/>
      <c r="AC144" s="567"/>
      <c r="AD144" s="567"/>
      <c r="AE144" s="567"/>
      <c r="AF144" s="567"/>
      <c r="AG144" s="567"/>
    </row>
    <row r="145" spans="1:33" x14ac:dyDescent="0.2">
      <c r="A145" s="350">
        <v>55</v>
      </c>
      <c r="B145" s="350" t="s">
        <v>1768</v>
      </c>
      <c r="C145" s="351" t="s">
        <v>1008</v>
      </c>
      <c r="D145" s="350" t="s">
        <v>90</v>
      </c>
      <c r="E145" s="350" t="s">
        <v>90</v>
      </c>
      <c r="F145" s="350">
        <v>6</v>
      </c>
      <c r="G145" s="350" t="s">
        <v>269</v>
      </c>
      <c r="H145" s="350">
        <v>96</v>
      </c>
      <c r="I145" s="350" t="s">
        <v>125</v>
      </c>
      <c r="J145" s="350">
        <v>96</v>
      </c>
      <c r="K145" s="350" t="s">
        <v>71</v>
      </c>
      <c r="L145" s="350" t="s">
        <v>71</v>
      </c>
      <c r="M145" s="350" t="s">
        <v>71</v>
      </c>
      <c r="N145" s="350" t="s">
        <v>71</v>
      </c>
      <c r="O145" s="350" t="s">
        <v>102</v>
      </c>
      <c r="P145" s="350">
        <v>0.01</v>
      </c>
      <c r="Q145" s="352" t="s">
        <v>143</v>
      </c>
      <c r="R145" s="352" t="s">
        <v>199</v>
      </c>
      <c r="S145" s="352" t="s">
        <v>1111</v>
      </c>
      <c r="T145" s="352" t="s">
        <v>143</v>
      </c>
      <c r="U145" s="352" t="s">
        <v>992</v>
      </c>
      <c r="V145" s="353"/>
      <c r="W145" s="100"/>
      <c r="X145" s="100"/>
      <c r="Y145" s="100"/>
      <c r="Z145" s="567"/>
      <c r="AA145" s="567"/>
      <c r="AB145" s="567"/>
      <c r="AC145" s="567"/>
      <c r="AD145" s="567"/>
      <c r="AE145" s="567"/>
      <c r="AF145" s="567"/>
      <c r="AG145" s="567"/>
    </row>
    <row r="146" spans="1:33" x14ac:dyDescent="0.2">
      <c r="A146" s="350">
        <v>56</v>
      </c>
      <c r="B146" s="350" t="s">
        <v>1768</v>
      </c>
      <c r="C146" s="351" t="s">
        <v>1009</v>
      </c>
      <c r="D146" s="350" t="s">
        <v>90</v>
      </c>
      <c r="E146" s="350" t="s">
        <v>90</v>
      </c>
      <c r="F146" s="350">
        <v>6</v>
      </c>
      <c r="G146" s="350" t="s">
        <v>269</v>
      </c>
      <c r="H146" s="350">
        <v>96</v>
      </c>
      <c r="I146" s="350" t="s">
        <v>125</v>
      </c>
      <c r="J146" s="350">
        <v>96</v>
      </c>
      <c r="K146" s="350" t="s">
        <v>71</v>
      </c>
      <c r="L146" s="350" t="s">
        <v>71</v>
      </c>
      <c r="M146" s="350" t="s">
        <v>71</v>
      </c>
      <c r="N146" s="350" t="s">
        <v>71</v>
      </c>
      <c r="O146" s="350" t="s">
        <v>102</v>
      </c>
      <c r="P146" s="181">
        <v>3.1E-2</v>
      </c>
      <c r="Q146" s="352" t="s">
        <v>143</v>
      </c>
      <c r="R146" s="352" t="s">
        <v>199</v>
      </c>
      <c r="S146" s="181" t="s">
        <v>1114</v>
      </c>
      <c r="T146" s="352" t="s">
        <v>143</v>
      </c>
      <c r="U146" s="352" t="s">
        <v>992</v>
      </c>
      <c r="V146" s="353"/>
      <c r="W146" s="100"/>
      <c r="X146" s="100"/>
      <c r="Y146" s="100"/>
      <c r="Z146" s="567"/>
      <c r="AA146" s="567"/>
      <c r="AB146" s="567"/>
      <c r="AC146" s="567"/>
      <c r="AD146" s="567"/>
      <c r="AE146" s="567"/>
      <c r="AF146" s="567"/>
      <c r="AG146" s="567"/>
    </row>
    <row r="147" spans="1:33" x14ac:dyDescent="0.2">
      <c r="A147" s="350">
        <v>57</v>
      </c>
      <c r="B147" s="350" t="s">
        <v>1768</v>
      </c>
      <c r="C147" s="351" t="s">
        <v>1011</v>
      </c>
      <c r="D147" s="350" t="s">
        <v>90</v>
      </c>
      <c r="E147" s="350" t="s">
        <v>90</v>
      </c>
      <c r="F147" s="350">
        <v>6</v>
      </c>
      <c r="G147" s="350" t="s">
        <v>269</v>
      </c>
      <c r="H147" s="350">
        <v>96</v>
      </c>
      <c r="I147" s="350" t="s">
        <v>125</v>
      </c>
      <c r="J147" s="350">
        <v>96</v>
      </c>
      <c r="K147" s="350" t="s">
        <v>71</v>
      </c>
      <c r="L147" s="350" t="s">
        <v>71</v>
      </c>
      <c r="M147" s="350" t="s">
        <v>71</v>
      </c>
      <c r="N147" s="350" t="s">
        <v>71</v>
      </c>
      <c r="O147" s="350" t="s">
        <v>102</v>
      </c>
      <c r="P147" s="350">
        <v>1.0999999999999999E-2</v>
      </c>
      <c r="Q147" s="352" t="s">
        <v>143</v>
      </c>
      <c r="R147" s="352" t="s">
        <v>199</v>
      </c>
      <c r="S147" s="352" t="s">
        <v>1111</v>
      </c>
      <c r="T147" s="352" t="s">
        <v>143</v>
      </c>
      <c r="U147" s="352" t="s">
        <v>992</v>
      </c>
      <c r="V147" s="353"/>
      <c r="W147" s="100"/>
      <c r="X147" s="100"/>
      <c r="Y147" s="100"/>
      <c r="Z147" s="567"/>
      <c r="AA147" s="567"/>
      <c r="AB147" s="567"/>
      <c r="AC147" s="567"/>
      <c r="AD147" s="567"/>
      <c r="AE147" s="567"/>
      <c r="AF147" s="567"/>
      <c r="AG147" s="567"/>
    </row>
    <row r="148" spans="1:33" x14ac:dyDescent="0.2">
      <c r="A148" s="354">
        <v>58</v>
      </c>
      <c r="B148" s="354" t="s">
        <v>1769</v>
      </c>
      <c r="C148" s="355" t="s">
        <v>1008</v>
      </c>
      <c r="D148" s="354" t="s">
        <v>90</v>
      </c>
      <c r="E148" s="354" t="s">
        <v>90</v>
      </c>
      <c r="F148" s="354">
        <v>6</v>
      </c>
      <c r="G148" s="354" t="s">
        <v>269</v>
      </c>
      <c r="H148" s="354">
        <v>96</v>
      </c>
      <c r="I148" s="354" t="s">
        <v>125</v>
      </c>
      <c r="J148" s="354">
        <v>96</v>
      </c>
      <c r="K148" s="354" t="s">
        <v>71</v>
      </c>
      <c r="L148" s="354" t="s">
        <v>71</v>
      </c>
      <c r="M148" s="354" t="s">
        <v>71</v>
      </c>
      <c r="N148" s="354" t="s">
        <v>71</v>
      </c>
      <c r="O148" s="354" t="s">
        <v>102</v>
      </c>
      <c r="P148" s="354">
        <v>31.5</v>
      </c>
      <c r="Q148" s="356" t="s">
        <v>143</v>
      </c>
      <c r="R148" s="356" t="s">
        <v>199</v>
      </c>
      <c r="S148" s="356" t="s">
        <v>1122</v>
      </c>
      <c r="T148" s="356" t="s">
        <v>143</v>
      </c>
      <c r="U148" s="356" t="s">
        <v>992</v>
      </c>
      <c r="V148" s="357"/>
      <c r="W148" s="100"/>
      <c r="X148" s="100"/>
      <c r="Y148" s="100"/>
      <c r="Z148" s="567"/>
      <c r="AA148" s="567"/>
      <c r="AB148" s="567"/>
      <c r="AC148" s="567"/>
      <c r="AD148" s="567"/>
      <c r="AE148" s="567"/>
      <c r="AF148" s="567"/>
      <c r="AG148" s="567"/>
    </row>
    <row r="149" spans="1:33" x14ac:dyDescent="0.2">
      <c r="A149" s="354">
        <v>59</v>
      </c>
      <c r="B149" s="354" t="s">
        <v>1769</v>
      </c>
      <c r="C149" s="355" t="s">
        <v>1009</v>
      </c>
      <c r="D149" s="354" t="s">
        <v>90</v>
      </c>
      <c r="E149" s="354" t="s">
        <v>90</v>
      </c>
      <c r="F149" s="354">
        <v>6</v>
      </c>
      <c r="G149" s="354" t="s">
        <v>269</v>
      </c>
      <c r="H149" s="354">
        <v>96</v>
      </c>
      <c r="I149" s="354" t="s">
        <v>125</v>
      </c>
      <c r="J149" s="354">
        <v>96</v>
      </c>
      <c r="K149" s="354" t="s">
        <v>71</v>
      </c>
      <c r="L149" s="354" t="s">
        <v>71</v>
      </c>
      <c r="M149" s="354" t="s">
        <v>71</v>
      </c>
      <c r="N149" s="354" t="s">
        <v>71</v>
      </c>
      <c r="O149" s="354" t="s">
        <v>102</v>
      </c>
      <c r="P149" s="354">
        <v>36.799999999999997</v>
      </c>
      <c r="Q149" s="356" t="s">
        <v>143</v>
      </c>
      <c r="R149" s="356" t="s">
        <v>199</v>
      </c>
      <c r="S149" s="356" t="s">
        <v>1126</v>
      </c>
      <c r="T149" s="356" t="s">
        <v>143</v>
      </c>
      <c r="U149" s="356" t="s">
        <v>992</v>
      </c>
      <c r="V149" s="357"/>
      <c r="W149" s="100"/>
      <c r="X149" s="100"/>
      <c r="Y149" s="100"/>
      <c r="Z149" s="567"/>
      <c r="AA149" s="567"/>
      <c r="AB149" s="567"/>
      <c r="AC149" s="567"/>
      <c r="AD149" s="567"/>
      <c r="AE149" s="567"/>
      <c r="AF149" s="567"/>
      <c r="AG149" s="567"/>
    </row>
    <row r="150" spans="1:33" x14ac:dyDescent="0.2">
      <c r="A150" s="354">
        <v>60</v>
      </c>
      <c r="B150" s="354" t="s">
        <v>1769</v>
      </c>
      <c r="C150" s="355" t="s">
        <v>1011</v>
      </c>
      <c r="D150" s="354" t="s">
        <v>90</v>
      </c>
      <c r="E150" s="354" t="s">
        <v>90</v>
      </c>
      <c r="F150" s="354">
        <v>6</v>
      </c>
      <c r="G150" s="354" t="s">
        <v>269</v>
      </c>
      <c r="H150" s="354">
        <v>96</v>
      </c>
      <c r="I150" s="354" t="s">
        <v>125</v>
      </c>
      <c r="J150" s="354">
        <v>96</v>
      </c>
      <c r="K150" s="354" t="s">
        <v>71</v>
      </c>
      <c r="L150" s="354" t="s">
        <v>71</v>
      </c>
      <c r="M150" s="354" t="s">
        <v>71</v>
      </c>
      <c r="N150" s="354" t="s">
        <v>71</v>
      </c>
      <c r="O150" s="354" t="s">
        <v>102</v>
      </c>
      <c r="P150" s="354">
        <v>32.700000000000003</v>
      </c>
      <c r="Q150" s="356" t="s">
        <v>143</v>
      </c>
      <c r="R150" s="356" t="s">
        <v>199</v>
      </c>
      <c r="S150" s="356" t="s">
        <v>1128</v>
      </c>
      <c r="T150" s="356" t="s">
        <v>143</v>
      </c>
      <c r="U150" s="356" t="s">
        <v>992</v>
      </c>
      <c r="V150" s="357"/>
      <c r="W150" s="100"/>
      <c r="X150" s="100"/>
      <c r="Y150" s="100"/>
      <c r="Z150" s="567"/>
      <c r="AA150" s="567"/>
      <c r="AB150" s="567"/>
      <c r="AC150" s="567"/>
      <c r="AD150" s="567"/>
      <c r="AE150" s="567"/>
      <c r="AF150" s="567"/>
      <c r="AG150" s="567"/>
    </row>
    <row r="151" spans="1:33" x14ac:dyDescent="0.2">
      <c r="A151" s="358">
        <v>61</v>
      </c>
      <c r="B151" s="358" t="s">
        <v>1770</v>
      </c>
      <c r="C151" s="359" t="s">
        <v>1008</v>
      </c>
      <c r="D151" s="358" t="s">
        <v>90</v>
      </c>
      <c r="E151" s="358" t="s">
        <v>90</v>
      </c>
      <c r="F151" s="358">
        <v>6</v>
      </c>
      <c r="G151" s="358" t="s">
        <v>269</v>
      </c>
      <c r="H151" s="358">
        <v>96</v>
      </c>
      <c r="I151" s="358" t="s">
        <v>125</v>
      </c>
      <c r="J151" s="358">
        <v>96</v>
      </c>
      <c r="K151" s="358" t="s">
        <v>71</v>
      </c>
      <c r="L151" s="358" t="s">
        <v>71</v>
      </c>
      <c r="M151" s="358" t="s">
        <v>71</v>
      </c>
      <c r="N151" s="358" t="s">
        <v>71</v>
      </c>
      <c r="O151" s="358" t="s">
        <v>102</v>
      </c>
      <c r="P151" s="358">
        <v>9.0999999999999998E-2</v>
      </c>
      <c r="Q151" s="360" t="s">
        <v>143</v>
      </c>
      <c r="R151" s="360" t="s">
        <v>199</v>
      </c>
      <c r="S151" s="360" t="s">
        <v>1131</v>
      </c>
      <c r="T151" s="360" t="s">
        <v>143</v>
      </c>
      <c r="U151" s="360" t="s">
        <v>992</v>
      </c>
      <c r="V151" s="361"/>
      <c r="W151" s="100"/>
      <c r="X151" s="100"/>
      <c r="Y151" s="100"/>
      <c r="Z151" s="567"/>
      <c r="AA151" s="567"/>
      <c r="AB151" s="567"/>
      <c r="AC151" s="567"/>
      <c r="AD151" s="567"/>
      <c r="AE151" s="567"/>
      <c r="AF151" s="567"/>
      <c r="AG151" s="567"/>
    </row>
    <row r="152" spans="1:33" x14ac:dyDescent="0.2">
      <c r="A152" s="358">
        <v>62</v>
      </c>
      <c r="B152" s="358" t="s">
        <v>1770</v>
      </c>
      <c r="C152" s="359" t="s">
        <v>1009</v>
      </c>
      <c r="D152" s="358" t="s">
        <v>90</v>
      </c>
      <c r="E152" s="358" t="s">
        <v>90</v>
      </c>
      <c r="F152" s="358">
        <v>6</v>
      </c>
      <c r="G152" s="358" t="s">
        <v>269</v>
      </c>
      <c r="H152" s="358">
        <v>96</v>
      </c>
      <c r="I152" s="358" t="s">
        <v>125</v>
      </c>
      <c r="J152" s="358">
        <v>96</v>
      </c>
      <c r="K152" s="358" t="s">
        <v>71</v>
      </c>
      <c r="L152" s="358" t="s">
        <v>71</v>
      </c>
      <c r="M152" s="358" t="s">
        <v>71</v>
      </c>
      <c r="N152" s="358" t="s">
        <v>71</v>
      </c>
      <c r="O152" s="358" t="s">
        <v>102</v>
      </c>
      <c r="P152" s="358">
        <v>0.19</v>
      </c>
      <c r="Q152" s="360" t="s">
        <v>143</v>
      </c>
      <c r="R152" s="360" t="s">
        <v>199</v>
      </c>
      <c r="S152" s="360" t="s">
        <v>1137</v>
      </c>
      <c r="T152" s="360" t="s">
        <v>143</v>
      </c>
      <c r="U152" s="360" t="s">
        <v>992</v>
      </c>
      <c r="V152" s="361"/>
      <c r="W152" s="100"/>
      <c r="X152" s="100"/>
      <c r="Y152" s="100"/>
      <c r="Z152" s="567"/>
      <c r="AA152" s="567"/>
      <c r="AB152" s="567"/>
      <c r="AC152" s="567"/>
      <c r="AD152" s="567"/>
      <c r="AE152" s="567"/>
      <c r="AF152" s="567"/>
      <c r="AG152" s="567"/>
    </row>
    <row r="153" spans="1:33" x14ac:dyDescent="0.2">
      <c r="A153" s="358">
        <v>63</v>
      </c>
      <c r="B153" s="358" t="s">
        <v>1770</v>
      </c>
      <c r="C153" s="359" t="s">
        <v>1011</v>
      </c>
      <c r="D153" s="358" t="s">
        <v>90</v>
      </c>
      <c r="E153" s="358" t="s">
        <v>90</v>
      </c>
      <c r="F153" s="358">
        <v>6</v>
      </c>
      <c r="G153" s="358" t="s">
        <v>269</v>
      </c>
      <c r="H153" s="358">
        <v>96</v>
      </c>
      <c r="I153" s="358" t="s">
        <v>125</v>
      </c>
      <c r="J153" s="358">
        <v>96</v>
      </c>
      <c r="K153" s="358" t="s">
        <v>71</v>
      </c>
      <c r="L153" s="358" t="s">
        <v>71</v>
      </c>
      <c r="M153" s="358" t="s">
        <v>71</v>
      </c>
      <c r="N153" s="358" t="s">
        <v>71</v>
      </c>
      <c r="O153" s="358" t="s">
        <v>102</v>
      </c>
      <c r="P153" s="358">
        <v>0.13</v>
      </c>
      <c r="Q153" s="360" t="s">
        <v>143</v>
      </c>
      <c r="R153" s="360" t="s">
        <v>199</v>
      </c>
      <c r="S153" s="360" t="s">
        <v>1142</v>
      </c>
      <c r="T153" s="360" t="s">
        <v>143</v>
      </c>
      <c r="U153" s="360" t="s">
        <v>992</v>
      </c>
      <c r="V153" s="361"/>
      <c r="W153" s="100"/>
      <c r="X153" s="100"/>
      <c r="Y153" s="100"/>
      <c r="Z153" s="567"/>
      <c r="AA153" s="567"/>
      <c r="AB153" s="567"/>
      <c r="AC153" s="567"/>
      <c r="AD153" s="567"/>
      <c r="AE153" s="567"/>
      <c r="AF153" s="567"/>
      <c r="AG153" s="567"/>
    </row>
    <row r="154" spans="1:33" x14ac:dyDescent="0.2">
      <c r="A154" s="362">
        <v>64</v>
      </c>
      <c r="B154" s="362" t="s">
        <v>1771</v>
      </c>
      <c r="C154" s="363" t="s">
        <v>1008</v>
      </c>
      <c r="D154" s="362" t="s">
        <v>90</v>
      </c>
      <c r="E154" s="362" t="s">
        <v>90</v>
      </c>
      <c r="F154" s="362">
        <v>6</v>
      </c>
      <c r="G154" s="362" t="s">
        <v>269</v>
      </c>
      <c r="H154" s="362">
        <v>96</v>
      </c>
      <c r="I154" s="362" t="s">
        <v>125</v>
      </c>
      <c r="J154" s="362">
        <v>96</v>
      </c>
      <c r="K154" s="362" t="s">
        <v>71</v>
      </c>
      <c r="L154" s="362" t="s">
        <v>71</v>
      </c>
      <c r="M154" s="362" t="s">
        <v>71</v>
      </c>
      <c r="N154" s="362" t="s">
        <v>71</v>
      </c>
      <c r="O154" s="362" t="s">
        <v>102</v>
      </c>
      <c r="P154" s="362">
        <v>13.9</v>
      </c>
      <c r="Q154" s="364" t="s">
        <v>143</v>
      </c>
      <c r="R154" s="364" t="s">
        <v>199</v>
      </c>
      <c r="S154" s="364" t="s">
        <v>1145</v>
      </c>
      <c r="T154" s="364" t="s">
        <v>143</v>
      </c>
      <c r="U154" s="364" t="s">
        <v>992</v>
      </c>
      <c r="V154" s="365"/>
      <c r="W154" s="100"/>
      <c r="X154" s="100"/>
      <c r="Y154" s="100"/>
      <c r="Z154" s="567"/>
      <c r="AA154" s="567"/>
      <c r="AB154" s="567"/>
      <c r="AC154" s="567"/>
      <c r="AD154" s="567"/>
      <c r="AE154" s="567"/>
      <c r="AF154" s="567"/>
      <c r="AG154" s="567"/>
    </row>
    <row r="155" spans="1:33" x14ac:dyDescent="0.2">
      <c r="A155" s="362">
        <v>65</v>
      </c>
      <c r="B155" s="362" t="s">
        <v>1771</v>
      </c>
      <c r="C155" s="363" t="s">
        <v>1009</v>
      </c>
      <c r="D155" s="362" t="s">
        <v>90</v>
      </c>
      <c r="E155" s="362" t="s">
        <v>90</v>
      </c>
      <c r="F155" s="362">
        <v>6</v>
      </c>
      <c r="G155" s="362" t="s">
        <v>269</v>
      </c>
      <c r="H155" s="362">
        <v>96</v>
      </c>
      <c r="I155" s="362" t="s">
        <v>125</v>
      </c>
      <c r="J155" s="362">
        <v>96</v>
      </c>
      <c r="K155" s="362" t="s">
        <v>71</v>
      </c>
      <c r="L155" s="362" t="s">
        <v>71</v>
      </c>
      <c r="M155" s="362" t="s">
        <v>71</v>
      </c>
      <c r="N155" s="362" t="s">
        <v>71</v>
      </c>
      <c r="O155" s="362" t="s">
        <v>102</v>
      </c>
      <c r="P155" s="362">
        <v>27.8</v>
      </c>
      <c r="Q155" s="364" t="s">
        <v>143</v>
      </c>
      <c r="R155" s="364" t="s">
        <v>199</v>
      </c>
      <c r="S155" s="364" t="s">
        <v>1222</v>
      </c>
      <c r="T155" s="364" t="s">
        <v>143</v>
      </c>
      <c r="U155" s="364" t="s">
        <v>992</v>
      </c>
      <c r="V155" s="365"/>
      <c r="W155" s="100"/>
      <c r="X155" s="100"/>
      <c r="Y155" s="100"/>
      <c r="Z155" s="567"/>
      <c r="AA155" s="567"/>
      <c r="AB155" s="567"/>
      <c r="AC155" s="567"/>
      <c r="AD155" s="567"/>
      <c r="AE155" s="567"/>
      <c r="AF155" s="567"/>
      <c r="AG155" s="567"/>
    </row>
    <row r="156" spans="1:33" x14ac:dyDescent="0.2">
      <c r="A156" s="362">
        <v>66</v>
      </c>
      <c r="B156" s="362" t="s">
        <v>1771</v>
      </c>
      <c r="C156" s="363" t="s">
        <v>1011</v>
      </c>
      <c r="D156" s="362" t="s">
        <v>90</v>
      </c>
      <c r="E156" s="362" t="s">
        <v>90</v>
      </c>
      <c r="F156" s="362">
        <v>6</v>
      </c>
      <c r="G156" s="362" t="s">
        <v>269</v>
      </c>
      <c r="H156" s="362">
        <v>96</v>
      </c>
      <c r="I156" s="362" t="s">
        <v>125</v>
      </c>
      <c r="J156" s="362">
        <v>96</v>
      </c>
      <c r="K156" s="362" t="s">
        <v>71</v>
      </c>
      <c r="L156" s="362" t="s">
        <v>71</v>
      </c>
      <c r="M156" s="362" t="s">
        <v>71</v>
      </c>
      <c r="N156" s="362" t="s">
        <v>71</v>
      </c>
      <c r="O156" s="362" t="s">
        <v>102</v>
      </c>
      <c r="P156" s="362">
        <v>23.9</v>
      </c>
      <c r="Q156" s="364" t="s">
        <v>143</v>
      </c>
      <c r="R156" s="364" t="s">
        <v>199</v>
      </c>
      <c r="S156" s="364" t="s">
        <v>1156</v>
      </c>
      <c r="T156" s="364" t="s">
        <v>143</v>
      </c>
      <c r="U156" s="364" t="s">
        <v>992</v>
      </c>
      <c r="V156" s="365"/>
      <c r="W156" s="100"/>
      <c r="X156" s="100"/>
      <c r="Y156" s="100"/>
      <c r="Z156" s="567"/>
      <c r="AA156" s="567"/>
      <c r="AB156" s="567"/>
      <c r="AC156" s="567"/>
      <c r="AD156" s="567"/>
      <c r="AE156" s="567"/>
      <c r="AF156" s="567"/>
      <c r="AG156" s="567"/>
    </row>
    <row r="157" spans="1:33" x14ac:dyDescent="0.2">
      <c r="A157" s="380">
        <v>67</v>
      </c>
      <c r="B157" s="380" t="s">
        <v>1772</v>
      </c>
      <c r="C157" s="381" t="s">
        <v>1008</v>
      </c>
      <c r="D157" s="380" t="s">
        <v>90</v>
      </c>
      <c r="E157" s="380" t="s">
        <v>90</v>
      </c>
      <c r="F157" s="380">
        <v>6</v>
      </c>
      <c r="G157" s="380" t="s">
        <v>269</v>
      </c>
      <c r="H157" s="380">
        <v>96</v>
      </c>
      <c r="I157" s="380" t="s">
        <v>125</v>
      </c>
      <c r="J157" s="380">
        <v>96</v>
      </c>
      <c r="K157" s="380" t="s">
        <v>71</v>
      </c>
      <c r="L157" s="380" t="s">
        <v>71</v>
      </c>
      <c r="M157" s="380" t="s">
        <v>71</v>
      </c>
      <c r="N157" s="380" t="s">
        <v>71</v>
      </c>
      <c r="O157" s="380" t="s">
        <v>102</v>
      </c>
      <c r="P157" s="380">
        <v>31.9</v>
      </c>
      <c r="Q157" s="382" t="s">
        <v>143</v>
      </c>
      <c r="R157" s="382" t="s">
        <v>199</v>
      </c>
      <c r="S157" s="382" t="s">
        <v>1160</v>
      </c>
      <c r="T157" s="382" t="s">
        <v>143</v>
      </c>
      <c r="U157" s="382" t="s">
        <v>992</v>
      </c>
      <c r="V157" s="383"/>
      <c r="W157" s="100"/>
      <c r="X157" s="100"/>
      <c r="Y157" s="100"/>
      <c r="Z157" s="567"/>
      <c r="AA157" s="567"/>
      <c r="AB157" s="567"/>
      <c r="AC157" s="567"/>
      <c r="AD157" s="567"/>
      <c r="AE157" s="567"/>
      <c r="AF157" s="567"/>
      <c r="AG157" s="567"/>
    </row>
    <row r="158" spans="1:33" x14ac:dyDescent="0.2">
      <c r="A158" s="380">
        <v>68</v>
      </c>
      <c r="B158" s="380" t="s">
        <v>1772</v>
      </c>
      <c r="C158" s="381" t="s">
        <v>1009</v>
      </c>
      <c r="D158" s="380" t="s">
        <v>90</v>
      </c>
      <c r="E158" s="380" t="s">
        <v>90</v>
      </c>
      <c r="F158" s="380">
        <v>6</v>
      </c>
      <c r="G158" s="380" t="s">
        <v>269</v>
      </c>
      <c r="H158" s="380">
        <v>96</v>
      </c>
      <c r="I158" s="380" t="s">
        <v>125</v>
      </c>
      <c r="J158" s="380">
        <v>96</v>
      </c>
      <c r="K158" s="380" t="s">
        <v>71</v>
      </c>
      <c r="L158" s="380" t="s">
        <v>71</v>
      </c>
      <c r="M158" s="380" t="s">
        <v>71</v>
      </c>
      <c r="N158" s="380" t="s">
        <v>71</v>
      </c>
      <c r="O158" s="380" t="s">
        <v>102</v>
      </c>
      <c r="P158" s="380">
        <v>29.7</v>
      </c>
      <c r="Q158" s="382" t="s">
        <v>143</v>
      </c>
      <c r="R158" s="382" t="s">
        <v>199</v>
      </c>
      <c r="S158" s="382" t="s">
        <v>1166</v>
      </c>
      <c r="T158" s="382" t="s">
        <v>143</v>
      </c>
      <c r="U158" s="382" t="s">
        <v>992</v>
      </c>
      <c r="V158" s="383"/>
      <c r="W158" s="100"/>
      <c r="X158" s="100"/>
      <c r="Y158" s="100"/>
      <c r="Z158" s="567"/>
      <c r="AA158" s="567"/>
      <c r="AB158" s="567"/>
      <c r="AC158" s="567"/>
      <c r="AD158" s="567"/>
      <c r="AE158" s="567"/>
      <c r="AF158" s="567"/>
      <c r="AG158" s="567"/>
    </row>
    <row r="159" spans="1:33" x14ac:dyDescent="0.2">
      <c r="A159" s="380">
        <v>69</v>
      </c>
      <c r="B159" s="380" t="s">
        <v>1772</v>
      </c>
      <c r="C159" s="381" t="s">
        <v>1011</v>
      </c>
      <c r="D159" s="380" t="s">
        <v>90</v>
      </c>
      <c r="E159" s="380" t="s">
        <v>90</v>
      </c>
      <c r="F159" s="380">
        <v>6</v>
      </c>
      <c r="G159" s="380" t="s">
        <v>269</v>
      </c>
      <c r="H159" s="380">
        <v>96</v>
      </c>
      <c r="I159" s="380" t="s">
        <v>125</v>
      </c>
      <c r="J159" s="380">
        <v>96</v>
      </c>
      <c r="K159" s="380" t="s">
        <v>71</v>
      </c>
      <c r="L159" s="380" t="s">
        <v>71</v>
      </c>
      <c r="M159" s="380" t="s">
        <v>71</v>
      </c>
      <c r="N159" s="380" t="s">
        <v>71</v>
      </c>
      <c r="O159" s="380" t="s">
        <v>102</v>
      </c>
      <c r="P159" s="380">
        <v>56.6</v>
      </c>
      <c r="Q159" s="382" t="s">
        <v>143</v>
      </c>
      <c r="R159" s="382" t="s">
        <v>199</v>
      </c>
      <c r="S159" s="382" t="s">
        <v>1227</v>
      </c>
      <c r="T159" s="382" t="s">
        <v>143</v>
      </c>
      <c r="U159" s="382" t="s">
        <v>992</v>
      </c>
      <c r="V159" s="383"/>
      <c r="W159" s="100"/>
      <c r="X159" s="100"/>
      <c r="Y159" s="100"/>
      <c r="Z159" s="567"/>
      <c r="AA159" s="567"/>
      <c r="AB159" s="567"/>
      <c r="AC159" s="567"/>
      <c r="AD159" s="567"/>
      <c r="AE159" s="567"/>
      <c r="AF159" s="567"/>
      <c r="AG159" s="567"/>
    </row>
    <row r="160" spans="1:33" x14ac:dyDescent="0.2">
      <c r="A160" s="384">
        <v>70</v>
      </c>
      <c r="B160" s="384" t="s">
        <v>1773</v>
      </c>
      <c r="C160" s="385" t="s">
        <v>1008</v>
      </c>
      <c r="D160" s="384" t="s">
        <v>90</v>
      </c>
      <c r="E160" s="384" t="s">
        <v>90</v>
      </c>
      <c r="F160" s="384">
        <v>6</v>
      </c>
      <c r="G160" s="384" t="s">
        <v>269</v>
      </c>
      <c r="H160" s="384">
        <v>96</v>
      </c>
      <c r="I160" s="384" t="s">
        <v>125</v>
      </c>
      <c r="J160" s="384">
        <v>96</v>
      </c>
      <c r="K160" s="384" t="s">
        <v>71</v>
      </c>
      <c r="L160" s="384" t="s">
        <v>71</v>
      </c>
      <c r="M160" s="384" t="s">
        <v>71</v>
      </c>
      <c r="N160" s="384" t="s">
        <v>71</v>
      </c>
      <c r="O160" s="384" t="s">
        <v>102</v>
      </c>
      <c r="P160" s="384">
        <v>0.92</v>
      </c>
      <c r="Q160" s="386" t="s">
        <v>143</v>
      </c>
      <c r="R160" s="386" t="s">
        <v>199</v>
      </c>
      <c r="S160" s="386" t="s">
        <v>1176</v>
      </c>
      <c r="T160" s="386" t="s">
        <v>143</v>
      </c>
      <c r="U160" s="386" t="s">
        <v>992</v>
      </c>
      <c r="V160" s="387"/>
      <c r="W160" s="100"/>
      <c r="X160" s="100"/>
      <c r="Y160" s="100"/>
      <c r="Z160" s="567"/>
      <c r="AA160" s="567"/>
      <c r="AB160" s="567"/>
      <c r="AC160" s="567"/>
      <c r="AD160" s="567"/>
      <c r="AE160" s="567"/>
      <c r="AF160" s="567"/>
      <c r="AG160" s="567"/>
    </row>
    <row r="161" spans="1:33" x14ac:dyDescent="0.2">
      <c r="A161" s="384">
        <v>71</v>
      </c>
      <c r="B161" s="384" t="s">
        <v>1773</v>
      </c>
      <c r="C161" s="385" t="s">
        <v>1009</v>
      </c>
      <c r="D161" s="384" t="s">
        <v>90</v>
      </c>
      <c r="E161" s="384" t="s">
        <v>90</v>
      </c>
      <c r="F161" s="384">
        <v>6</v>
      </c>
      <c r="G161" s="384" t="s">
        <v>269</v>
      </c>
      <c r="H161" s="384">
        <v>96</v>
      </c>
      <c r="I161" s="384" t="s">
        <v>125</v>
      </c>
      <c r="J161" s="384">
        <v>96</v>
      </c>
      <c r="K161" s="384" t="s">
        <v>71</v>
      </c>
      <c r="L161" s="384" t="s">
        <v>71</v>
      </c>
      <c r="M161" s="384" t="s">
        <v>71</v>
      </c>
      <c r="N161" s="384" t="s">
        <v>71</v>
      </c>
      <c r="O161" s="384" t="s">
        <v>102</v>
      </c>
      <c r="P161" s="384">
        <v>0.42</v>
      </c>
      <c r="Q161" s="386" t="s">
        <v>143</v>
      </c>
      <c r="R161" s="386" t="s">
        <v>199</v>
      </c>
      <c r="S161" s="386" t="s">
        <v>1181</v>
      </c>
      <c r="T161" s="386" t="s">
        <v>143</v>
      </c>
      <c r="U161" s="386" t="s">
        <v>992</v>
      </c>
      <c r="V161" s="387"/>
      <c r="W161" s="100"/>
      <c r="X161" s="100"/>
      <c r="Y161" s="100"/>
      <c r="Z161" s="567"/>
      <c r="AA161" s="567"/>
      <c r="AB161" s="567"/>
      <c r="AC161" s="567"/>
      <c r="AD161" s="567"/>
      <c r="AE161" s="567"/>
      <c r="AF161" s="567"/>
      <c r="AG161" s="567"/>
    </row>
    <row r="162" spans="1:33" x14ac:dyDescent="0.2">
      <c r="A162" s="384">
        <v>72</v>
      </c>
      <c r="B162" s="384" t="s">
        <v>1773</v>
      </c>
      <c r="C162" s="385" t="s">
        <v>1011</v>
      </c>
      <c r="D162" s="384" t="s">
        <v>90</v>
      </c>
      <c r="E162" s="384" t="s">
        <v>90</v>
      </c>
      <c r="F162" s="384">
        <v>6</v>
      </c>
      <c r="G162" s="384" t="s">
        <v>269</v>
      </c>
      <c r="H162" s="384">
        <v>96</v>
      </c>
      <c r="I162" s="384" t="s">
        <v>125</v>
      </c>
      <c r="J162" s="384">
        <v>96</v>
      </c>
      <c r="K162" s="384" t="s">
        <v>71</v>
      </c>
      <c r="L162" s="384" t="s">
        <v>71</v>
      </c>
      <c r="M162" s="384" t="s">
        <v>71</v>
      </c>
      <c r="N162" s="384" t="s">
        <v>71</v>
      </c>
      <c r="O162" s="384" t="s">
        <v>102</v>
      </c>
      <c r="P162" s="384">
        <v>0.15</v>
      </c>
      <c r="Q162" s="386" t="s">
        <v>143</v>
      </c>
      <c r="R162" s="386" t="s">
        <v>199</v>
      </c>
      <c r="S162" s="386" t="s">
        <v>1186</v>
      </c>
      <c r="T162" s="386" t="s">
        <v>143</v>
      </c>
      <c r="U162" s="386" t="s">
        <v>992</v>
      </c>
      <c r="V162" s="387"/>
      <c r="W162" s="100"/>
      <c r="X162" s="100"/>
      <c r="Y162" s="100"/>
      <c r="Z162" s="567"/>
      <c r="AA162" s="567"/>
      <c r="AB162" s="567"/>
      <c r="AC162" s="567"/>
      <c r="AD162" s="567"/>
      <c r="AE162" s="567"/>
      <c r="AF162" s="567"/>
      <c r="AG162" s="567"/>
    </row>
    <row r="164" spans="1:33" ht="16" thickBot="1" x14ac:dyDescent="0.25">
      <c r="A164" s="1" t="s">
        <v>2142</v>
      </c>
      <c r="B164" s="1"/>
      <c r="C164" s="1" t="s">
        <v>69</v>
      </c>
      <c r="D164" s="16"/>
      <c r="E164" s="16" t="s">
        <v>105</v>
      </c>
      <c r="F164" s="43"/>
      <c r="G164" s="43"/>
      <c r="H164" s="43"/>
      <c r="I164" s="43"/>
      <c r="J164" s="43"/>
      <c r="K164" s="43"/>
      <c r="L164" s="43"/>
      <c r="M164" s="43"/>
      <c r="N164" s="43"/>
      <c r="O164" s="43"/>
      <c r="P164" s="43"/>
      <c r="Q164" s="43"/>
      <c r="R164" s="43"/>
      <c r="S164" s="43"/>
      <c r="T164" s="43"/>
      <c r="U164" s="43"/>
      <c r="V164" s="43"/>
      <c r="W164" s="43"/>
      <c r="X164" s="43"/>
    </row>
    <row r="166" spans="1:33" s="29" customFormat="1" x14ac:dyDescent="0.2">
      <c r="A166" s="263" t="s">
        <v>5</v>
      </c>
      <c r="B166" s="54" t="s">
        <v>9</v>
      </c>
      <c r="C166" s="55" t="s">
        <v>56</v>
      </c>
      <c r="D166" s="56" t="s">
        <v>488</v>
      </c>
      <c r="E166" s="56" t="s">
        <v>489</v>
      </c>
      <c r="F166" s="56" t="s">
        <v>490</v>
      </c>
      <c r="G166" s="56" t="s">
        <v>491</v>
      </c>
      <c r="H166" s="56" t="s">
        <v>492</v>
      </c>
      <c r="I166" s="56" t="s">
        <v>493</v>
      </c>
      <c r="J166" s="55" t="s">
        <v>2139</v>
      </c>
      <c r="K166" s="55" t="s">
        <v>122</v>
      </c>
      <c r="L166" s="55" t="s">
        <v>2140</v>
      </c>
      <c r="M166" s="55" t="s">
        <v>122</v>
      </c>
      <c r="N166" s="530" t="s">
        <v>42</v>
      </c>
      <c r="O166" s="55" t="s">
        <v>2141</v>
      </c>
      <c r="P166" s="55" t="s">
        <v>122</v>
      </c>
      <c r="Q166" s="530" t="s">
        <v>10</v>
      </c>
      <c r="R166" s="55" t="s">
        <v>2566</v>
      </c>
      <c r="S166" s="55" t="s">
        <v>11</v>
      </c>
      <c r="T166" s="54" t="s">
        <v>16</v>
      </c>
      <c r="U166" s="18"/>
      <c r="V166" s="18"/>
      <c r="W166" s="19"/>
      <c r="X166" s="19"/>
      <c r="Y166" s="19"/>
      <c r="Z166" s="19"/>
      <c r="AA166" s="19"/>
      <c r="AB166" s="19"/>
      <c r="AC166" s="19"/>
      <c r="AD166" s="19"/>
      <c r="AE166" s="19"/>
      <c r="AF166" s="19"/>
      <c r="AG166" s="19"/>
    </row>
    <row r="167" spans="1:33" x14ac:dyDescent="0.2">
      <c r="A167" s="83"/>
      <c r="B167" s="83"/>
      <c r="C167" s="85"/>
      <c r="D167" s="57"/>
      <c r="E167" s="84"/>
      <c r="F167" s="84"/>
      <c r="G167" s="84"/>
      <c r="H167" s="84"/>
      <c r="I167" s="84"/>
      <c r="J167" s="84"/>
      <c r="K167" s="57"/>
      <c r="L167" s="57"/>
      <c r="M167" s="57"/>
      <c r="N167" s="57"/>
      <c r="O167" s="57"/>
      <c r="P167" s="57"/>
      <c r="Q167" s="57"/>
      <c r="R167" s="57"/>
      <c r="S167" s="57"/>
      <c r="T167" s="83"/>
      <c r="U167" s="100"/>
      <c r="V167" s="98"/>
      <c r="W167" s="49"/>
      <c r="X167" s="49"/>
    </row>
    <row r="169" spans="1:33" ht="16" thickBot="1" x14ac:dyDescent="0.25">
      <c r="A169" s="1" t="s">
        <v>12</v>
      </c>
      <c r="B169" s="1"/>
      <c r="C169" s="43"/>
      <c r="D169" s="43"/>
      <c r="E169" s="43"/>
      <c r="F169" s="43"/>
      <c r="G169" s="43"/>
      <c r="H169" s="43"/>
      <c r="I169" s="43"/>
      <c r="J169" s="43"/>
      <c r="K169" s="43"/>
      <c r="L169" s="43"/>
      <c r="M169" s="43"/>
      <c r="N169" s="43"/>
      <c r="O169" s="43"/>
      <c r="P169" s="43"/>
      <c r="Q169" s="43"/>
      <c r="R169" s="43"/>
      <c r="S169" s="43"/>
      <c r="T169" s="43"/>
      <c r="U169" s="43"/>
      <c r="V169" s="43"/>
      <c r="W169" s="43"/>
      <c r="X169" s="43"/>
    </row>
    <row r="170" spans="1:33" x14ac:dyDescent="0.2">
      <c r="A170" s="3" t="s">
        <v>13</v>
      </c>
      <c r="B170" s="3"/>
      <c r="C170" s="31"/>
      <c r="D170" s="31"/>
      <c r="E170" s="58" t="s">
        <v>1517</v>
      </c>
      <c r="F170" s="58" t="s">
        <v>1518</v>
      </c>
      <c r="G170" s="58" t="s">
        <v>1519</v>
      </c>
      <c r="H170" s="58" t="s">
        <v>1520</v>
      </c>
      <c r="I170" s="58" t="s">
        <v>1521</v>
      </c>
      <c r="J170" s="30" t="s">
        <v>54</v>
      </c>
      <c r="K170" s="31"/>
      <c r="L170" s="411" t="s">
        <v>16</v>
      </c>
      <c r="M170" s="31"/>
      <c r="N170" s="31"/>
      <c r="O170" s="31"/>
      <c r="P170" s="31"/>
      <c r="Q170" s="31"/>
      <c r="R170" s="31"/>
      <c r="S170" s="31"/>
      <c r="T170" s="31"/>
      <c r="U170" s="31"/>
      <c r="V170" s="31"/>
      <c r="W170" s="31"/>
      <c r="X170" s="31"/>
      <c r="Y170" s="31"/>
      <c r="Z170" s="31"/>
      <c r="AA170" s="31"/>
      <c r="AB170" s="31"/>
    </row>
    <row r="171" spans="1:33" x14ac:dyDescent="0.2">
      <c r="A171" s="59">
        <v>1</v>
      </c>
      <c r="B171" s="59"/>
      <c r="C171" s="60" t="s">
        <v>37</v>
      </c>
      <c r="D171" s="60"/>
      <c r="E171" s="61">
        <v>1</v>
      </c>
      <c r="F171" s="61">
        <v>1</v>
      </c>
      <c r="G171" s="61">
        <v>1</v>
      </c>
      <c r="H171" s="61">
        <v>1</v>
      </c>
      <c r="I171" s="61">
        <v>1</v>
      </c>
      <c r="J171" s="60" t="s">
        <v>60</v>
      </c>
      <c r="K171" s="60"/>
      <c r="L171" s="412" t="s">
        <v>989</v>
      </c>
      <c r="M171" s="60"/>
      <c r="N171" s="60"/>
      <c r="O171" s="60"/>
      <c r="P171" s="60"/>
      <c r="Q171" s="60"/>
      <c r="R171" s="60"/>
      <c r="S171" s="60"/>
      <c r="T171" s="60"/>
      <c r="U171" s="60"/>
      <c r="V171" s="60"/>
      <c r="W171" s="60"/>
      <c r="X171" s="60"/>
      <c r="Y171" s="60"/>
      <c r="Z171" s="60"/>
      <c r="AA171" s="60"/>
      <c r="AB171" s="60"/>
    </row>
    <row r="172" spans="1:33" x14ac:dyDescent="0.2">
      <c r="A172" s="4">
        <v>2</v>
      </c>
      <c r="B172" s="4"/>
      <c r="C172" s="5" t="s">
        <v>17</v>
      </c>
      <c r="E172" s="6">
        <v>1</v>
      </c>
      <c r="F172" s="6">
        <v>1</v>
      </c>
      <c r="G172" s="6">
        <v>1</v>
      </c>
      <c r="H172" s="6">
        <v>1</v>
      </c>
      <c r="I172" s="6">
        <v>1</v>
      </c>
      <c r="J172" s="19" t="s">
        <v>61</v>
      </c>
      <c r="L172" s="41" t="s">
        <v>1073</v>
      </c>
      <c r="Y172" s="19"/>
      <c r="Z172" s="19"/>
      <c r="AA172" s="19"/>
      <c r="AB172" s="19"/>
    </row>
    <row r="173" spans="1:33" x14ac:dyDescent="0.2">
      <c r="A173" s="7">
        <v>3</v>
      </c>
      <c r="B173" s="7"/>
      <c r="C173" s="8" t="s">
        <v>18</v>
      </c>
      <c r="D173" s="8"/>
      <c r="E173" s="10">
        <v>0</v>
      </c>
      <c r="F173" s="10">
        <v>0</v>
      </c>
      <c r="G173" s="10">
        <v>0</v>
      </c>
      <c r="H173" s="10">
        <v>0</v>
      </c>
      <c r="I173" s="10">
        <v>0</v>
      </c>
      <c r="J173" s="8" t="s">
        <v>19</v>
      </c>
      <c r="K173" s="8"/>
      <c r="L173" s="41" t="s">
        <v>2066</v>
      </c>
      <c r="N173" s="8"/>
      <c r="O173" s="8"/>
      <c r="P173" s="8"/>
      <c r="Q173" s="8"/>
      <c r="R173" s="8"/>
      <c r="S173" s="8"/>
      <c r="T173" s="8"/>
      <c r="U173" s="8"/>
      <c r="V173" s="8"/>
      <c r="W173" s="8"/>
      <c r="X173" s="8"/>
      <c r="Y173" s="8"/>
      <c r="Z173" s="8"/>
      <c r="AA173" s="8"/>
      <c r="AB173" s="8"/>
    </row>
    <row r="174" spans="1:33" x14ac:dyDescent="0.2">
      <c r="A174" s="7">
        <v>4</v>
      </c>
      <c r="B174" s="7"/>
      <c r="C174" s="8" t="s">
        <v>20</v>
      </c>
      <c r="D174" s="8"/>
      <c r="E174" s="10">
        <v>0</v>
      </c>
      <c r="F174" s="10">
        <v>0</v>
      </c>
      <c r="G174" s="10">
        <v>0</v>
      </c>
      <c r="H174" s="10">
        <v>0</v>
      </c>
      <c r="I174" s="10">
        <v>0</v>
      </c>
      <c r="J174" s="8" t="s">
        <v>21</v>
      </c>
      <c r="K174" s="8"/>
      <c r="L174" s="41" t="s">
        <v>2066</v>
      </c>
      <c r="N174" s="8"/>
      <c r="O174" s="8"/>
      <c r="P174" s="8"/>
      <c r="Q174" s="8"/>
      <c r="R174" s="8"/>
      <c r="S174" s="8"/>
      <c r="T174" s="8"/>
      <c r="U174" s="8"/>
      <c r="V174" s="8"/>
      <c r="W174" s="8"/>
      <c r="X174" s="8"/>
      <c r="Y174" s="8"/>
      <c r="Z174" s="8"/>
      <c r="AA174" s="8"/>
      <c r="AB174" s="8"/>
    </row>
    <row r="175" spans="1:33" x14ac:dyDescent="0.2">
      <c r="A175" s="4">
        <v>5</v>
      </c>
      <c r="B175" s="4"/>
      <c r="C175" s="5" t="s">
        <v>22</v>
      </c>
      <c r="E175" s="6">
        <v>1</v>
      </c>
      <c r="F175" s="6">
        <v>1</v>
      </c>
      <c r="G175" s="6">
        <v>1</v>
      </c>
      <c r="H175" s="6">
        <v>1</v>
      </c>
      <c r="I175" s="6">
        <v>1</v>
      </c>
      <c r="J175" s="19" t="s">
        <v>23</v>
      </c>
      <c r="L175" s="41" t="s">
        <v>536</v>
      </c>
      <c r="Y175" s="19"/>
      <c r="Z175" s="19"/>
      <c r="AA175" s="19"/>
      <c r="AB175" s="19"/>
    </row>
    <row r="176" spans="1:33" x14ac:dyDescent="0.2">
      <c r="A176" s="7">
        <v>6</v>
      </c>
      <c r="B176" s="7"/>
      <c r="C176" s="8" t="s">
        <v>24</v>
      </c>
      <c r="E176" s="10">
        <v>0</v>
      </c>
      <c r="F176" s="10">
        <v>0</v>
      </c>
      <c r="G176" s="10">
        <v>0</v>
      </c>
      <c r="H176" s="10">
        <v>0</v>
      </c>
      <c r="I176" s="10">
        <v>0</v>
      </c>
      <c r="J176" s="19" t="s">
        <v>128</v>
      </c>
      <c r="L176" s="41" t="s">
        <v>2065</v>
      </c>
      <c r="Y176" s="19"/>
      <c r="Z176" s="19"/>
      <c r="AA176" s="19"/>
      <c r="AB176" s="19"/>
    </row>
    <row r="177" spans="1:28" x14ac:dyDescent="0.2">
      <c r="E177" s="62"/>
      <c r="F177" s="62"/>
      <c r="G177" s="62"/>
      <c r="H177" s="62"/>
      <c r="I177" s="62"/>
      <c r="L177" s="41"/>
      <c r="Y177" s="19"/>
      <c r="Z177" s="19"/>
      <c r="AA177" s="19"/>
      <c r="AB177" s="19"/>
    </row>
    <row r="178" spans="1:28" x14ac:dyDescent="0.2">
      <c r="A178" s="3" t="s">
        <v>25</v>
      </c>
      <c r="B178" s="3"/>
      <c r="C178" s="31"/>
      <c r="D178" s="31"/>
      <c r="E178" s="58" t="s">
        <v>14</v>
      </c>
      <c r="F178" s="58" t="s">
        <v>14</v>
      </c>
      <c r="G178" s="58" t="s">
        <v>14</v>
      </c>
      <c r="H178" s="58" t="s">
        <v>14</v>
      </c>
      <c r="I178" s="58" t="s">
        <v>14</v>
      </c>
      <c r="J178" s="30" t="s">
        <v>15</v>
      </c>
      <c r="K178" s="31"/>
      <c r="L178" s="40" t="s">
        <v>16</v>
      </c>
      <c r="M178" s="31"/>
      <c r="N178" s="31"/>
      <c r="O178" s="31"/>
      <c r="P178" s="31"/>
      <c r="Q178" s="31"/>
      <c r="R178" s="31"/>
      <c r="S178" s="31"/>
      <c r="T178" s="31"/>
      <c r="U178" s="31"/>
      <c r="V178" s="31"/>
      <c r="W178" s="31"/>
      <c r="X178" s="31"/>
      <c r="Y178" s="31"/>
      <c r="Z178" s="31"/>
      <c r="AA178" s="31"/>
      <c r="AB178" s="31"/>
    </row>
    <row r="179" spans="1:28" x14ac:dyDescent="0.2">
      <c r="A179" s="19">
        <v>7</v>
      </c>
      <c r="C179" s="19" t="s">
        <v>26</v>
      </c>
      <c r="E179" s="61">
        <v>1</v>
      </c>
      <c r="F179" s="61">
        <v>1</v>
      </c>
      <c r="G179" s="61">
        <v>1</v>
      </c>
      <c r="H179" s="61">
        <v>1</v>
      </c>
      <c r="I179" s="61">
        <v>1</v>
      </c>
      <c r="J179" s="19" t="s">
        <v>27</v>
      </c>
      <c r="L179" s="42" t="s">
        <v>1074</v>
      </c>
      <c r="Y179" s="19"/>
      <c r="Z179" s="19"/>
      <c r="AA179" s="19"/>
      <c r="AB179" s="19"/>
    </row>
    <row r="180" spans="1:28" x14ac:dyDescent="0.2">
      <c r="A180" s="19">
        <v>8</v>
      </c>
      <c r="C180" s="19" t="s">
        <v>58</v>
      </c>
      <c r="E180" s="61">
        <v>1</v>
      </c>
      <c r="F180" s="61">
        <v>1</v>
      </c>
      <c r="G180" s="61">
        <v>1</v>
      </c>
      <c r="H180" s="61">
        <v>1</v>
      </c>
      <c r="I180" s="61">
        <v>1</v>
      </c>
      <c r="J180" s="19" t="s">
        <v>62</v>
      </c>
      <c r="L180" s="42" t="s">
        <v>984</v>
      </c>
      <c r="Y180" s="19"/>
      <c r="Z180" s="19"/>
      <c r="AA180" s="19"/>
      <c r="AB180" s="19"/>
    </row>
    <row r="181" spans="1:28" x14ac:dyDescent="0.2">
      <c r="A181" s="19">
        <v>9</v>
      </c>
      <c r="C181" s="19" t="s">
        <v>40</v>
      </c>
      <c r="E181" s="61">
        <v>1</v>
      </c>
      <c r="F181" s="61">
        <v>1</v>
      </c>
      <c r="G181" s="61">
        <v>1</v>
      </c>
      <c r="H181" s="61">
        <v>1</v>
      </c>
      <c r="I181" s="61">
        <v>1</v>
      </c>
      <c r="J181" s="19" t="s">
        <v>63</v>
      </c>
      <c r="L181" s="42" t="s">
        <v>1075</v>
      </c>
      <c r="Y181" s="19"/>
      <c r="Z181" s="19"/>
      <c r="AA181" s="19"/>
      <c r="AB181" s="19"/>
    </row>
    <row r="182" spans="1:28" x14ac:dyDescent="0.2">
      <c r="A182" s="19">
        <v>10</v>
      </c>
      <c r="C182" s="19" t="s">
        <v>39</v>
      </c>
      <c r="E182" s="61">
        <v>1</v>
      </c>
      <c r="F182" s="61">
        <v>1</v>
      </c>
      <c r="G182" s="61">
        <v>1</v>
      </c>
      <c r="H182" s="61">
        <v>1</v>
      </c>
      <c r="I182" s="61">
        <v>1</v>
      </c>
      <c r="J182" s="19" t="s">
        <v>115</v>
      </c>
      <c r="L182" s="413" t="s">
        <v>990</v>
      </c>
      <c r="Y182" s="19"/>
      <c r="Z182" s="19"/>
      <c r="AA182" s="19"/>
      <c r="AB182" s="19"/>
    </row>
    <row r="183" spans="1:28" x14ac:dyDescent="0.2">
      <c r="E183" s="63"/>
      <c r="F183" s="63"/>
      <c r="G183" s="63"/>
      <c r="H183" s="63"/>
      <c r="I183" s="63"/>
      <c r="L183" s="41"/>
      <c r="Y183" s="19"/>
      <c r="Z183" s="19"/>
      <c r="AA183" s="19"/>
      <c r="AB183" s="19"/>
    </row>
    <row r="184" spans="1:28" x14ac:dyDescent="0.2">
      <c r="A184" s="3" t="s">
        <v>57</v>
      </c>
      <c r="B184" s="3"/>
      <c r="C184" s="31"/>
      <c r="D184" s="31"/>
      <c r="E184" s="64" t="s">
        <v>14</v>
      </c>
      <c r="F184" s="64" t="s">
        <v>14</v>
      </c>
      <c r="G184" s="64" t="s">
        <v>14</v>
      </c>
      <c r="H184" s="64" t="s">
        <v>14</v>
      </c>
      <c r="I184" s="64" t="s">
        <v>14</v>
      </c>
      <c r="J184" s="30" t="s">
        <v>15</v>
      </c>
      <c r="K184" s="31"/>
      <c r="L184" s="40" t="s">
        <v>16</v>
      </c>
      <c r="M184" s="31"/>
      <c r="N184" s="31"/>
      <c r="O184" s="31"/>
      <c r="P184" s="31"/>
      <c r="Q184" s="31"/>
      <c r="R184" s="31"/>
      <c r="S184" s="31"/>
      <c r="T184" s="31"/>
      <c r="U184" s="31"/>
      <c r="V184" s="31"/>
      <c r="W184" s="31"/>
      <c r="X184" s="31"/>
      <c r="Y184" s="31"/>
      <c r="Z184" s="31"/>
      <c r="AA184" s="31"/>
      <c r="AB184" s="31"/>
    </row>
    <row r="185" spans="1:28" x14ac:dyDescent="0.2">
      <c r="A185" s="5">
        <v>11</v>
      </c>
      <c r="B185" s="5"/>
      <c r="C185" s="5" t="s">
        <v>28</v>
      </c>
      <c r="D185" s="5"/>
      <c r="E185" s="6">
        <v>0</v>
      </c>
      <c r="F185" s="6">
        <v>0</v>
      </c>
      <c r="G185" s="6">
        <v>0</v>
      </c>
      <c r="H185" s="6">
        <v>0</v>
      </c>
      <c r="I185" s="6">
        <v>0</v>
      </c>
      <c r="J185" s="19" t="s">
        <v>49</v>
      </c>
      <c r="K185" s="5"/>
      <c r="L185" s="42" t="s">
        <v>1076</v>
      </c>
      <c r="N185" s="5"/>
      <c r="O185" s="5"/>
      <c r="P185" s="5"/>
      <c r="Q185" s="5"/>
      <c r="R185" s="5"/>
      <c r="S185" s="5"/>
      <c r="T185" s="5"/>
      <c r="U185" s="5"/>
      <c r="V185" s="5"/>
      <c r="W185" s="5"/>
      <c r="X185" s="5"/>
      <c r="Y185" s="5"/>
      <c r="Z185" s="5"/>
      <c r="AA185" s="5"/>
      <c r="AB185" s="5"/>
    </row>
    <row r="186" spans="1:28" x14ac:dyDescent="0.2">
      <c r="A186" s="11">
        <v>12</v>
      </c>
      <c r="B186" s="11"/>
      <c r="C186" s="5" t="s">
        <v>47</v>
      </c>
      <c r="D186" s="5"/>
      <c r="E186" s="6">
        <v>1</v>
      </c>
      <c r="F186" s="6">
        <v>1</v>
      </c>
      <c r="G186" s="6">
        <v>1</v>
      </c>
      <c r="H186" s="6">
        <v>1</v>
      </c>
      <c r="I186" s="6">
        <v>1</v>
      </c>
      <c r="J186" s="19" t="s">
        <v>109</v>
      </c>
      <c r="K186" s="5"/>
      <c r="L186" s="42" t="s">
        <v>2067</v>
      </c>
      <c r="N186" s="5"/>
      <c r="O186" s="5"/>
      <c r="P186" s="5"/>
      <c r="Q186" s="5"/>
      <c r="R186" s="5"/>
      <c r="S186" s="5"/>
      <c r="T186" s="5"/>
      <c r="U186" s="5"/>
      <c r="V186" s="5"/>
      <c r="W186" s="5"/>
      <c r="X186" s="5"/>
      <c r="Y186" s="5"/>
      <c r="Z186" s="5"/>
      <c r="AA186" s="5"/>
      <c r="AB186" s="5"/>
    </row>
    <row r="187" spans="1:28" x14ac:dyDescent="0.2">
      <c r="A187" s="47">
        <v>13</v>
      </c>
      <c r="B187" s="47"/>
      <c r="C187" s="19" t="s">
        <v>29</v>
      </c>
      <c r="E187" s="61">
        <v>0</v>
      </c>
      <c r="F187" s="61">
        <v>0</v>
      </c>
      <c r="G187" s="61">
        <v>0</v>
      </c>
      <c r="H187" s="61">
        <v>0</v>
      </c>
      <c r="I187" s="61">
        <v>0</v>
      </c>
      <c r="J187" s="19" t="s">
        <v>30</v>
      </c>
      <c r="L187" s="42" t="s">
        <v>1077</v>
      </c>
      <c r="Y187" s="19"/>
      <c r="Z187" s="19"/>
      <c r="AA187" s="19"/>
      <c r="AB187" s="19"/>
    </row>
    <row r="188" spans="1:28" x14ac:dyDescent="0.2">
      <c r="A188" s="47">
        <v>14</v>
      </c>
      <c r="B188" s="47"/>
      <c r="C188" s="19" t="s">
        <v>31</v>
      </c>
      <c r="E188" s="61">
        <v>1</v>
      </c>
      <c r="F188" s="61">
        <v>1</v>
      </c>
      <c r="G188" s="61">
        <v>1</v>
      </c>
      <c r="H188" s="61">
        <v>1</v>
      </c>
      <c r="I188" s="61">
        <v>1</v>
      </c>
      <c r="J188" s="19" t="s">
        <v>1400</v>
      </c>
      <c r="L188" s="42" t="s">
        <v>1078</v>
      </c>
      <c r="Y188" s="19"/>
      <c r="Z188" s="19"/>
      <c r="AA188" s="19"/>
      <c r="AB188" s="19"/>
    </row>
    <row r="189" spans="1:28" x14ac:dyDescent="0.2">
      <c r="A189" s="47">
        <v>15</v>
      </c>
      <c r="B189" s="47"/>
      <c r="C189" s="19" t="s">
        <v>38</v>
      </c>
      <c r="E189" s="61">
        <v>1</v>
      </c>
      <c r="F189" s="61">
        <v>1</v>
      </c>
      <c r="G189" s="61">
        <v>1</v>
      </c>
      <c r="H189" s="61">
        <v>1</v>
      </c>
      <c r="I189" s="61">
        <v>1</v>
      </c>
      <c r="J189" s="19" t="s">
        <v>64</v>
      </c>
      <c r="L189" s="42" t="s">
        <v>983</v>
      </c>
      <c r="Y189" s="19"/>
      <c r="Z189" s="19"/>
      <c r="AA189" s="19"/>
      <c r="AB189" s="19"/>
    </row>
    <row r="190" spans="1:28" x14ac:dyDescent="0.2">
      <c r="E190" s="63"/>
      <c r="F190" s="63"/>
      <c r="G190" s="63"/>
      <c r="H190" s="63"/>
      <c r="I190" s="63"/>
      <c r="Y190" s="19"/>
      <c r="Z190" s="19"/>
      <c r="AA190" s="19"/>
      <c r="AB190" s="19"/>
    </row>
    <row r="191" spans="1:28" ht="16" thickBot="1" x14ac:dyDescent="0.25">
      <c r="A191" s="43"/>
      <c r="B191" s="43"/>
      <c r="C191" s="43"/>
      <c r="D191" s="43"/>
      <c r="E191" s="65"/>
      <c r="F191" s="65"/>
      <c r="G191" s="65"/>
      <c r="H191" s="65"/>
      <c r="I191" s="65"/>
      <c r="J191" s="43"/>
      <c r="K191" s="43"/>
      <c r="L191" s="29"/>
      <c r="M191" s="29"/>
      <c r="N191" s="29"/>
      <c r="O191" s="29"/>
      <c r="P191" s="29"/>
      <c r="Y191" s="19"/>
      <c r="Z191" s="19"/>
      <c r="AA191" s="19"/>
      <c r="AB191" s="19"/>
    </row>
    <row r="192" spans="1:28" x14ac:dyDescent="0.2">
      <c r="E192" s="63"/>
      <c r="F192" s="63"/>
      <c r="G192" s="63"/>
      <c r="H192" s="63"/>
      <c r="I192" s="63"/>
      <c r="L192" s="29"/>
      <c r="M192" s="29"/>
      <c r="N192" s="29"/>
      <c r="O192" s="29"/>
      <c r="P192" s="29"/>
      <c r="Y192" s="19"/>
      <c r="Z192" s="19"/>
      <c r="AA192" s="19"/>
      <c r="AB192" s="19"/>
    </row>
    <row r="193" spans="1:28" ht="16" thickBot="1" x14ac:dyDescent="0.25">
      <c r="A193" s="2" t="s">
        <v>32</v>
      </c>
      <c r="B193" s="2"/>
      <c r="E193" s="66">
        <f>SUM(E171:E176,E179:E182,E185:E189)</f>
        <v>10</v>
      </c>
      <c r="F193" s="66">
        <f>SUM(F171:F176,F179:F182,F185:F189)</f>
        <v>10</v>
      </c>
      <c r="G193" s="66">
        <f>SUM(G171:G176,G179:G182,G185:G189)</f>
        <v>10</v>
      </c>
      <c r="H193" s="66">
        <f>SUM(H171:H176,H179:H182,H185:H189)</f>
        <v>10</v>
      </c>
      <c r="I193" s="66">
        <f>SUM(I171:I176,I179:I182,I185:I189)</f>
        <v>10</v>
      </c>
      <c r="J193" s="67" t="s">
        <v>48</v>
      </c>
      <c r="L193" s="29"/>
      <c r="M193" s="29"/>
      <c r="N193" s="29"/>
      <c r="O193" s="29"/>
      <c r="P193" s="29"/>
      <c r="Y193" s="19"/>
      <c r="Z193" s="19"/>
      <c r="AA193" s="19"/>
      <c r="AB193" s="19"/>
    </row>
    <row r="194" spans="1:28" ht="16" thickTop="1" x14ac:dyDescent="0.2">
      <c r="A194" s="201" t="s">
        <v>1367</v>
      </c>
      <c r="B194" s="201"/>
      <c r="C194" s="8"/>
      <c r="D194" s="193"/>
      <c r="E194" s="197" t="s">
        <v>164</v>
      </c>
      <c r="F194" s="197" t="s">
        <v>164</v>
      </c>
      <c r="G194" s="197" t="s">
        <v>164</v>
      </c>
      <c r="H194" s="197" t="s">
        <v>164</v>
      </c>
      <c r="I194" s="197" t="s">
        <v>164</v>
      </c>
      <c r="L194" s="29"/>
      <c r="M194" s="29"/>
      <c r="N194" s="29"/>
      <c r="O194" s="29"/>
      <c r="P194" s="29"/>
      <c r="Y194" s="19"/>
      <c r="Z194" s="19"/>
      <c r="AA194" s="19"/>
      <c r="AB194" s="19"/>
    </row>
    <row r="195" spans="1:28" x14ac:dyDescent="0.2">
      <c r="A195" s="68" t="s">
        <v>118</v>
      </c>
      <c r="B195" s="2"/>
      <c r="E195" s="194">
        <f>0.5^E194</f>
        <v>0.5</v>
      </c>
      <c r="F195" s="194">
        <f t="shared" ref="F195:I195" si="4">0.5^F194</f>
        <v>0.5</v>
      </c>
      <c r="G195" s="194">
        <f t="shared" si="4"/>
        <v>0.5</v>
      </c>
      <c r="H195" s="194">
        <f t="shared" si="4"/>
        <v>0.5</v>
      </c>
      <c r="I195" s="194">
        <f t="shared" si="4"/>
        <v>0.5</v>
      </c>
      <c r="L195" s="29"/>
      <c r="M195" s="29"/>
      <c r="N195" s="29"/>
      <c r="O195" s="29"/>
      <c r="P195" s="29"/>
      <c r="Y195" s="19"/>
      <c r="Z195" s="19"/>
      <c r="AA195" s="19"/>
      <c r="AB195" s="19"/>
    </row>
    <row r="196" spans="1:28" ht="16" thickBot="1" x14ac:dyDescent="0.25">
      <c r="A196" s="1"/>
      <c r="B196" s="1"/>
      <c r="C196" s="43"/>
      <c r="D196" s="43"/>
      <c r="E196" s="87"/>
      <c r="F196" s="87"/>
      <c r="G196" s="87"/>
      <c r="H196" s="87"/>
      <c r="I196" s="87"/>
      <c r="J196" s="43"/>
      <c r="K196" s="43"/>
      <c r="L196" s="29"/>
      <c r="M196" s="29"/>
      <c r="N196" s="29"/>
      <c r="O196" s="29"/>
      <c r="P196" s="29"/>
      <c r="Y196" s="19"/>
      <c r="Z196" s="19"/>
      <c r="AA196" s="19"/>
      <c r="AB196" s="19"/>
    </row>
    <row r="197" spans="1:28" x14ac:dyDescent="0.2">
      <c r="A197" s="3" t="s">
        <v>33</v>
      </c>
      <c r="B197" s="3"/>
      <c r="C197" s="31"/>
      <c r="D197" s="31"/>
      <c r="E197" s="69" t="s">
        <v>34</v>
      </c>
      <c r="F197" s="69" t="s">
        <v>34</v>
      </c>
      <c r="G197" s="69" t="s">
        <v>34</v>
      </c>
      <c r="H197" s="69" t="s">
        <v>34</v>
      </c>
      <c r="I197" s="69" t="s">
        <v>34</v>
      </c>
      <c r="J197" s="31" t="s">
        <v>15</v>
      </c>
      <c r="K197" s="31"/>
      <c r="L197" s="29"/>
      <c r="M197" s="29"/>
      <c r="N197" s="29"/>
      <c r="O197" s="29"/>
      <c r="P197" s="29"/>
      <c r="Y197" s="19"/>
      <c r="Z197" s="19"/>
      <c r="AA197" s="19"/>
      <c r="AB197" s="19"/>
    </row>
    <row r="198" spans="1:28" x14ac:dyDescent="0.2">
      <c r="A198" s="198" t="s">
        <v>1368</v>
      </c>
      <c r="B198" s="24" t="s">
        <v>1370</v>
      </c>
      <c r="E198" s="200">
        <v>1</v>
      </c>
      <c r="F198" s="200">
        <v>1</v>
      </c>
      <c r="G198" s="200">
        <v>1</v>
      </c>
      <c r="H198" s="200">
        <v>1</v>
      </c>
      <c r="I198" s="200">
        <v>1</v>
      </c>
      <c r="J198" s="24" t="s">
        <v>1372</v>
      </c>
      <c r="L198" s="29"/>
      <c r="M198" s="29"/>
      <c r="N198" s="29"/>
      <c r="O198" s="29"/>
      <c r="P198" s="29"/>
      <c r="Y198" s="19"/>
      <c r="Z198" s="19"/>
      <c r="AA198" s="19"/>
      <c r="AB198" s="19"/>
    </row>
    <row r="199" spans="1:28" x14ac:dyDescent="0.2">
      <c r="A199" s="198" t="s">
        <v>1369</v>
      </c>
      <c r="B199" s="193" t="s">
        <v>1371</v>
      </c>
      <c r="C199" s="24"/>
      <c r="E199" s="200">
        <v>1</v>
      </c>
      <c r="F199" s="200">
        <v>1</v>
      </c>
      <c r="G199" s="200">
        <v>1</v>
      </c>
      <c r="H199" s="200">
        <v>1</v>
      </c>
      <c r="I199" s="200">
        <v>1</v>
      </c>
      <c r="J199" s="24" t="s">
        <v>1372</v>
      </c>
      <c r="L199" s="29"/>
      <c r="M199" s="29"/>
      <c r="N199" s="29"/>
      <c r="O199" s="29"/>
      <c r="P199" s="29"/>
      <c r="Y199" s="19"/>
      <c r="Z199" s="19"/>
      <c r="AA199" s="19"/>
      <c r="AB199" s="19"/>
    </row>
    <row r="200" spans="1:28" x14ac:dyDescent="0.2">
      <c r="A200" s="5"/>
      <c r="B200" s="5"/>
      <c r="C200" s="24"/>
      <c r="E200" s="23"/>
      <c r="F200" s="23"/>
      <c r="G200" s="23"/>
      <c r="H200" s="23"/>
      <c r="I200" s="23"/>
      <c r="L200" s="29"/>
      <c r="M200" s="29"/>
      <c r="N200" s="29"/>
      <c r="O200" s="29"/>
      <c r="P200" s="29"/>
      <c r="Y200" s="19"/>
      <c r="Z200" s="19"/>
      <c r="AA200" s="19"/>
      <c r="AB200" s="19"/>
    </row>
    <row r="201" spans="1:28" ht="16" thickBot="1" x14ac:dyDescent="0.25">
      <c r="A201" s="5"/>
      <c r="B201" s="5"/>
      <c r="C201" s="22"/>
      <c r="L201" s="29"/>
      <c r="M201" s="29"/>
      <c r="N201" s="29"/>
      <c r="O201" s="29"/>
      <c r="P201" s="29"/>
      <c r="Y201" s="19"/>
      <c r="Z201" s="19"/>
      <c r="AA201" s="19"/>
      <c r="AB201" s="19"/>
    </row>
    <row r="202" spans="1:28" x14ac:dyDescent="0.2">
      <c r="A202" s="21"/>
      <c r="B202" s="21"/>
      <c r="C202" s="20"/>
      <c r="D202" s="70"/>
      <c r="E202" s="70"/>
      <c r="F202" s="70"/>
      <c r="G202" s="70"/>
      <c r="H202" s="70"/>
      <c r="I202" s="70"/>
      <c r="J202" s="70"/>
      <c r="K202" s="70"/>
      <c r="L202" s="29"/>
      <c r="M202" s="29"/>
      <c r="N202" s="29"/>
      <c r="O202" s="29"/>
      <c r="P202" s="29"/>
      <c r="Y202" s="19"/>
      <c r="Z202" s="19"/>
      <c r="AA202" s="19"/>
      <c r="AB202" s="19"/>
    </row>
    <row r="203" spans="1:28" ht="16" thickBot="1" x14ac:dyDescent="0.25">
      <c r="A203" s="2" t="s">
        <v>35</v>
      </c>
      <c r="B203" s="2"/>
      <c r="E203" s="211">
        <f>E193*E195*E198*E199</f>
        <v>5</v>
      </c>
      <c r="F203" s="211">
        <f t="shared" ref="F203:I203" si="5">F193*F195*F198*F199</f>
        <v>5</v>
      </c>
      <c r="G203" s="211">
        <f t="shared" si="5"/>
        <v>5</v>
      </c>
      <c r="H203" s="211">
        <f t="shared" si="5"/>
        <v>5</v>
      </c>
      <c r="I203" s="211">
        <f t="shared" si="5"/>
        <v>5</v>
      </c>
      <c r="J203" s="212" t="s">
        <v>48</v>
      </c>
      <c r="L203" s="29"/>
      <c r="M203" s="29"/>
      <c r="N203" s="29"/>
      <c r="O203" s="29"/>
      <c r="P203" s="29"/>
      <c r="Y203" s="19"/>
      <c r="Z203" s="19"/>
      <c r="AA203" s="19"/>
      <c r="AB203" s="19"/>
    </row>
    <row r="204" spans="1:28" ht="16" thickTop="1" x14ac:dyDescent="0.2">
      <c r="C204" s="68"/>
      <c r="L204" s="29"/>
      <c r="M204" s="29"/>
      <c r="N204" s="29"/>
      <c r="O204" s="29"/>
      <c r="P204" s="29"/>
      <c r="Y204" s="19"/>
      <c r="Z204" s="19"/>
      <c r="AA204" s="19"/>
      <c r="AB204" s="19"/>
    </row>
    <row r="205" spans="1:28" ht="16" thickBot="1" x14ac:dyDescent="0.25">
      <c r="A205" s="43"/>
      <c r="B205" s="43"/>
      <c r="C205" s="43"/>
      <c r="D205" s="43"/>
      <c r="E205" s="43"/>
      <c r="F205" s="43"/>
      <c r="G205" s="43"/>
      <c r="H205" s="43"/>
      <c r="I205" s="43"/>
      <c r="J205" s="43"/>
      <c r="K205" s="43"/>
      <c r="L205" s="29"/>
      <c r="M205" s="29"/>
      <c r="N205" s="29"/>
      <c r="O205" s="29"/>
      <c r="P205" s="29"/>
      <c r="Y205" s="19"/>
      <c r="Z205" s="19"/>
      <c r="AA205" s="19"/>
      <c r="AB205" s="19"/>
    </row>
    <row r="206" spans="1:28" x14ac:dyDescent="0.2">
      <c r="L206" s="29"/>
      <c r="M206" s="29"/>
      <c r="N206" s="29"/>
      <c r="O206" s="29"/>
      <c r="P206" s="29"/>
    </row>
    <row r="207" spans="1:28" x14ac:dyDescent="0.2">
      <c r="A207" s="2" t="s">
        <v>1394</v>
      </c>
      <c r="L207" s="29"/>
      <c r="M207" s="29"/>
      <c r="N207" s="29"/>
      <c r="O207" s="29"/>
      <c r="P207" s="29"/>
    </row>
    <row r="208" spans="1:28" x14ac:dyDescent="0.2">
      <c r="A208" s="221">
        <v>44120</v>
      </c>
      <c r="B208" s="19" t="s">
        <v>1395</v>
      </c>
      <c r="L208" s="29"/>
      <c r="M208" s="29"/>
      <c r="N208" s="29"/>
      <c r="O208" s="29"/>
      <c r="P208" s="29"/>
    </row>
    <row r="209" spans="12:16" x14ac:dyDescent="0.2">
      <c r="L209" s="29"/>
      <c r="M209" s="29"/>
      <c r="N209" s="29"/>
      <c r="O209" s="29"/>
      <c r="P209" s="29"/>
    </row>
    <row r="210" spans="12:16" x14ac:dyDescent="0.2">
      <c r="L210" s="29"/>
      <c r="M210" s="29"/>
      <c r="N210" s="29"/>
      <c r="O210" s="29"/>
      <c r="P210" s="29"/>
    </row>
    <row r="211" spans="12:16" x14ac:dyDescent="0.2">
      <c r="L211" s="29"/>
      <c r="M211" s="29"/>
      <c r="N211" s="29"/>
      <c r="O211" s="29"/>
      <c r="P211" s="29"/>
    </row>
    <row r="212" spans="12:16" x14ac:dyDescent="0.2">
      <c r="L212" s="29"/>
      <c r="M212" s="29"/>
      <c r="N212" s="29"/>
      <c r="O212" s="29"/>
      <c r="P212" s="29"/>
    </row>
    <row r="213" spans="12:16" x14ac:dyDescent="0.2">
      <c r="L213" s="29"/>
      <c r="M213" s="29"/>
      <c r="N213" s="29"/>
      <c r="O213" s="29"/>
      <c r="P213" s="29"/>
    </row>
    <row r="214" spans="12:16" x14ac:dyDescent="0.2">
      <c r="L214" s="29"/>
      <c r="M214" s="29"/>
      <c r="N214" s="29"/>
      <c r="O214" s="29"/>
      <c r="P214" s="29"/>
    </row>
    <row r="215" spans="12:16" x14ac:dyDescent="0.2">
      <c r="L215" s="29"/>
      <c r="M215" s="29"/>
      <c r="N215" s="29"/>
      <c r="O215" s="29"/>
      <c r="P215" s="29"/>
    </row>
    <row r="216" spans="12:16" x14ac:dyDescent="0.2">
      <c r="L216" s="29"/>
      <c r="M216" s="29"/>
      <c r="N216" s="29"/>
      <c r="O216" s="29"/>
      <c r="P216" s="29"/>
    </row>
    <row r="217" spans="12:16" x14ac:dyDescent="0.2">
      <c r="L217" s="29"/>
      <c r="M217" s="29"/>
      <c r="N217" s="29"/>
      <c r="O217" s="29"/>
      <c r="P217" s="29"/>
    </row>
  </sheetData>
  <phoneticPr fontId="12" type="noConversion"/>
  <conditionalFormatting sqref="E203:I203">
    <cfRule type="cellIs" dxfId="39" priority="1" operator="lessThan">
      <formula>7.5</formula>
    </cfRule>
    <cfRule type="cellIs" dxfId="38" priority="2" operator="greaterThan">
      <formula>7.5</formula>
    </cfRule>
  </conditionalFormatting>
  <dataValidations count="4">
    <dataValidation type="list" allowBlank="1" showInputMessage="1" showErrorMessage="1" sqref="E10" xr:uid="{00000000-0002-0000-3100-000000000000}">
      <formula1>#REF!</formula1>
    </dataValidation>
    <dataValidation type="list" showInputMessage="1" showErrorMessage="1" sqref="E12" xr:uid="{00000000-0002-0000-3100-000001000000}">
      <formula1>#REF!</formula1>
    </dataValidation>
    <dataValidation type="list" allowBlank="1" showInputMessage="1" showErrorMessage="1" sqref="E11" xr:uid="{00000000-0002-0000-3100-000002000000}">
      <formula1>#REF!</formula1>
    </dataValidation>
    <dataValidation type="list" allowBlank="1" showInputMessage="1" showErrorMessage="1" sqref="D12" xr:uid="{00000000-0002-0000-31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100-000004000000}">
          <x14:formula1>
            <xm:f>Lists!$C$1:$C$9</xm:f>
          </x14:formula1>
          <xm:sqref>D10</xm:sqref>
        </x14:dataValidation>
        <x14:dataValidation type="list" allowBlank="1" showInputMessage="1" showErrorMessage="1" xr:uid="{00000000-0002-0000-3100-000005000000}">
          <x14:formula1>
            <xm:f>Lists!$F$1:$F$8</xm:f>
          </x14:formula1>
          <xm:sqref>D11</xm:sqref>
        </x14:dataValidation>
        <x14:dataValidation type="list" allowBlank="1" showInputMessage="1" showErrorMessage="1" xr:uid="{00000000-0002-0000-3100-000006000000}">
          <x14:formula1>
            <xm:f>Lists!$E$1:$E$5</xm:f>
          </x14:formula1>
          <xm:sqref>V15:V86</xm:sqref>
        </x14:dataValidation>
        <x14:dataValidation type="list" allowBlank="1" showInputMessage="1" showErrorMessage="1" xr:uid="{00000000-0002-0000-3100-000007000000}">
          <x14:formula1>
            <xm:f>Lists!$D$1:$D$8</xm:f>
          </x14:formula1>
          <xm:sqref>E15:E86</xm:sqref>
        </x14:dataValidation>
        <x14:dataValidation type="list" allowBlank="1" showInputMessage="1" showErrorMessage="1" xr:uid="{00000000-0002-0000-3100-000008000000}">
          <x14:formula1>
            <xm:f>Lists!$G$1:$G$8</xm:f>
          </x14:formula1>
          <xm:sqref>D91:D162</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92D050"/>
  </sheetPr>
  <dimension ref="A1:Z196"/>
  <sheetViews>
    <sheetView topLeftCell="D147"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37" style="19" customWidth="1"/>
    <col min="3" max="3" width="46.8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42.83203125" style="19" customWidth="1"/>
    <col min="21" max="21" width="26.83203125" style="19" customWidth="1"/>
    <col min="22" max="22" width="19.83203125" style="19" customWidth="1"/>
    <col min="23" max="24" width="31.1640625" style="19" customWidth="1"/>
    <col min="25" max="16384" width="8.83203125" style="111"/>
  </cols>
  <sheetData>
    <row r="1" spans="1:25" ht="16" thickBot="1" x14ac:dyDescent="0.25">
      <c r="A1" s="1" t="s">
        <v>0</v>
      </c>
      <c r="B1" s="1"/>
      <c r="C1" s="43" t="s">
        <v>1516</v>
      </c>
      <c r="D1" s="43"/>
      <c r="E1" s="43"/>
      <c r="F1" s="43"/>
      <c r="G1" s="43"/>
      <c r="H1" s="43"/>
      <c r="I1" s="43"/>
      <c r="J1" s="43"/>
      <c r="K1" s="43"/>
      <c r="L1" s="43"/>
      <c r="M1" s="43"/>
      <c r="N1" s="43"/>
      <c r="O1" s="43"/>
      <c r="P1" s="43"/>
      <c r="Q1" s="43"/>
      <c r="R1" s="43"/>
      <c r="S1" s="43"/>
      <c r="T1" s="43"/>
      <c r="U1" s="43"/>
      <c r="V1" s="43"/>
      <c r="W1" s="43"/>
      <c r="X1" s="18"/>
    </row>
    <row r="2" spans="1:25" x14ac:dyDescent="0.2">
      <c r="C2" s="19" t="s">
        <v>1</v>
      </c>
      <c r="D2" s="44" t="s">
        <v>981</v>
      </c>
      <c r="G2" s="19" t="s">
        <v>72</v>
      </c>
      <c r="H2" s="44" t="s">
        <v>1774</v>
      </c>
    </row>
    <row r="3" spans="1:25" x14ac:dyDescent="0.2">
      <c r="C3" s="19" t="s">
        <v>2</v>
      </c>
      <c r="D3" s="209">
        <v>2016</v>
      </c>
    </row>
    <row r="4" spans="1:25" x14ac:dyDescent="0.2">
      <c r="C4" s="8" t="s">
        <v>44</v>
      </c>
      <c r="D4" s="44" t="s">
        <v>1437</v>
      </c>
    </row>
    <row r="5" spans="1:25" x14ac:dyDescent="0.2">
      <c r="C5" s="19" t="s">
        <v>3</v>
      </c>
      <c r="D5" s="44" t="s">
        <v>1644</v>
      </c>
    </row>
    <row r="6" spans="1:25" x14ac:dyDescent="0.2">
      <c r="D6" s="18"/>
    </row>
    <row r="7" spans="1:25" ht="16" thickBot="1" x14ac:dyDescent="0.25">
      <c r="A7" s="1" t="s">
        <v>59</v>
      </c>
      <c r="B7" s="1"/>
      <c r="C7" s="43"/>
      <c r="D7" s="248" t="s">
        <v>2068</v>
      </c>
      <c r="E7" s="43"/>
      <c r="F7" s="43"/>
      <c r="G7" s="43"/>
      <c r="H7" s="43"/>
      <c r="I7" s="43"/>
      <c r="J7" s="43"/>
      <c r="K7" s="43"/>
      <c r="L7" s="43"/>
      <c r="M7" s="43"/>
      <c r="N7" s="43"/>
      <c r="O7" s="43"/>
      <c r="P7" s="43"/>
      <c r="Q7" s="43"/>
      <c r="R7" s="43"/>
      <c r="S7" s="43"/>
      <c r="T7" s="43"/>
      <c r="U7" s="43"/>
      <c r="V7" s="43"/>
      <c r="W7" s="43"/>
      <c r="X7" s="18"/>
    </row>
    <row r="9" spans="1:25" ht="16" thickBot="1" x14ac:dyDescent="0.25">
      <c r="A9" s="1" t="s">
        <v>4</v>
      </c>
      <c r="B9" s="1"/>
      <c r="C9" s="43"/>
      <c r="D9" s="43"/>
      <c r="E9" s="43"/>
      <c r="F9" s="43"/>
      <c r="G9" s="43"/>
      <c r="H9" s="43"/>
      <c r="I9" s="43"/>
      <c r="J9" s="43"/>
      <c r="K9" s="43"/>
      <c r="L9" s="43"/>
      <c r="M9" s="43"/>
      <c r="N9" s="43"/>
      <c r="O9" s="43"/>
      <c r="P9" s="43"/>
      <c r="Q9" s="43"/>
      <c r="R9" s="43"/>
      <c r="S9" s="43"/>
      <c r="T9" s="43"/>
      <c r="U9" s="43"/>
      <c r="V9" s="43"/>
      <c r="W9" s="43"/>
      <c r="X9" s="18"/>
    </row>
    <row r="10" spans="1:25" x14ac:dyDescent="0.2">
      <c r="C10" s="19" t="s">
        <v>74</v>
      </c>
      <c r="D10" s="45" t="s">
        <v>988</v>
      </c>
      <c r="E10" s="46"/>
    </row>
    <row r="11" spans="1:25" x14ac:dyDescent="0.2">
      <c r="C11" s="19" t="s">
        <v>46</v>
      </c>
      <c r="D11" s="45" t="s">
        <v>43</v>
      </c>
      <c r="E11" s="47"/>
    </row>
    <row r="12" spans="1:25" x14ac:dyDescent="0.2">
      <c r="C12" s="19" t="s">
        <v>67</v>
      </c>
      <c r="D12" s="45" t="s">
        <v>53</v>
      </c>
      <c r="E12" s="47"/>
    </row>
    <row r="13" spans="1:25" x14ac:dyDescent="0.2">
      <c r="A13" s="2"/>
      <c r="B13" s="2"/>
    </row>
    <row r="14" spans="1:25" s="567" customFormat="1" ht="15" customHeigh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985</v>
      </c>
      <c r="O14" s="214" t="s">
        <v>986</v>
      </c>
      <c r="P14" s="214" t="s">
        <v>8</v>
      </c>
      <c r="Q14" s="205" t="s">
        <v>121</v>
      </c>
      <c r="R14" s="205" t="s">
        <v>123</v>
      </c>
      <c r="S14" s="205" t="s">
        <v>124</v>
      </c>
      <c r="T14" s="205" t="s">
        <v>127</v>
      </c>
      <c r="U14" s="214" t="s">
        <v>55</v>
      </c>
      <c r="V14" s="214" t="s">
        <v>50</v>
      </c>
      <c r="W14" s="214" t="s">
        <v>120</v>
      </c>
      <c r="X14" s="213" t="s">
        <v>1234</v>
      </c>
      <c r="Y14" s="55" t="s">
        <v>16</v>
      </c>
    </row>
    <row r="15" spans="1:25" s="567" customFormat="1" ht="15" customHeight="1" x14ac:dyDescent="0.2">
      <c r="A15" s="225">
        <v>1</v>
      </c>
      <c r="B15" s="225" t="s">
        <v>1775</v>
      </c>
      <c r="C15" s="206" t="s">
        <v>1008</v>
      </c>
      <c r="D15" s="225" t="s">
        <v>90</v>
      </c>
      <c r="E15" s="225" t="s">
        <v>268</v>
      </c>
      <c r="F15" s="225" t="s">
        <v>991</v>
      </c>
      <c r="G15" s="225" t="s">
        <v>930</v>
      </c>
      <c r="H15" s="225" t="s">
        <v>52</v>
      </c>
      <c r="I15" s="225" t="s">
        <v>1071</v>
      </c>
      <c r="J15" s="225" t="s">
        <v>85</v>
      </c>
      <c r="K15" s="225">
        <v>5</v>
      </c>
      <c r="L15" s="225">
        <f>K15-1</f>
        <v>4</v>
      </c>
      <c r="M15" s="225">
        <f>K15+1</f>
        <v>6</v>
      </c>
      <c r="N15" s="225">
        <v>100</v>
      </c>
      <c r="O15" s="225">
        <v>500</v>
      </c>
      <c r="P15" s="305" t="s">
        <v>88</v>
      </c>
      <c r="Q15" s="15">
        <v>0</v>
      </c>
      <c r="R15" s="15">
        <v>96</v>
      </c>
      <c r="S15" s="15" t="s">
        <v>125</v>
      </c>
      <c r="T15" s="15">
        <v>96</v>
      </c>
      <c r="U15" s="225" t="s">
        <v>269</v>
      </c>
      <c r="V15" s="225" t="s">
        <v>71</v>
      </c>
      <c r="W15" s="225" t="s">
        <v>594</v>
      </c>
      <c r="X15" s="306">
        <v>5</v>
      </c>
      <c r="Y15" s="568"/>
    </row>
    <row r="16" spans="1:25" s="567" customFormat="1" ht="15" customHeight="1" x14ac:dyDescent="0.2">
      <c r="A16" s="225">
        <v>2</v>
      </c>
      <c r="B16" s="225" t="s">
        <v>1775</v>
      </c>
      <c r="C16" s="206" t="s">
        <v>1011</v>
      </c>
      <c r="D16" s="225" t="s">
        <v>90</v>
      </c>
      <c r="E16" s="225" t="s">
        <v>268</v>
      </c>
      <c r="F16" s="225" t="s">
        <v>991</v>
      </c>
      <c r="G16" s="225" t="s">
        <v>930</v>
      </c>
      <c r="H16" s="225" t="s">
        <v>52</v>
      </c>
      <c r="I16" s="225" t="s">
        <v>1071</v>
      </c>
      <c r="J16" s="225" t="s">
        <v>85</v>
      </c>
      <c r="K16" s="225">
        <v>5</v>
      </c>
      <c r="L16" s="225">
        <f t="shared" ref="L16:L44" si="0">K16-1</f>
        <v>4</v>
      </c>
      <c r="M16" s="225">
        <f t="shared" ref="M16:M44" si="1">K16+1</f>
        <v>6</v>
      </c>
      <c r="N16" s="225">
        <v>100</v>
      </c>
      <c r="O16" s="225">
        <v>500</v>
      </c>
      <c r="P16" s="15" t="s">
        <v>88</v>
      </c>
      <c r="Q16" s="15">
        <v>0</v>
      </c>
      <c r="R16" s="15">
        <v>96</v>
      </c>
      <c r="S16" s="15" t="s">
        <v>125</v>
      </c>
      <c r="T16" s="15">
        <v>96</v>
      </c>
      <c r="U16" s="225" t="s">
        <v>269</v>
      </c>
      <c r="V16" s="225" t="s">
        <v>71</v>
      </c>
      <c r="W16" s="225" t="s">
        <v>594</v>
      </c>
      <c r="X16" s="306">
        <v>5</v>
      </c>
      <c r="Y16" s="568"/>
    </row>
    <row r="17" spans="1:25" s="567" customFormat="1" ht="15" customHeight="1" x14ac:dyDescent="0.2">
      <c r="A17" s="249">
        <v>3</v>
      </c>
      <c r="B17" s="249" t="s">
        <v>1775</v>
      </c>
      <c r="C17" s="250" t="s">
        <v>1008</v>
      </c>
      <c r="D17" s="249" t="s">
        <v>90</v>
      </c>
      <c r="E17" s="249" t="s">
        <v>268</v>
      </c>
      <c r="F17" s="249" t="s">
        <v>991</v>
      </c>
      <c r="G17" s="249" t="s">
        <v>930</v>
      </c>
      <c r="H17" s="249" t="s">
        <v>52</v>
      </c>
      <c r="I17" s="249" t="s">
        <v>1071</v>
      </c>
      <c r="J17" s="249" t="s">
        <v>85</v>
      </c>
      <c r="K17" s="249">
        <v>5</v>
      </c>
      <c r="L17" s="249">
        <f t="shared" si="0"/>
        <v>4</v>
      </c>
      <c r="M17" s="249">
        <f t="shared" si="1"/>
        <v>6</v>
      </c>
      <c r="N17" s="249">
        <v>100</v>
      </c>
      <c r="O17" s="249">
        <v>500</v>
      </c>
      <c r="P17" s="251" t="s">
        <v>88</v>
      </c>
      <c r="Q17" s="251">
        <v>0</v>
      </c>
      <c r="R17" s="251">
        <v>96</v>
      </c>
      <c r="S17" s="251" t="s">
        <v>125</v>
      </c>
      <c r="T17" s="251">
        <v>96</v>
      </c>
      <c r="U17" s="249" t="s">
        <v>269</v>
      </c>
      <c r="V17" s="249" t="s">
        <v>71</v>
      </c>
      <c r="W17" s="249" t="s">
        <v>594</v>
      </c>
      <c r="X17" s="307">
        <v>5.5</v>
      </c>
      <c r="Y17" s="569"/>
    </row>
    <row r="18" spans="1:25" s="567" customFormat="1" ht="15" customHeight="1" x14ac:dyDescent="0.2">
      <c r="A18" s="249">
        <v>4</v>
      </c>
      <c r="B18" s="249" t="s">
        <v>1775</v>
      </c>
      <c r="C18" s="250" t="s">
        <v>1011</v>
      </c>
      <c r="D18" s="249" t="s">
        <v>90</v>
      </c>
      <c r="E18" s="249" t="s">
        <v>268</v>
      </c>
      <c r="F18" s="249" t="s">
        <v>991</v>
      </c>
      <c r="G18" s="249" t="s">
        <v>930</v>
      </c>
      <c r="H18" s="249" t="s">
        <v>52</v>
      </c>
      <c r="I18" s="249" t="s">
        <v>1071</v>
      </c>
      <c r="J18" s="249" t="s">
        <v>85</v>
      </c>
      <c r="K18" s="249">
        <v>5</v>
      </c>
      <c r="L18" s="249">
        <f t="shared" si="0"/>
        <v>4</v>
      </c>
      <c r="M18" s="249">
        <f t="shared" si="1"/>
        <v>6</v>
      </c>
      <c r="N18" s="249">
        <v>100</v>
      </c>
      <c r="O18" s="249">
        <v>500</v>
      </c>
      <c r="P18" s="251" t="s">
        <v>88</v>
      </c>
      <c r="Q18" s="251">
        <v>0</v>
      </c>
      <c r="R18" s="251">
        <v>96</v>
      </c>
      <c r="S18" s="251" t="s">
        <v>125</v>
      </c>
      <c r="T18" s="251">
        <v>96</v>
      </c>
      <c r="U18" s="249" t="s">
        <v>269</v>
      </c>
      <c r="V18" s="249" t="s">
        <v>71</v>
      </c>
      <c r="W18" s="249" t="s">
        <v>594</v>
      </c>
      <c r="X18" s="307">
        <v>5.5</v>
      </c>
      <c r="Y18" s="569"/>
    </row>
    <row r="19" spans="1:25" s="567" customFormat="1" ht="15" customHeight="1" x14ac:dyDescent="0.2">
      <c r="A19" s="226">
        <v>5</v>
      </c>
      <c r="B19" s="226" t="s">
        <v>1775</v>
      </c>
      <c r="C19" s="254" t="s">
        <v>1008</v>
      </c>
      <c r="D19" s="226" t="s">
        <v>90</v>
      </c>
      <c r="E19" s="226" t="s">
        <v>268</v>
      </c>
      <c r="F19" s="226" t="s">
        <v>991</v>
      </c>
      <c r="G19" s="226" t="s">
        <v>930</v>
      </c>
      <c r="H19" s="226" t="s">
        <v>52</v>
      </c>
      <c r="I19" s="226" t="s">
        <v>1071</v>
      </c>
      <c r="J19" s="226" t="s">
        <v>85</v>
      </c>
      <c r="K19" s="226">
        <v>5</v>
      </c>
      <c r="L19" s="226">
        <f t="shared" si="0"/>
        <v>4</v>
      </c>
      <c r="M19" s="226">
        <f t="shared" si="1"/>
        <v>6</v>
      </c>
      <c r="N19" s="226">
        <v>100</v>
      </c>
      <c r="O19" s="226">
        <v>500</v>
      </c>
      <c r="P19" s="246" t="s">
        <v>88</v>
      </c>
      <c r="Q19" s="246">
        <v>0</v>
      </c>
      <c r="R19" s="246">
        <v>96</v>
      </c>
      <c r="S19" s="246" t="s">
        <v>125</v>
      </c>
      <c r="T19" s="246">
        <v>96</v>
      </c>
      <c r="U19" s="226" t="s">
        <v>269</v>
      </c>
      <c r="V19" s="226" t="s">
        <v>71</v>
      </c>
      <c r="W19" s="226" t="s">
        <v>594</v>
      </c>
      <c r="X19" s="308">
        <v>6</v>
      </c>
      <c r="Y19" s="570"/>
    </row>
    <row r="20" spans="1:25" s="567" customFormat="1" ht="15" customHeight="1" x14ac:dyDescent="0.2">
      <c r="A20" s="226">
        <v>6</v>
      </c>
      <c r="B20" s="226" t="s">
        <v>1775</v>
      </c>
      <c r="C20" s="254" t="s">
        <v>1011</v>
      </c>
      <c r="D20" s="226" t="s">
        <v>90</v>
      </c>
      <c r="E20" s="226" t="s">
        <v>268</v>
      </c>
      <c r="F20" s="226" t="s">
        <v>991</v>
      </c>
      <c r="G20" s="226" t="s">
        <v>930</v>
      </c>
      <c r="H20" s="226" t="s">
        <v>52</v>
      </c>
      <c r="I20" s="226" t="s">
        <v>1071</v>
      </c>
      <c r="J20" s="226" t="s">
        <v>85</v>
      </c>
      <c r="K20" s="226">
        <v>5</v>
      </c>
      <c r="L20" s="226">
        <f t="shared" si="0"/>
        <v>4</v>
      </c>
      <c r="M20" s="226">
        <f t="shared" si="1"/>
        <v>6</v>
      </c>
      <c r="N20" s="226">
        <v>100</v>
      </c>
      <c r="O20" s="226">
        <v>500</v>
      </c>
      <c r="P20" s="246" t="s">
        <v>88</v>
      </c>
      <c r="Q20" s="246">
        <v>0</v>
      </c>
      <c r="R20" s="246">
        <v>96</v>
      </c>
      <c r="S20" s="246" t="s">
        <v>125</v>
      </c>
      <c r="T20" s="246">
        <v>96</v>
      </c>
      <c r="U20" s="226" t="s">
        <v>269</v>
      </c>
      <c r="V20" s="226" t="s">
        <v>71</v>
      </c>
      <c r="W20" s="226" t="s">
        <v>594</v>
      </c>
      <c r="X20" s="308">
        <v>6</v>
      </c>
      <c r="Y20" s="570"/>
    </row>
    <row r="21" spans="1:25" s="567" customFormat="1" ht="15" customHeight="1" x14ac:dyDescent="0.2">
      <c r="A21" s="309">
        <v>7</v>
      </c>
      <c r="B21" s="309" t="s">
        <v>1775</v>
      </c>
      <c r="C21" s="310" t="s">
        <v>1008</v>
      </c>
      <c r="D21" s="309" t="s">
        <v>90</v>
      </c>
      <c r="E21" s="309" t="s">
        <v>268</v>
      </c>
      <c r="F21" s="309" t="s">
        <v>991</v>
      </c>
      <c r="G21" s="309" t="s">
        <v>930</v>
      </c>
      <c r="H21" s="309" t="s">
        <v>52</v>
      </c>
      <c r="I21" s="309" t="s">
        <v>1071</v>
      </c>
      <c r="J21" s="309" t="s">
        <v>85</v>
      </c>
      <c r="K21" s="309">
        <v>5</v>
      </c>
      <c r="L21" s="309">
        <f t="shared" si="0"/>
        <v>4</v>
      </c>
      <c r="M21" s="309">
        <f t="shared" si="1"/>
        <v>6</v>
      </c>
      <c r="N21" s="309">
        <v>100</v>
      </c>
      <c r="O21" s="309">
        <v>500</v>
      </c>
      <c r="P21" s="311" t="s">
        <v>88</v>
      </c>
      <c r="Q21" s="311">
        <v>0</v>
      </c>
      <c r="R21" s="311">
        <v>96</v>
      </c>
      <c r="S21" s="311" t="s">
        <v>125</v>
      </c>
      <c r="T21" s="311">
        <v>96</v>
      </c>
      <c r="U21" s="309" t="s">
        <v>269</v>
      </c>
      <c r="V21" s="309" t="s">
        <v>71</v>
      </c>
      <c r="W21" s="309" t="s">
        <v>594</v>
      </c>
      <c r="X21" s="312">
        <v>6.5</v>
      </c>
      <c r="Y21" s="571"/>
    </row>
    <row r="22" spans="1:25" s="567" customFormat="1" ht="15" customHeight="1" x14ac:dyDescent="0.2">
      <c r="A22" s="309">
        <v>8</v>
      </c>
      <c r="B22" s="309" t="s">
        <v>1775</v>
      </c>
      <c r="C22" s="310" t="s">
        <v>1011</v>
      </c>
      <c r="D22" s="309" t="s">
        <v>90</v>
      </c>
      <c r="E22" s="309" t="s">
        <v>268</v>
      </c>
      <c r="F22" s="309" t="s">
        <v>991</v>
      </c>
      <c r="G22" s="309" t="s">
        <v>930</v>
      </c>
      <c r="H22" s="309" t="s">
        <v>52</v>
      </c>
      <c r="I22" s="309" t="s">
        <v>1071</v>
      </c>
      <c r="J22" s="309" t="s">
        <v>85</v>
      </c>
      <c r="K22" s="309">
        <v>5</v>
      </c>
      <c r="L22" s="309">
        <f t="shared" si="0"/>
        <v>4</v>
      </c>
      <c r="M22" s="309">
        <f t="shared" si="1"/>
        <v>6</v>
      </c>
      <c r="N22" s="309">
        <v>100</v>
      </c>
      <c r="O22" s="309">
        <v>500</v>
      </c>
      <c r="P22" s="311" t="s">
        <v>88</v>
      </c>
      <c r="Q22" s="311">
        <v>0</v>
      </c>
      <c r="R22" s="311">
        <v>96</v>
      </c>
      <c r="S22" s="311" t="s">
        <v>125</v>
      </c>
      <c r="T22" s="311">
        <v>96</v>
      </c>
      <c r="U22" s="309" t="s">
        <v>269</v>
      </c>
      <c r="V22" s="309" t="s">
        <v>71</v>
      </c>
      <c r="W22" s="309" t="s">
        <v>594</v>
      </c>
      <c r="X22" s="312">
        <v>6.5</v>
      </c>
      <c r="Y22" s="571"/>
    </row>
    <row r="23" spans="1:25" s="567" customFormat="1" ht="15" customHeight="1" x14ac:dyDescent="0.2">
      <c r="A23" s="313">
        <v>9</v>
      </c>
      <c r="B23" s="313" t="s">
        <v>1775</v>
      </c>
      <c r="C23" s="314" t="s">
        <v>1008</v>
      </c>
      <c r="D23" s="313" t="s">
        <v>90</v>
      </c>
      <c r="E23" s="313" t="s">
        <v>268</v>
      </c>
      <c r="F23" s="313" t="s">
        <v>991</v>
      </c>
      <c r="G23" s="313" t="s">
        <v>930</v>
      </c>
      <c r="H23" s="313" t="s">
        <v>52</v>
      </c>
      <c r="I23" s="313" t="s">
        <v>1071</v>
      </c>
      <c r="J23" s="313" t="s">
        <v>85</v>
      </c>
      <c r="K23" s="313">
        <v>5</v>
      </c>
      <c r="L23" s="313">
        <f t="shared" si="0"/>
        <v>4</v>
      </c>
      <c r="M23" s="313">
        <f t="shared" si="1"/>
        <v>6</v>
      </c>
      <c r="N23" s="313">
        <v>100</v>
      </c>
      <c r="O23" s="313">
        <v>500</v>
      </c>
      <c r="P23" s="315" t="s">
        <v>88</v>
      </c>
      <c r="Q23" s="315">
        <v>0</v>
      </c>
      <c r="R23" s="315">
        <v>96</v>
      </c>
      <c r="S23" s="315" t="s">
        <v>125</v>
      </c>
      <c r="T23" s="315">
        <v>96</v>
      </c>
      <c r="U23" s="313" t="s">
        <v>269</v>
      </c>
      <c r="V23" s="313" t="s">
        <v>71</v>
      </c>
      <c r="W23" s="313" t="s">
        <v>594</v>
      </c>
      <c r="X23" s="316">
        <v>7</v>
      </c>
      <c r="Y23" s="572"/>
    </row>
    <row r="24" spans="1:25" s="567" customFormat="1" ht="15" customHeight="1" x14ac:dyDescent="0.2">
      <c r="A24" s="313">
        <v>10</v>
      </c>
      <c r="B24" s="313" t="s">
        <v>1775</v>
      </c>
      <c r="C24" s="314" t="s">
        <v>1011</v>
      </c>
      <c r="D24" s="313" t="s">
        <v>90</v>
      </c>
      <c r="E24" s="313" t="s">
        <v>268</v>
      </c>
      <c r="F24" s="313" t="s">
        <v>991</v>
      </c>
      <c r="G24" s="313" t="s">
        <v>930</v>
      </c>
      <c r="H24" s="313" t="s">
        <v>52</v>
      </c>
      <c r="I24" s="313" t="s">
        <v>1071</v>
      </c>
      <c r="J24" s="313" t="s">
        <v>85</v>
      </c>
      <c r="K24" s="313">
        <v>5</v>
      </c>
      <c r="L24" s="313">
        <f t="shared" si="0"/>
        <v>4</v>
      </c>
      <c r="M24" s="313">
        <f t="shared" si="1"/>
        <v>6</v>
      </c>
      <c r="N24" s="313">
        <v>100</v>
      </c>
      <c r="O24" s="313">
        <v>500</v>
      </c>
      <c r="P24" s="315" t="s">
        <v>88</v>
      </c>
      <c r="Q24" s="315">
        <v>0</v>
      </c>
      <c r="R24" s="315">
        <v>96</v>
      </c>
      <c r="S24" s="315" t="s">
        <v>125</v>
      </c>
      <c r="T24" s="315">
        <v>96</v>
      </c>
      <c r="U24" s="313" t="s">
        <v>269</v>
      </c>
      <c r="V24" s="313" t="s">
        <v>71</v>
      </c>
      <c r="W24" s="313" t="s">
        <v>594</v>
      </c>
      <c r="X24" s="316">
        <v>7</v>
      </c>
      <c r="Y24" s="572"/>
    </row>
    <row r="25" spans="1:25" s="567" customFormat="1" ht="15" customHeight="1" x14ac:dyDescent="0.2">
      <c r="A25" s="317">
        <v>11</v>
      </c>
      <c r="B25" s="317" t="s">
        <v>1775</v>
      </c>
      <c r="C25" s="318" t="s">
        <v>1008</v>
      </c>
      <c r="D25" s="317" t="s">
        <v>90</v>
      </c>
      <c r="E25" s="317" t="s">
        <v>268</v>
      </c>
      <c r="F25" s="317" t="s">
        <v>991</v>
      </c>
      <c r="G25" s="317" t="s">
        <v>930</v>
      </c>
      <c r="H25" s="317" t="s">
        <v>52</v>
      </c>
      <c r="I25" s="317" t="s">
        <v>1071</v>
      </c>
      <c r="J25" s="317" t="s">
        <v>85</v>
      </c>
      <c r="K25" s="317">
        <v>5</v>
      </c>
      <c r="L25" s="317">
        <f t="shared" si="0"/>
        <v>4</v>
      </c>
      <c r="M25" s="317">
        <f t="shared" si="1"/>
        <v>6</v>
      </c>
      <c r="N25" s="317">
        <v>100</v>
      </c>
      <c r="O25" s="317">
        <v>500</v>
      </c>
      <c r="P25" s="319" t="s">
        <v>88</v>
      </c>
      <c r="Q25" s="319">
        <v>0</v>
      </c>
      <c r="R25" s="319">
        <v>96</v>
      </c>
      <c r="S25" s="319" t="s">
        <v>125</v>
      </c>
      <c r="T25" s="319">
        <v>96</v>
      </c>
      <c r="U25" s="317" t="s">
        <v>269</v>
      </c>
      <c r="V25" s="317" t="s">
        <v>71</v>
      </c>
      <c r="W25" s="317" t="s">
        <v>594</v>
      </c>
      <c r="X25" s="320">
        <v>7.5</v>
      </c>
      <c r="Y25" s="573"/>
    </row>
    <row r="26" spans="1:25" s="567" customFormat="1" ht="15" customHeight="1" x14ac:dyDescent="0.2">
      <c r="A26" s="317">
        <v>12</v>
      </c>
      <c r="B26" s="317" t="s">
        <v>1775</v>
      </c>
      <c r="C26" s="318" t="s">
        <v>1011</v>
      </c>
      <c r="D26" s="317" t="s">
        <v>90</v>
      </c>
      <c r="E26" s="317" t="s">
        <v>268</v>
      </c>
      <c r="F26" s="317" t="s">
        <v>991</v>
      </c>
      <c r="G26" s="317" t="s">
        <v>930</v>
      </c>
      <c r="H26" s="317" t="s">
        <v>52</v>
      </c>
      <c r="I26" s="317" t="s">
        <v>1071</v>
      </c>
      <c r="J26" s="317" t="s">
        <v>85</v>
      </c>
      <c r="K26" s="317">
        <v>5</v>
      </c>
      <c r="L26" s="317">
        <f t="shared" si="0"/>
        <v>4</v>
      </c>
      <c r="M26" s="317">
        <f t="shared" si="1"/>
        <v>6</v>
      </c>
      <c r="N26" s="317">
        <v>100</v>
      </c>
      <c r="O26" s="317">
        <v>500</v>
      </c>
      <c r="P26" s="319" t="s">
        <v>88</v>
      </c>
      <c r="Q26" s="319">
        <v>0</v>
      </c>
      <c r="R26" s="319">
        <v>96</v>
      </c>
      <c r="S26" s="319" t="s">
        <v>125</v>
      </c>
      <c r="T26" s="319">
        <v>96</v>
      </c>
      <c r="U26" s="317" t="s">
        <v>269</v>
      </c>
      <c r="V26" s="317" t="s">
        <v>71</v>
      </c>
      <c r="W26" s="317" t="s">
        <v>594</v>
      </c>
      <c r="X26" s="320">
        <v>7.5</v>
      </c>
      <c r="Y26" s="573"/>
    </row>
    <row r="27" spans="1:25" s="567" customFormat="1" ht="15" customHeight="1" x14ac:dyDescent="0.2">
      <c r="A27" s="252">
        <v>13</v>
      </c>
      <c r="B27" s="252" t="s">
        <v>1775</v>
      </c>
      <c r="C27" s="253" t="s">
        <v>1008</v>
      </c>
      <c r="D27" s="252" t="s">
        <v>90</v>
      </c>
      <c r="E27" s="252" t="s">
        <v>268</v>
      </c>
      <c r="F27" s="252" t="s">
        <v>991</v>
      </c>
      <c r="G27" s="252" t="s">
        <v>930</v>
      </c>
      <c r="H27" s="252" t="s">
        <v>52</v>
      </c>
      <c r="I27" s="252" t="s">
        <v>1071</v>
      </c>
      <c r="J27" s="252" t="s">
        <v>85</v>
      </c>
      <c r="K27" s="252">
        <v>5</v>
      </c>
      <c r="L27" s="252">
        <f t="shared" si="0"/>
        <v>4</v>
      </c>
      <c r="M27" s="252">
        <f t="shared" si="1"/>
        <v>6</v>
      </c>
      <c r="N27" s="252">
        <v>100</v>
      </c>
      <c r="O27" s="252">
        <v>500</v>
      </c>
      <c r="P27" s="366" t="s">
        <v>88</v>
      </c>
      <c r="Q27" s="366">
        <v>0</v>
      </c>
      <c r="R27" s="366">
        <v>96</v>
      </c>
      <c r="S27" s="366" t="s">
        <v>125</v>
      </c>
      <c r="T27" s="366">
        <v>96</v>
      </c>
      <c r="U27" s="252" t="s">
        <v>269</v>
      </c>
      <c r="V27" s="252" t="s">
        <v>71</v>
      </c>
      <c r="W27" s="252" t="s">
        <v>594</v>
      </c>
      <c r="X27" s="367">
        <v>8</v>
      </c>
      <c r="Y27" s="574"/>
    </row>
    <row r="28" spans="1:25" s="567" customFormat="1" ht="15" customHeight="1" x14ac:dyDescent="0.2">
      <c r="A28" s="252">
        <v>14</v>
      </c>
      <c r="B28" s="252" t="s">
        <v>1775</v>
      </c>
      <c r="C28" s="253" t="s">
        <v>1011</v>
      </c>
      <c r="D28" s="252" t="s">
        <v>90</v>
      </c>
      <c r="E28" s="252" t="s">
        <v>268</v>
      </c>
      <c r="F28" s="252" t="s">
        <v>991</v>
      </c>
      <c r="G28" s="252" t="s">
        <v>930</v>
      </c>
      <c r="H28" s="252" t="s">
        <v>52</v>
      </c>
      <c r="I28" s="252" t="s">
        <v>1071</v>
      </c>
      <c r="J28" s="252" t="s">
        <v>85</v>
      </c>
      <c r="K28" s="252">
        <v>5</v>
      </c>
      <c r="L28" s="252">
        <f t="shared" si="0"/>
        <v>4</v>
      </c>
      <c r="M28" s="252">
        <f t="shared" si="1"/>
        <v>6</v>
      </c>
      <c r="N28" s="252">
        <v>100</v>
      </c>
      <c r="O28" s="252">
        <v>500</v>
      </c>
      <c r="P28" s="366" t="s">
        <v>88</v>
      </c>
      <c r="Q28" s="366">
        <v>0</v>
      </c>
      <c r="R28" s="366">
        <v>96</v>
      </c>
      <c r="S28" s="366" t="s">
        <v>125</v>
      </c>
      <c r="T28" s="366">
        <v>96</v>
      </c>
      <c r="U28" s="252" t="s">
        <v>269</v>
      </c>
      <c r="V28" s="252" t="s">
        <v>71</v>
      </c>
      <c r="W28" s="252" t="s">
        <v>594</v>
      </c>
      <c r="X28" s="367">
        <v>8</v>
      </c>
      <c r="Y28" s="574"/>
    </row>
    <row r="29" spans="1:25" s="567" customFormat="1" ht="15" customHeight="1" x14ac:dyDescent="0.2">
      <c r="A29" s="321">
        <v>15</v>
      </c>
      <c r="B29" s="321" t="s">
        <v>1775</v>
      </c>
      <c r="C29" s="322" t="s">
        <v>1008</v>
      </c>
      <c r="D29" s="321" t="s">
        <v>90</v>
      </c>
      <c r="E29" s="321" t="s">
        <v>268</v>
      </c>
      <c r="F29" s="321" t="s">
        <v>991</v>
      </c>
      <c r="G29" s="321" t="s">
        <v>930</v>
      </c>
      <c r="H29" s="321" t="s">
        <v>52</v>
      </c>
      <c r="I29" s="321" t="s">
        <v>1071</v>
      </c>
      <c r="J29" s="321" t="s">
        <v>85</v>
      </c>
      <c r="K29" s="321">
        <v>10</v>
      </c>
      <c r="L29" s="321">
        <f t="shared" si="0"/>
        <v>9</v>
      </c>
      <c r="M29" s="321">
        <f t="shared" si="1"/>
        <v>11</v>
      </c>
      <c r="N29" s="321">
        <v>100</v>
      </c>
      <c r="O29" s="321">
        <v>500</v>
      </c>
      <c r="P29" s="323" t="s">
        <v>88</v>
      </c>
      <c r="Q29" s="323">
        <v>0</v>
      </c>
      <c r="R29" s="323">
        <v>96</v>
      </c>
      <c r="S29" s="323" t="s">
        <v>125</v>
      </c>
      <c r="T29" s="323">
        <v>96</v>
      </c>
      <c r="U29" s="321" t="s">
        <v>269</v>
      </c>
      <c r="V29" s="321" t="s">
        <v>71</v>
      </c>
      <c r="W29" s="321" t="s">
        <v>594</v>
      </c>
      <c r="X29" s="324">
        <v>5</v>
      </c>
      <c r="Y29" s="575"/>
    </row>
    <row r="30" spans="1:25" s="567" customFormat="1" ht="15" customHeight="1" x14ac:dyDescent="0.2">
      <c r="A30" s="321">
        <v>16</v>
      </c>
      <c r="B30" s="321" t="s">
        <v>1775</v>
      </c>
      <c r="C30" s="322" t="s">
        <v>1011</v>
      </c>
      <c r="D30" s="321" t="s">
        <v>90</v>
      </c>
      <c r="E30" s="321" t="s">
        <v>268</v>
      </c>
      <c r="F30" s="321" t="s">
        <v>991</v>
      </c>
      <c r="G30" s="321" t="s">
        <v>930</v>
      </c>
      <c r="H30" s="321" t="s">
        <v>52</v>
      </c>
      <c r="I30" s="321" t="s">
        <v>1071</v>
      </c>
      <c r="J30" s="321" t="s">
        <v>85</v>
      </c>
      <c r="K30" s="321">
        <v>10</v>
      </c>
      <c r="L30" s="321">
        <f t="shared" si="0"/>
        <v>9</v>
      </c>
      <c r="M30" s="321">
        <f t="shared" si="1"/>
        <v>11</v>
      </c>
      <c r="N30" s="321">
        <v>100</v>
      </c>
      <c r="O30" s="321">
        <v>500</v>
      </c>
      <c r="P30" s="323" t="s">
        <v>88</v>
      </c>
      <c r="Q30" s="323">
        <v>0</v>
      </c>
      <c r="R30" s="323">
        <v>96</v>
      </c>
      <c r="S30" s="323" t="s">
        <v>125</v>
      </c>
      <c r="T30" s="323">
        <v>96</v>
      </c>
      <c r="U30" s="321" t="s">
        <v>269</v>
      </c>
      <c r="V30" s="321" t="s">
        <v>71</v>
      </c>
      <c r="W30" s="321" t="s">
        <v>594</v>
      </c>
      <c r="X30" s="324">
        <v>5</v>
      </c>
      <c r="Y30" s="575"/>
    </row>
    <row r="31" spans="1:25" s="567" customFormat="1" ht="15" customHeight="1" x14ac:dyDescent="0.2">
      <c r="A31" s="325">
        <v>17</v>
      </c>
      <c r="B31" s="325" t="s">
        <v>1775</v>
      </c>
      <c r="C31" s="326" t="s">
        <v>1008</v>
      </c>
      <c r="D31" s="325" t="s">
        <v>90</v>
      </c>
      <c r="E31" s="325" t="s">
        <v>268</v>
      </c>
      <c r="F31" s="325" t="s">
        <v>991</v>
      </c>
      <c r="G31" s="325" t="s">
        <v>930</v>
      </c>
      <c r="H31" s="325" t="s">
        <v>52</v>
      </c>
      <c r="I31" s="325" t="s">
        <v>1071</v>
      </c>
      <c r="J31" s="325" t="s">
        <v>85</v>
      </c>
      <c r="K31" s="325">
        <v>10</v>
      </c>
      <c r="L31" s="325">
        <f t="shared" si="0"/>
        <v>9</v>
      </c>
      <c r="M31" s="325">
        <f t="shared" si="1"/>
        <v>11</v>
      </c>
      <c r="N31" s="325">
        <v>100</v>
      </c>
      <c r="O31" s="325">
        <v>500</v>
      </c>
      <c r="P31" s="327" t="s">
        <v>88</v>
      </c>
      <c r="Q31" s="327">
        <v>0</v>
      </c>
      <c r="R31" s="327">
        <v>96</v>
      </c>
      <c r="S31" s="327" t="s">
        <v>125</v>
      </c>
      <c r="T31" s="327">
        <v>96</v>
      </c>
      <c r="U31" s="325" t="s">
        <v>269</v>
      </c>
      <c r="V31" s="325" t="s">
        <v>71</v>
      </c>
      <c r="W31" s="325" t="s">
        <v>594</v>
      </c>
      <c r="X31" s="328">
        <v>5.5</v>
      </c>
      <c r="Y31" s="576"/>
    </row>
    <row r="32" spans="1:25" s="567" customFormat="1" ht="15" customHeight="1" x14ac:dyDescent="0.2">
      <c r="A32" s="325">
        <v>18</v>
      </c>
      <c r="B32" s="325" t="s">
        <v>1775</v>
      </c>
      <c r="C32" s="326" t="s">
        <v>1011</v>
      </c>
      <c r="D32" s="325" t="s">
        <v>90</v>
      </c>
      <c r="E32" s="325" t="s">
        <v>268</v>
      </c>
      <c r="F32" s="325" t="s">
        <v>991</v>
      </c>
      <c r="G32" s="325" t="s">
        <v>930</v>
      </c>
      <c r="H32" s="325" t="s">
        <v>52</v>
      </c>
      <c r="I32" s="325" t="s">
        <v>1071</v>
      </c>
      <c r="J32" s="325" t="s">
        <v>85</v>
      </c>
      <c r="K32" s="325">
        <v>10</v>
      </c>
      <c r="L32" s="325">
        <f t="shared" si="0"/>
        <v>9</v>
      </c>
      <c r="M32" s="325">
        <f t="shared" si="1"/>
        <v>11</v>
      </c>
      <c r="N32" s="325">
        <v>100</v>
      </c>
      <c r="O32" s="325">
        <v>500</v>
      </c>
      <c r="P32" s="327" t="s">
        <v>88</v>
      </c>
      <c r="Q32" s="327">
        <v>0</v>
      </c>
      <c r="R32" s="327">
        <v>96</v>
      </c>
      <c r="S32" s="327" t="s">
        <v>125</v>
      </c>
      <c r="T32" s="327">
        <v>96</v>
      </c>
      <c r="U32" s="325" t="s">
        <v>269</v>
      </c>
      <c r="V32" s="325" t="s">
        <v>71</v>
      </c>
      <c r="W32" s="325" t="s">
        <v>594</v>
      </c>
      <c r="X32" s="328">
        <v>5.5</v>
      </c>
      <c r="Y32" s="576"/>
    </row>
    <row r="33" spans="1:25" s="567" customFormat="1" ht="15" customHeight="1" x14ac:dyDescent="0.2">
      <c r="A33" s="329">
        <v>19</v>
      </c>
      <c r="B33" s="329" t="s">
        <v>1775</v>
      </c>
      <c r="C33" s="330" t="s">
        <v>1008</v>
      </c>
      <c r="D33" s="329" t="s">
        <v>90</v>
      </c>
      <c r="E33" s="329" t="s">
        <v>268</v>
      </c>
      <c r="F33" s="329" t="s">
        <v>991</v>
      </c>
      <c r="G33" s="329" t="s">
        <v>930</v>
      </c>
      <c r="H33" s="329" t="s">
        <v>52</v>
      </c>
      <c r="I33" s="329" t="s">
        <v>1071</v>
      </c>
      <c r="J33" s="329" t="s">
        <v>85</v>
      </c>
      <c r="K33" s="329">
        <v>10</v>
      </c>
      <c r="L33" s="329">
        <f t="shared" si="0"/>
        <v>9</v>
      </c>
      <c r="M33" s="329">
        <f t="shared" si="1"/>
        <v>11</v>
      </c>
      <c r="N33" s="329">
        <v>100</v>
      </c>
      <c r="O33" s="329">
        <v>500</v>
      </c>
      <c r="P33" s="331" t="s">
        <v>88</v>
      </c>
      <c r="Q33" s="331">
        <v>0</v>
      </c>
      <c r="R33" s="331">
        <v>96</v>
      </c>
      <c r="S33" s="331" t="s">
        <v>125</v>
      </c>
      <c r="T33" s="331">
        <v>96</v>
      </c>
      <c r="U33" s="329" t="s">
        <v>269</v>
      </c>
      <c r="V33" s="329" t="s">
        <v>71</v>
      </c>
      <c r="W33" s="329" t="s">
        <v>594</v>
      </c>
      <c r="X33" s="332">
        <v>6</v>
      </c>
      <c r="Y33" s="577"/>
    </row>
    <row r="34" spans="1:25" s="567" customFormat="1" ht="15" customHeight="1" x14ac:dyDescent="0.2">
      <c r="A34" s="329">
        <v>20</v>
      </c>
      <c r="B34" s="329" t="s">
        <v>1775</v>
      </c>
      <c r="C34" s="330" t="s">
        <v>1011</v>
      </c>
      <c r="D34" s="329" t="s">
        <v>90</v>
      </c>
      <c r="E34" s="329" t="s">
        <v>268</v>
      </c>
      <c r="F34" s="329" t="s">
        <v>991</v>
      </c>
      <c r="G34" s="329" t="s">
        <v>930</v>
      </c>
      <c r="H34" s="329" t="s">
        <v>52</v>
      </c>
      <c r="I34" s="329" t="s">
        <v>1071</v>
      </c>
      <c r="J34" s="329" t="s">
        <v>85</v>
      </c>
      <c r="K34" s="329">
        <v>10</v>
      </c>
      <c r="L34" s="329">
        <f t="shared" si="0"/>
        <v>9</v>
      </c>
      <c r="M34" s="329">
        <f t="shared" si="1"/>
        <v>11</v>
      </c>
      <c r="N34" s="329">
        <v>100</v>
      </c>
      <c r="O34" s="329">
        <v>500</v>
      </c>
      <c r="P34" s="331" t="s">
        <v>88</v>
      </c>
      <c r="Q34" s="331">
        <v>0</v>
      </c>
      <c r="R34" s="331">
        <v>96</v>
      </c>
      <c r="S34" s="331" t="s">
        <v>125</v>
      </c>
      <c r="T34" s="331">
        <v>96</v>
      </c>
      <c r="U34" s="329" t="s">
        <v>269</v>
      </c>
      <c r="V34" s="329" t="s">
        <v>71</v>
      </c>
      <c r="W34" s="329" t="s">
        <v>594</v>
      </c>
      <c r="X34" s="332">
        <v>6</v>
      </c>
      <c r="Y34" s="577"/>
    </row>
    <row r="35" spans="1:25" s="567" customFormat="1" ht="15" customHeight="1" x14ac:dyDescent="0.2">
      <c r="A35" s="333">
        <v>21</v>
      </c>
      <c r="B35" s="333" t="s">
        <v>1775</v>
      </c>
      <c r="C35" s="334" t="s">
        <v>1008</v>
      </c>
      <c r="D35" s="333" t="s">
        <v>90</v>
      </c>
      <c r="E35" s="333" t="s">
        <v>268</v>
      </c>
      <c r="F35" s="333" t="s">
        <v>991</v>
      </c>
      <c r="G35" s="333" t="s">
        <v>930</v>
      </c>
      <c r="H35" s="333" t="s">
        <v>52</v>
      </c>
      <c r="I35" s="333" t="s">
        <v>1071</v>
      </c>
      <c r="J35" s="333" t="s">
        <v>85</v>
      </c>
      <c r="K35" s="333">
        <v>10</v>
      </c>
      <c r="L35" s="333">
        <f t="shared" si="0"/>
        <v>9</v>
      </c>
      <c r="M35" s="333">
        <f t="shared" si="1"/>
        <v>11</v>
      </c>
      <c r="N35" s="333">
        <v>100</v>
      </c>
      <c r="O35" s="333">
        <v>500</v>
      </c>
      <c r="P35" s="335" t="s">
        <v>88</v>
      </c>
      <c r="Q35" s="335">
        <v>0</v>
      </c>
      <c r="R35" s="335">
        <v>96</v>
      </c>
      <c r="S35" s="335" t="s">
        <v>125</v>
      </c>
      <c r="T35" s="335">
        <v>96</v>
      </c>
      <c r="U35" s="333" t="s">
        <v>269</v>
      </c>
      <c r="V35" s="333" t="s">
        <v>71</v>
      </c>
      <c r="W35" s="333" t="s">
        <v>594</v>
      </c>
      <c r="X35" s="336">
        <v>6.5</v>
      </c>
      <c r="Y35" s="578"/>
    </row>
    <row r="36" spans="1:25" s="567" customFormat="1" ht="15" customHeight="1" x14ac:dyDescent="0.2">
      <c r="A36" s="333">
        <v>22</v>
      </c>
      <c r="B36" s="333" t="s">
        <v>1775</v>
      </c>
      <c r="C36" s="334" t="s">
        <v>1011</v>
      </c>
      <c r="D36" s="333" t="s">
        <v>90</v>
      </c>
      <c r="E36" s="333" t="s">
        <v>268</v>
      </c>
      <c r="F36" s="333" t="s">
        <v>991</v>
      </c>
      <c r="G36" s="333" t="s">
        <v>930</v>
      </c>
      <c r="H36" s="333" t="s">
        <v>52</v>
      </c>
      <c r="I36" s="333" t="s">
        <v>1071</v>
      </c>
      <c r="J36" s="333" t="s">
        <v>85</v>
      </c>
      <c r="K36" s="333">
        <v>10</v>
      </c>
      <c r="L36" s="333">
        <f t="shared" si="0"/>
        <v>9</v>
      </c>
      <c r="M36" s="333">
        <f t="shared" si="1"/>
        <v>11</v>
      </c>
      <c r="N36" s="333">
        <v>100</v>
      </c>
      <c r="O36" s="333">
        <v>500</v>
      </c>
      <c r="P36" s="335" t="s">
        <v>88</v>
      </c>
      <c r="Q36" s="335">
        <v>0</v>
      </c>
      <c r="R36" s="335">
        <v>96</v>
      </c>
      <c r="S36" s="335" t="s">
        <v>125</v>
      </c>
      <c r="T36" s="335">
        <v>96</v>
      </c>
      <c r="U36" s="333" t="s">
        <v>269</v>
      </c>
      <c r="V36" s="333" t="s">
        <v>71</v>
      </c>
      <c r="W36" s="333" t="s">
        <v>594</v>
      </c>
      <c r="X36" s="336">
        <v>6.5</v>
      </c>
      <c r="Y36" s="578"/>
    </row>
    <row r="37" spans="1:25" s="567" customFormat="1" ht="15" customHeight="1" x14ac:dyDescent="0.2">
      <c r="A37" s="337">
        <v>23</v>
      </c>
      <c r="B37" s="337" t="s">
        <v>1775</v>
      </c>
      <c r="C37" s="338" t="s">
        <v>1008</v>
      </c>
      <c r="D37" s="337" t="s">
        <v>90</v>
      </c>
      <c r="E37" s="337" t="s">
        <v>268</v>
      </c>
      <c r="F37" s="337" t="s">
        <v>991</v>
      </c>
      <c r="G37" s="337" t="s">
        <v>930</v>
      </c>
      <c r="H37" s="337" t="s">
        <v>52</v>
      </c>
      <c r="I37" s="337" t="s">
        <v>1071</v>
      </c>
      <c r="J37" s="337" t="s">
        <v>85</v>
      </c>
      <c r="K37" s="337">
        <v>10</v>
      </c>
      <c r="L37" s="337">
        <f t="shared" si="0"/>
        <v>9</v>
      </c>
      <c r="M37" s="337">
        <f t="shared" si="1"/>
        <v>11</v>
      </c>
      <c r="N37" s="337">
        <v>100</v>
      </c>
      <c r="O37" s="337">
        <v>500</v>
      </c>
      <c r="P37" s="339" t="s">
        <v>88</v>
      </c>
      <c r="Q37" s="339">
        <v>0</v>
      </c>
      <c r="R37" s="339">
        <v>96</v>
      </c>
      <c r="S37" s="339" t="s">
        <v>125</v>
      </c>
      <c r="T37" s="339">
        <v>96</v>
      </c>
      <c r="U37" s="337" t="s">
        <v>269</v>
      </c>
      <c r="V37" s="337" t="s">
        <v>71</v>
      </c>
      <c r="W37" s="337" t="s">
        <v>594</v>
      </c>
      <c r="X37" s="340">
        <v>7</v>
      </c>
      <c r="Y37" s="579"/>
    </row>
    <row r="38" spans="1:25" s="567" customFormat="1" ht="15" customHeight="1" x14ac:dyDescent="0.2">
      <c r="A38" s="337">
        <v>24</v>
      </c>
      <c r="B38" s="337" t="s">
        <v>1775</v>
      </c>
      <c r="C38" s="338" t="s">
        <v>1011</v>
      </c>
      <c r="D38" s="337" t="s">
        <v>90</v>
      </c>
      <c r="E38" s="337" t="s">
        <v>268</v>
      </c>
      <c r="F38" s="337" t="s">
        <v>991</v>
      </c>
      <c r="G38" s="337" t="s">
        <v>930</v>
      </c>
      <c r="H38" s="337" t="s">
        <v>52</v>
      </c>
      <c r="I38" s="337" t="s">
        <v>1071</v>
      </c>
      <c r="J38" s="337" t="s">
        <v>85</v>
      </c>
      <c r="K38" s="337">
        <v>10</v>
      </c>
      <c r="L38" s="337">
        <f t="shared" si="0"/>
        <v>9</v>
      </c>
      <c r="M38" s="337">
        <f t="shared" si="1"/>
        <v>11</v>
      </c>
      <c r="N38" s="337">
        <v>100</v>
      </c>
      <c r="O38" s="337">
        <v>500</v>
      </c>
      <c r="P38" s="339" t="s">
        <v>88</v>
      </c>
      <c r="Q38" s="339">
        <v>0</v>
      </c>
      <c r="R38" s="339">
        <v>96</v>
      </c>
      <c r="S38" s="339" t="s">
        <v>125</v>
      </c>
      <c r="T38" s="339">
        <v>96</v>
      </c>
      <c r="U38" s="337" t="s">
        <v>269</v>
      </c>
      <c r="V38" s="337" t="s">
        <v>71</v>
      </c>
      <c r="W38" s="337" t="s">
        <v>594</v>
      </c>
      <c r="X38" s="340">
        <v>7</v>
      </c>
      <c r="Y38" s="579"/>
    </row>
    <row r="39" spans="1:25" s="567" customFormat="1" ht="15" customHeight="1" x14ac:dyDescent="0.2">
      <c r="A39" s="341">
        <v>25</v>
      </c>
      <c r="B39" s="341" t="s">
        <v>1775</v>
      </c>
      <c r="C39" s="342" t="s">
        <v>1008</v>
      </c>
      <c r="D39" s="341" t="s">
        <v>90</v>
      </c>
      <c r="E39" s="341" t="s">
        <v>268</v>
      </c>
      <c r="F39" s="341" t="s">
        <v>991</v>
      </c>
      <c r="G39" s="341" t="s">
        <v>930</v>
      </c>
      <c r="H39" s="341" t="s">
        <v>52</v>
      </c>
      <c r="I39" s="341" t="s">
        <v>1071</v>
      </c>
      <c r="J39" s="341" t="s">
        <v>85</v>
      </c>
      <c r="K39" s="341">
        <v>10</v>
      </c>
      <c r="L39" s="341">
        <f t="shared" si="0"/>
        <v>9</v>
      </c>
      <c r="M39" s="341">
        <f t="shared" si="1"/>
        <v>11</v>
      </c>
      <c r="N39" s="341">
        <v>100</v>
      </c>
      <c r="O39" s="341">
        <v>500</v>
      </c>
      <c r="P39" s="343" t="s">
        <v>88</v>
      </c>
      <c r="Q39" s="343">
        <v>0</v>
      </c>
      <c r="R39" s="343">
        <v>96</v>
      </c>
      <c r="S39" s="343" t="s">
        <v>125</v>
      </c>
      <c r="T39" s="343">
        <v>96</v>
      </c>
      <c r="U39" s="341" t="s">
        <v>269</v>
      </c>
      <c r="V39" s="341" t="s">
        <v>71</v>
      </c>
      <c r="W39" s="341" t="s">
        <v>594</v>
      </c>
      <c r="X39" s="344">
        <v>7.5</v>
      </c>
      <c r="Y39" s="580"/>
    </row>
    <row r="40" spans="1:25" s="567" customFormat="1" ht="15" customHeight="1" x14ac:dyDescent="0.2">
      <c r="A40" s="341">
        <v>26</v>
      </c>
      <c r="B40" s="341" t="s">
        <v>1775</v>
      </c>
      <c r="C40" s="342" t="s">
        <v>1011</v>
      </c>
      <c r="D40" s="341" t="s">
        <v>90</v>
      </c>
      <c r="E40" s="341" t="s">
        <v>268</v>
      </c>
      <c r="F40" s="341" t="s">
        <v>991</v>
      </c>
      <c r="G40" s="341" t="s">
        <v>930</v>
      </c>
      <c r="H40" s="341" t="s">
        <v>52</v>
      </c>
      <c r="I40" s="341" t="s">
        <v>1071</v>
      </c>
      <c r="J40" s="341" t="s">
        <v>85</v>
      </c>
      <c r="K40" s="341">
        <v>10</v>
      </c>
      <c r="L40" s="341">
        <f t="shared" si="0"/>
        <v>9</v>
      </c>
      <c r="M40" s="341">
        <f t="shared" si="1"/>
        <v>11</v>
      </c>
      <c r="N40" s="341">
        <v>100</v>
      </c>
      <c r="O40" s="341">
        <v>500</v>
      </c>
      <c r="P40" s="343" t="s">
        <v>88</v>
      </c>
      <c r="Q40" s="343">
        <v>0</v>
      </c>
      <c r="R40" s="343">
        <v>96</v>
      </c>
      <c r="S40" s="343" t="s">
        <v>125</v>
      </c>
      <c r="T40" s="343">
        <v>96</v>
      </c>
      <c r="U40" s="341" t="s">
        <v>269</v>
      </c>
      <c r="V40" s="341" t="s">
        <v>71</v>
      </c>
      <c r="W40" s="341" t="s">
        <v>594</v>
      </c>
      <c r="X40" s="344">
        <v>7.5</v>
      </c>
      <c r="Y40" s="580"/>
    </row>
    <row r="41" spans="1:25" s="567" customFormat="1" ht="15" customHeight="1" x14ac:dyDescent="0.2">
      <c r="A41" s="372">
        <v>27</v>
      </c>
      <c r="B41" s="372" t="s">
        <v>1775</v>
      </c>
      <c r="C41" s="373" t="s">
        <v>1008</v>
      </c>
      <c r="D41" s="372" t="s">
        <v>90</v>
      </c>
      <c r="E41" s="372" t="s">
        <v>268</v>
      </c>
      <c r="F41" s="372" t="s">
        <v>991</v>
      </c>
      <c r="G41" s="372" t="s">
        <v>930</v>
      </c>
      <c r="H41" s="372" t="s">
        <v>52</v>
      </c>
      <c r="I41" s="372" t="s">
        <v>1071</v>
      </c>
      <c r="J41" s="372" t="s">
        <v>85</v>
      </c>
      <c r="K41" s="372">
        <v>10</v>
      </c>
      <c r="L41" s="372">
        <f t="shared" si="0"/>
        <v>9</v>
      </c>
      <c r="M41" s="372">
        <f t="shared" si="1"/>
        <v>11</v>
      </c>
      <c r="N41" s="372">
        <v>100</v>
      </c>
      <c r="O41" s="372">
        <v>500</v>
      </c>
      <c r="P41" s="374" t="s">
        <v>88</v>
      </c>
      <c r="Q41" s="374">
        <v>0</v>
      </c>
      <c r="R41" s="374">
        <v>96</v>
      </c>
      <c r="S41" s="374" t="s">
        <v>125</v>
      </c>
      <c r="T41" s="374">
        <v>96</v>
      </c>
      <c r="U41" s="372" t="s">
        <v>269</v>
      </c>
      <c r="V41" s="372" t="s">
        <v>71</v>
      </c>
      <c r="W41" s="372" t="s">
        <v>594</v>
      </c>
      <c r="X41" s="375">
        <v>8</v>
      </c>
      <c r="Y41" s="581"/>
    </row>
    <row r="42" spans="1:25" s="567" customFormat="1" ht="15" customHeight="1" x14ac:dyDescent="0.2">
      <c r="A42" s="372">
        <v>28</v>
      </c>
      <c r="B42" s="372" t="s">
        <v>1775</v>
      </c>
      <c r="C42" s="373" t="s">
        <v>1011</v>
      </c>
      <c r="D42" s="372" t="s">
        <v>90</v>
      </c>
      <c r="E42" s="372" t="s">
        <v>268</v>
      </c>
      <c r="F42" s="372" t="s">
        <v>991</v>
      </c>
      <c r="G42" s="372" t="s">
        <v>930</v>
      </c>
      <c r="H42" s="372" t="s">
        <v>52</v>
      </c>
      <c r="I42" s="372" t="s">
        <v>1071</v>
      </c>
      <c r="J42" s="372" t="s">
        <v>85</v>
      </c>
      <c r="K42" s="372">
        <v>10</v>
      </c>
      <c r="L42" s="372">
        <f t="shared" si="0"/>
        <v>9</v>
      </c>
      <c r="M42" s="372">
        <f t="shared" si="1"/>
        <v>11</v>
      </c>
      <c r="N42" s="372">
        <v>100</v>
      </c>
      <c r="O42" s="372">
        <v>500</v>
      </c>
      <c r="P42" s="374" t="s">
        <v>88</v>
      </c>
      <c r="Q42" s="374">
        <v>0</v>
      </c>
      <c r="R42" s="374">
        <v>96</v>
      </c>
      <c r="S42" s="374" t="s">
        <v>125</v>
      </c>
      <c r="T42" s="374">
        <v>96</v>
      </c>
      <c r="U42" s="372" t="s">
        <v>269</v>
      </c>
      <c r="V42" s="372" t="s">
        <v>71</v>
      </c>
      <c r="W42" s="372" t="s">
        <v>594</v>
      </c>
      <c r="X42" s="375">
        <v>8</v>
      </c>
      <c r="Y42" s="581"/>
    </row>
    <row r="43" spans="1:25" s="567" customFormat="1" ht="15" customHeight="1" x14ac:dyDescent="0.2">
      <c r="A43" s="96">
        <v>29</v>
      </c>
      <c r="B43" s="96" t="s">
        <v>1775</v>
      </c>
      <c r="C43" s="293" t="s">
        <v>1008</v>
      </c>
      <c r="D43" s="96" t="s">
        <v>90</v>
      </c>
      <c r="E43" s="96" t="s">
        <v>268</v>
      </c>
      <c r="F43" s="96" t="s">
        <v>991</v>
      </c>
      <c r="G43" s="96" t="s">
        <v>930</v>
      </c>
      <c r="H43" s="96" t="s">
        <v>52</v>
      </c>
      <c r="I43" s="96" t="s">
        <v>1071</v>
      </c>
      <c r="J43" s="96" t="s">
        <v>85</v>
      </c>
      <c r="K43" s="96">
        <v>15</v>
      </c>
      <c r="L43" s="96">
        <f t="shared" si="0"/>
        <v>14</v>
      </c>
      <c r="M43" s="96">
        <f t="shared" si="1"/>
        <v>16</v>
      </c>
      <c r="N43" s="96">
        <v>100</v>
      </c>
      <c r="O43" s="96">
        <v>500</v>
      </c>
      <c r="P43" s="294" t="s">
        <v>88</v>
      </c>
      <c r="Q43" s="294">
        <v>0</v>
      </c>
      <c r="R43" s="294">
        <v>96</v>
      </c>
      <c r="S43" s="294" t="s">
        <v>125</v>
      </c>
      <c r="T43" s="294">
        <v>96</v>
      </c>
      <c r="U43" s="96" t="s">
        <v>269</v>
      </c>
      <c r="V43" s="96" t="s">
        <v>71</v>
      </c>
      <c r="W43" s="96" t="s">
        <v>594</v>
      </c>
      <c r="X43" s="345">
        <v>5</v>
      </c>
      <c r="Y43" s="582"/>
    </row>
    <row r="44" spans="1:25" s="567" customFormat="1" ht="15" customHeight="1" x14ac:dyDescent="0.2">
      <c r="A44" s="96">
        <v>30</v>
      </c>
      <c r="B44" s="96" t="s">
        <v>1775</v>
      </c>
      <c r="C44" s="293" t="s">
        <v>1011</v>
      </c>
      <c r="D44" s="96" t="s">
        <v>90</v>
      </c>
      <c r="E44" s="96" t="s">
        <v>268</v>
      </c>
      <c r="F44" s="96" t="s">
        <v>991</v>
      </c>
      <c r="G44" s="96" t="s">
        <v>930</v>
      </c>
      <c r="H44" s="96" t="s">
        <v>52</v>
      </c>
      <c r="I44" s="96" t="s">
        <v>1071</v>
      </c>
      <c r="J44" s="96" t="s">
        <v>85</v>
      </c>
      <c r="K44" s="96">
        <v>15</v>
      </c>
      <c r="L44" s="96">
        <f t="shared" si="0"/>
        <v>14</v>
      </c>
      <c r="M44" s="96">
        <f t="shared" si="1"/>
        <v>16</v>
      </c>
      <c r="N44" s="96">
        <v>100</v>
      </c>
      <c r="O44" s="96">
        <v>500</v>
      </c>
      <c r="P44" s="294" t="s">
        <v>88</v>
      </c>
      <c r="Q44" s="294">
        <v>0</v>
      </c>
      <c r="R44" s="294">
        <v>96</v>
      </c>
      <c r="S44" s="294" t="s">
        <v>125</v>
      </c>
      <c r="T44" s="294">
        <v>96</v>
      </c>
      <c r="U44" s="96" t="s">
        <v>269</v>
      </c>
      <c r="V44" s="96" t="s">
        <v>71</v>
      </c>
      <c r="W44" s="96" t="s">
        <v>594</v>
      </c>
      <c r="X44" s="345">
        <v>5</v>
      </c>
      <c r="Y44" s="582"/>
    </row>
    <row r="45" spans="1:25" s="567" customFormat="1" ht="15" customHeight="1" x14ac:dyDescent="0.2">
      <c r="A45" s="346">
        <v>31</v>
      </c>
      <c r="B45" s="346" t="s">
        <v>1775</v>
      </c>
      <c r="C45" s="347" t="s">
        <v>1008</v>
      </c>
      <c r="D45" s="346" t="s">
        <v>90</v>
      </c>
      <c r="E45" s="346" t="s">
        <v>268</v>
      </c>
      <c r="F45" s="346" t="s">
        <v>991</v>
      </c>
      <c r="G45" s="346" t="s">
        <v>930</v>
      </c>
      <c r="H45" s="346" t="s">
        <v>52</v>
      </c>
      <c r="I45" s="346" t="s">
        <v>1071</v>
      </c>
      <c r="J45" s="346" t="s">
        <v>85</v>
      </c>
      <c r="K45" s="346">
        <v>15</v>
      </c>
      <c r="L45" s="346">
        <f t="shared" ref="L45:L56" si="2">K45-1</f>
        <v>14</v>
      </c>
      <c r="M45" s="346">
        <f t="shared" ref="M45:M56" si="3">K45+1</f>
        <v>16</v>
      </c>
      <c r="N45" s="346">
        <v>100</v>
      </c>
      <c r="O45" s="346">
        <v>500</v>
      </c>
      <c r="P45" s="348" t="s">
        <v>88</v>
      </c>
      <c r="Q45" s="348">
        <v>0</v>
      </c>
      <c r="R45" s="348">
        <v>96</v>
      </c>
      <c r="S45" s="348" t="s">
        <v>125</v>
      </c>
      <c r="T45" s="348">
        <v>96</v>
      </c>
      <c r="U45" s="346" t="s">
        <v>269</v>
      </c>
      <c r="V45" s="346" t="s">
        <v>71</v>
      </c>
      <c r="W45" s="346" t="s">
        <v>594</v>
      </c>
      <c r="X45" s="349">
        <v>5.5</v>
      </c>
      <c r="Y45" s="583"/>
    </row>
    <row r="46" spans="1:25" s="567" customFormat="1" ht="15" customHeight="1" x14ac:dyDescent="0.2">
      <c r="A46" s="346">
        <v>32</v>
      </c>
      <c r="B46" s="346" t="s">
        <v>1775</v>
      </c>
      <c r="C46" s="347" t="s">
        <v>1011</v>
      </c>
      <c r="D46" s="346" t="s">
        <v>90</v>
      </c>
      <c r="E46" s="346" t="s">
        <v>268</v>
      </c>
      <c r="F46" s="346" t="s">
        <v>991</v>
      </c>
      <c r="G46" s="346" t="s">
        <v>930</v>
      </c>
      <c r="H46" s="346" t="s">
        <v>52</v>
      </c>
      <c r="I46" s="346" t="s">
        <v>1071</v>
      </c>
      <c r="J46" s="346" t="s">
        <v>85</v>
      </c>
      <c r="K46" s="346">
        <v>15</v>
      </c>
      <c r="L46" s="346">
        <f t="shared" si="2"/>
        <v>14</v>
      </c>
      <c r="M46" s="346">
        <f t="shared" si="3"/>
        <v>16</v>
      </c>
      <c r="N46" s="346">
        <v>100</v>
      </c>
      <c r="O46" s="346">
        <v>500</v>
      </c>
      <c r="P46" s="348" t="s">
        <v>88</v>
      </c>
      <c r="Q46" s="348">
        <v>0</v>
      </c>
      <c r="R46" s="348">
        <v>96</v>
      </c>
      <c r="S46" s="348" t="s">
        <v>125</v>
      </c>
      <c r="T46" s="348">
        <v>96</v>
      </c>
      <c r="U46" s="346" t="s">
        <v>269</v>
      </c>
      <c r="V46" s="346" t="s">
        <v>71</v>
      </c>
      <c r="W46" s="346" t="s">
        <v>594</v>
      </c>
      <c r="X46" s="349">
        <v>5.5</v>
      </c>
      <c r="Y46" s="583"/>
    </row>
    <row r="47" spans="1:25" s="567" customFormat="1" ht="15" customHeight="1" x14ac:dyDescent="0.2">
      <c r="A47" s="350">
        <v>33</v>
      </c>
      <c r="B47" s="350" t="s">
        <v>1775</v>
      </c>
      <c r="C47" s="351" t="s">
        <v>1008</v>
      </c>
      <c r="D47" s="350" t="s">
        <v>90</v>
      </c>
      <c r="E47" s="350" t="s">
        <v>268</v>
      </c>
      <c r="F47" s="350" t="s">
        <v>991</v>
      </c>
      <c r="G47" s="350" t="s">
        <v>930</v>
      </c>
      <c r="H47" s="350" t="s">
        <v>52</v>
      </c>
      <c r="I47" s="350" t="s">
        <v>1071</v>
      </c>
      <c r="J47" s="350" t="s">
        <v>85</v>
      </c>
      <c r="K47" s="350">
        <v>15</v>
      </c>
      <c r="L47" s="350">
        <f t="shared" si="2"/>
        <v>14</v>
      </c>
      <c r="M47" s="350">
        <f t="shared" si="3"/>
        <v>16</v>
      </c>
      <c r="N47" s="350">
        <v>100</v>
      </c>
      <c r="O47" s="350">
        <v>500</v>
      </c>
      <c r="P47" s="352" t="s">
        <v>88</v>
      </c>
      <c r="Q47" s="352">
        <v>0</v>
      </c>
      <c r="R47" s="352">
        <v>96</v>
      </c>
      <c r="S47" s="352" t="s">
        <v>125</v>
      </c>
      <c r="T47" s="352">
        <v>96</v>
      </c>
      <c r="U47" s="350" t="s">
        <v>269</v>
      </c>
      <c r="V47" s="350" t="s">
        <v>71</v>
      </c>
      <c r="W47" s="350" t="s">
        <v>594</v>
      </c>
      <c r="X47" s="353">
        <v>6</v>
      </c>
      <c r="Y47" s="584"/>
    </row>
    <row r="48" spans="1:25" s="567" customFormat="1" ht="15" customHeight="1" x14ac:dyDescent="0.2">
      <c r="A48" s="350">
        <v>34</v>
      </c>
      <c r="B48" s="350" t="s">
        <v>1775</v>
      </c>
      <c r="C48" s="351" t="s">
        <v>1011</v>
      </c>
      <c r="D48" s="350" t="s">
        <v>90</v>
      </c>
      <c r="E48" s="350" t="s">
        <v>268</v>
      </c>
      <c r="F48" s="350" t="s">
        <v>991</v>
      </c>
      <c r="G48" s="350" t="s">
        <v>930</v>
      </c>
      <c r="H48" s="350" t="s">
        <v>52</v>
      </c>
      <c r="I48" s="350" t="s">
        <v>1071</v>
      </c>
      <c r="J48" s="350" t="s">
        <v>85</v>
      </c>
      <c r="K48" s="350">
        <v>15</v>
      </c>
      <c r="L48" s="350">
        <f t="shared" si="2"/>
        <v>14</v>
      </c>
      <c r="M48" s="350">
        <f t="shared" si="3"/>
        <v>16</v>
      </c>
      <c r="N48" s="350">
        <v>100</v>
      </c>
      <c r="O48" s="350">
        <v>500</v>
      </c>
      <c r="P48" s="352" t="s">
        <v>88</v>
      </c>
      <c r="Q48" s="352">
        <v>0</v>
      </c>
      <c r="R48" s="352">
        <v>96</v>
      </c>
      <c r="S48" s="352" t="s">
        <v>125</v>
      </c>
      <c r="T48" s="352">
        <v>96</v>
      </c>
      <c r="U48" s="350" t="s">
        <v>269</v>
      </c>
      <c r="V48" s="350" t="s">
        <v>71</v>
      </c>
      <c r="W48" s="350" t="s">
        <v>594</v>
      </c>
      <c r="X48" s="353">
        <v>6</v>
      </c>
      <c r="Y48" s="584"/>
    </row>
    <row r="49" spans="1:25" s="567" customFormat="1" ht="15" customHeight="1" x14ac:dyDescent="0.2">
      <c r="A49" s="354">
        <v>35</v>
      </c>
      <c r="B49" s="354" t="s">
        <v>1775</v>
      </c>
      <c r="C49" s="355" t="s">
        <v>1008</v>
      </c>
      <c r="D49" s="354" t="s">
        <v>90</v>
      </c>
      <c r="E49" s="354" t="s">
        <v>268</v>
      </c>
      <c r="F49" s="354" t="s">
        <v>991</v>
      </c>
      <c r="G49" s="354" t="s">
        <v>930</v>
      </c>
      <c r="H49" s="354" t="s">
        <v>52</v>
      </c>
      <c r="I49" s="354" t="s">
        <v>1071</v>
      </c>
      <c r="J49" s="354" t="s">
        <v>85</v>
      </c>
      <c r="K49" s="354">
        <v>15</v>
      </c>
      <c r="L49" s="354">
        <f t="shared" si="2"/>
        <v>14</v>
      </c>
      <c r="M49" s="354">
        <f t="shared" si="3"/>
        <v>16</v>
      </c>
      <c r="N49" s="354">
        <v>100</v>
      </c>
      <c r="O49" s="354">
        <v>500</v>
      </c>
      <c r="P49" s="356" t="s">
        <v>88</v>
      </c>
      <c r="Q49" s="356">
        <v>0</v>
      </c>
      <c r="R49" s="356">
        <v>96</v>
      </c>
      <c r="S49" s="356" t="s">
        <v>125</v>
      </c>
      <c r="T49" s="356">
        <v>96</v>
      </c>
      <c r="U49" s="354" t="s">
        <v>269</v>
      </c>
      <c r="V49" s="354" t="s">
        <v>71</v>
      </c>
      <c r="W49" s="354" t="s">
        <v>594</v>
      </c>
      <c r="X49" s="357">
        <v>6.5</v>
      </c>
      <c r="Y49" s="585"/>
    </row>
    <row r="50" spans="1:25" s="567" customFormat="1" ht="15" customHeight="1" x14ac:dyDescent="0.2">
      <c r="A50" s="354">
        <v>36</v>
      </c>
      <c r="B50" s="354" t="s">
        <v>1775</v>
      </c>
      <c r="C50" s="355" t="s">
        <v>1011</v>
      </c>
      <c r="D50" s="354" t="s">
        <v>90</v>
      </c>
      <c r="E50" s="354" t="s">
        <v>268</v>
      </c>
      <c r="F50" s="354" t="s">
        <v>991</v>
      </c>
      <c r="G50" s="354" t="s">
        <v>930</v>
      </c>
      <c r="H50" s="354" t="s">
        <v>52</v>
      </c>
      <c r="I50" s="354" t="s">
        <v>1071</v>
      </c>
      <c r="J50" s="354" t="s">
        <v>85</v>
      </c>
      <c r="K50" s="354">
        <v>15</v>
      </c>
      <c r="L50" s="354">
        <f t="shared" si="2"/>
        <v>14</v>
      </c>
      <c r="M50" s="354">
        <f t="shared" si="3"/>
        <v>16</v>
      </c>
      <c r="N50" s="354">
        <v>100</v>
      </c>
      <c r="O50" s="354">
        <v>500</v>
      </c>
      <c r="P50" s="356" t="s">
        <v>88</v>
      </c>
      <c r="Q50" s="356">
        <v>0</v>
      </c>
      <c r="R50" s="356">
        <v>96</v>
      </c>
      <c r="S50" s="356" t="s">
        <v>125</v>
      </c>
      <c r="T50" s="356">
        <v>96</v>
      </c>
      <c r="U50" s="354" t="s">
        <v>269</v>
      </c>
      <c r="V50" s="354" t="s">
        <v>71</v>
      </c>
      <c r="W50" s="354" t="s">
        <v>594</v>
      </c>
      <c r="X50" s="357">
        <v>6.5</v>
      </c>
      <c r="Y50" s="585"/>
    </row>
    <row r="51" spans="1:25" s="567" customFormat="1" ht="15" customHeight="1" x14ac:dyDescent="0.2">
      <c r="A51" s="358">
        <v>37</v>
      </c>
      <c r="B51" s="358" t="s">
        <v>1775</v>
      </c>
      <c r="C51" s="359" t="s">
        <v>1008</v>
      </c>
      <c r="D51" s="358" t="s">
        <v>90</v>
      </c>
      <c r="E51" s="358" t="s">
        <v>268</v>
      </c>
      <c r="F51" s="358" t="s">
        <v>991</v>
      </c>
      <c r="G51" s="358" t="s">
        <v>930</v>
      </c>
      <c r="H51" s="358" t="s">
        <v>52</v>
      </c>
      <c r="I51" s="358" t="s">
        <v>1071</v>
      </c>
      <c r="J51" s="358" t="s">
        <v>85</v>
      </c>
      <c r="K51" s="358">
        <v>15</v>
      </c>
      <c r="L51" s="358">
        <f t="shared" si="2"/>
        <v>14</v>
      </c>
      <c r="M51" s="358">
        <f t="shared" si="3"/>
        <v>16</v>
      </c>
      <c r="N51" s="358">
        <v>100</v>
      </c>
      <c r="O51" s="358">
        <v>500</v>
      </c>
      <c r="P51" s="360" t="s">
        <v>88</v>
      </c>
      <c r="Q51" s="360">
        <v>0</v>
      </c>
      <c r="R51" s="360">
        <v>96</v>
      </c>
      <c r="S51" s="360" t="s">
        <v>125</v>
      </c>
      <c r="T51" s="360">
        <v>96</v>
      </c>
      <c r="U51" s="358" t="s">
        <v>269</v>
      </c>
      <c r="V51" s="358" t="s">
        <v>71</v>
      </c>
      <c r="W51" s="358" t="s">
        <v>594</v>
      </c>
      <c r="X51" s="358">
        <v>7</v>
      </c>
      <c r="Y51" s="586"/>
    </row>
    <row r="52" spans="1:25" s="567" customFormat="1" ht="15" customHeight="1" x14ac:dyDescent="0.2">
      <c r="A52" s="358">
        <v>38</v>
      </c>
      <c r="B52" s="358" t="s">
        <v>1775</v>
      </c>
      <c r="C52" s="359" t="s">
        <v>1011</v>
      </c>
      <c r="D52" s="358" t="s">
        <v>90</v>
      </c>
      <c r="E52" s="358" t="s">
        <v>268</v>
      </c>
      <c r="F52" s="358" t="s">
        <v>991</v>
      </c>
      <c r="G52" s="358" t="s">
        <v>930</v>
      </c>
      <c r="H52" s="358" t="s">
        <v>52</v>
      </c>
      <c r="I52" s="358" t="s">
        <v>1071</v>
      </c>
      <c r="J52" s="358" t="s">
        <v>85</v>
      </c>
      <c r="K52" s="358">
        <v>15</v>
      </c>
      <c r="L52" s="358">
        <f t="shared" si="2"/>
        <v>14</v>
      </c>
      <c r="M52" s="358">
        <f t="shared" si="3"/>
        <v>16</v>
      </c>
      <c r="N52" s="358">
        <v>100</v>
      </c>
      <c r="O52" s="358">
        <v>500</v>
      </c>
      <c r="P52" s="360" t="s">
        <v>88</v>
      </c>
      <c r="Q52" s="360">
        <v>0</v>
      </c>
      <c r="R52" s="360">
        <v>96</v>
      </c>
      <c r="S52" s="360" t="s">
        <v>125</v>
      </c>
      <c r="T52" s="360">
        <v>96</v>
      </c>
      <c r="U52" s="358" t="s">
        <v>269</v>
      </c>
      <c r="V52" s="358" t="s">
        <v>71</v>
      </c>
      <c r="W52" s="358" t="s">
        <v>594</v>
      </c>
      <c r="X52" s="358">
        <v>7</v>
      </c>
      <c r="Y52" s="586"/>
    </row>
    <row r="53" spans="1:25" s="567" customFormat="1" ht="15" customHeight="1" x14ac:dyDescent="0.2">
      <c r="A53" s="362">
        <v>39</v>
      </c>
      <c r="B53" s="362" t="s">
        <v>1775</v>
      </c>
      <c r="C53" s="363" t="s">
        <v>1008</v>
      </c>
      <c r="D53" s="362" t="s">
        <v>90</v>
      </c>
      <c r="E53" s="362" t="s">
        <v>268</v>
      </c>
      <c r="F53" s="362" t="s">
        <v>991</v>
      </c>
      <c r="G53" s="362" t="s">
        <v>930</v>
      </c>
      <c r="H53" s="362" t="s">
        <v>52</v>
      </c>
      <c r="I53" s="362" t="s">
        <v>1071</v>
      </c>
      <c r="J53" s="362" t="s">
        <v>85</v>
      </c>
      <c r="K53" s="362">
        <v>15</v>
      </c>
      <c r="L53" s="362">
        <f t="shared" si="2"/>
        <v>14</v>
      </c>
      <c r="M53" s="362">
        <f t="shared" si="3"/>
        <v>16</v>
      </c>
      <c r="N53" s="362">
        <v>100</v>
      </c>
      <c r="O53" s="362">
        <v>500</v>
      </c>
      <c r="P53" s="364" t="s">
        <v>88</v>
      </c>
      <c r="Q53" s="364">
        <v>0</v>
      </c>
      <c r="R53" s="364">
        <v>96</v>
      </c>
      <c r="S53" s="364" t="s">
        <v>125</v>
      </c>
      <c r="T53" s="364">
        <v>96</v>
      </c>
      <c r="U53" s="362" t="s">
        <v>269</v>
      </c>
      <c r="V53" s="362" t="s">
        <v>71</v>
      </c>
      <c r="W53" s="362" t="s">
        <v>594</v>
      </c>
      <c r="X53" s="362">
        <v>7.5</v>
      </c>
      <c r="Y53" s="587"/>
    </row>
    <row r="54" spans="1:25" s="567" customFormat="1" ht="15" customHeight="1" x14ac:dyDescent="0.2">
      <c r="A54" s="362">
        <v>40</v>
      </c>
      <c r="B54" s="362" t="s">
        <v>1775</v>
      </c>
      <c r="C54" s="363" t="s">
        <v>1011</v>
      </c>
      <c r="D54" s="362" t="s">
        <v>90</v>
      </c>
      <c r="E54" s="362" t="s">
        <v>268</v>
      </c>
      <c r="F54" s="362" t="s">
        <v>991</v>
      </c>
      <c r="G54" s="362" t="s">
        <v>930</v>
      </c>
      <c r="H54" s="362" t="s">
        <v>52</v>
      </c>
      <c r="I54" s="362" t="s">
        <v>1071</v>
      </c>
      <c r="J54" s="362" t="s">
        <v>85</v>
      </c>
      <c r="K54" s="362">
        <v>15</v>
      </c>
      <c r="L54" s="362">
        <f t="shared" si="2"/>
        <v>14</v>
      </c>
      <c r="M54" s="362">
        <f t="shared" si="3"/>
        <v>16</v>
      </c>
      <c r="N54" s="362">
        <v>100</v>
      </c>
      <c r="O54" s="362">
        <v>500</v>
      </c>
      <c r="P54" s="364" t="s">
        <v>88</v>
      </c>
      <c r="Q54" s="364">
        <v>0</v>
      </c>
      <c r="R54" s="364">
        <v>96</v>
      </c>
      <c r="S54" s="364" t="s">
        <v>125</v>
      </c>
      <c r="T54" s="364">
        <v>96</v>
      </c>
      <c r="U54" s="362" t="s">
        <v>269</v>
      </c>
      <c r="V54" s="362" t="s">
        <v>71</v>
      </c>
      <c r="W54" s="362" t="s">
        <v>594</v>
      </c>
      <c r="X54" s="362">
        <v>7.5</v>
      </c>
      <c r="Y54" s="587"/>
    </row>
    <row r="55" spans="1:25" s="567" customFormat="1" ht="15" customHeight="1" x14ac:dyDescent="0.2">
      <c r="A55" s="380">
        <v>41</v>
      </c>
      <c r="B55" s="380" t="s">
        <v>1775</v>
      </c>
      <c r="C55" s="381" t="s">
        <v>1008</v>
      </c>
      <c r="D55" s="380" t="s">
        <v>90</v>
      </c>
      <c r="E55" s="380" t="s">
        <v>268</v>
      </c>
      <c r="F55" s="380" t="s">
        <v>991</v>
      </c>
      <c r="G55" s="380" t="s">
        <v>930</v>
      </c>
      <c r="H55" s="380" t="s">
        <v>52</v>
      </c>
      <c r="I55" s="380" t="s">
        <v>1071</v>
      </c>
      <c r="J55" s="380" t="s">
        <v>85</v>
      </c>
      <c r="K55" s="380">
        <v>15</v>
      </c>
      <c r="L55" s="380">
        <f t="shared" si="2"/>
        <v>14</v>
      </c>
      <c r="M55" s="380">
        <f t="shared" si="3"/>
        <v>16</v>
      </c>
      <c r="N55" s="380">
        <v>100</v>
      </c>
      <c r="O55" s="380">
        <v>500</v>
      </c>
      <c r="P55" s="382" t="s">
        <v>88</v>
      </c>
      <c r="Q55" s="382">
        <v>0</v>
      </c>
      <c r="R55" s="382">
        <v>96</v>
      </c>
      <c r="S55" s="382" t="s">
        <v>125</v>
      </c>
      <c r="T55" s="382">
        <v>96</v>
      </c>
      <c r="U55" s="380" t="s">
        <v>269</v>
      </c>
      <c r="V55" s="380" t="s">
        <v>71</v>
      </c>
      <c r="W55" s="380" t="s">
        <v>594</v>
      </c>
      <c r="X55" s="380">
        <v>8</v>
      </c>
      <c r="Y55" s="588"/>
    </row>
    <row r="56" spans="1:25" s="567" customFormat="1" ht="15" customHeight="1" x14ac:dyDescent="0.2">
      <c r="A56" s="380">
        <v>42</v>
      </c>
      <c r="B56" s="380" t="s">
        <v>1775</v>
      </c>
      <c r="C56" s="381" t="s">
        <v>1011</v>
      </c>
      <c r="D56" s="380" t="s">
        <v>90</v>
      </c>
      <c r="E56" s="380" t="s">
        <v>268</v>
      </c>
      <c r="F56" s="380" t="s">
        <v>991</v>
      </c>
      <c r="G56" s="380" t="s">
        <v>930</v>
      </c>
      <c r="H56" s="380" t="s">
        <v>52</v>
      </c>
      <c r="I56" s="380" t="s">
        <v>1071</v>
      </c>
      <c r="J56" s="380" t="s">
        <v>85</v>
      </c>
      <c r="K56" s="380">
        <v>15</v>
      </c>
      <c r="L56" s="380">
        <f t="shared" si="2"/>
        <v>14</v>
      </c>
      <c r="M56" s="380">
        <f t="shared" si="3"/>
        <v>16</v>
      </c>
      <c r="N56" s="380">
        <v>100</v>
      </c>
      <c r="O56" s="380">
        <v>500</v>
      </c>
      <c r="P56" s="382" t="s">
        <v>88</v>
      </c>
      <c r="Q56" s="382">
        <v>0</v>
      </c>
      <c r="R56" s="382">
        <v>96</v>
      </c>
      <c r="S56" s="382" t="s">
        <v>125</v>
      </c>
      <c r="T56" s="382">
        <v>96</v>
      </c>
      <c r="U56" s="380" t="s">
        <v>269</v>
      </c>
      <c r="V56" s="380" t="s">
        <v>71</v>
      </c>
      <c r="W56" s="380" t="s">
        <v>594</v>
      </c>
      <c r="X56" s="380">
        <v>8</v>
      </c>
      <c r="Y56" s="588"/>
    </row>
    <row r="57" spans="1:25" s="567" customFormat="1" ht="15" customHeight="1" x14ac:dyDescent="0.2">
      <c r="A57" s="225">
        <v>43</v>
      </c>
      <c r="B57" s="225" t="s">
        <v>1776</v>
      </c>
      <c r="C57" s="206" t="s">
        <v>1008</v>
      </c>
      <c r="D57" s="225" t="s">
        <v>90</v>
      </c>
      <c r="E57" s="225" t="s">
        <v>268</v>
      </c>
      <c r="F57" s="225" t="s">
        <v>991</v>
      </c>
      <c r="G57" s="225" t="s">
        <v>930</v>
      </c>
      <c r="H57" s="225" t="s">
        <v>52</v>
      </c>
      <c r="I57" s="225" t="s">
        <v>1071</v>
      </c>
      <c r="J57" s="225" t="s">
        <v>85</v>
      </c>
      <c r="K57" s="225">
        <v>5</v>
      </c>
      <c r="L57" s="225">
        <f>K57-1</f>
        <v>4</v>
      </c>
      <c r="M57" s="225">
        <f>K57+1</f>
        <v>6</v>
      </c>
      <c r="N57" s="225">
        <v>100</v>
      </c>
      <c r="O57" s="225">
        <v>500</v>
      </c>
      <c r="P57" s="15" t="s">
        <v>88</v>
      </c>
      <c r="Q57" s="15">
        <v>0</v>
      </c>
      <c r="R57" s="15">
        <v>96</v>
      </c>
      <c r="S57" s="15" t="s">
        <v>125</v>
      </c>
      <c r="T57" s="15">
        <v>96</v>
      </c>
      <c r="U57" s="225" t="s">
        <v>269</v>
      </c>
      <c r="V57" s="225" t="s">
        <v>71</v>
      </c>
      <c r="W57" s="225" t="s">
        <v>594</v>
      </c>
      <c r="X57" s="225" t="s">
        <v>2144</v>
      </c>
      <c r="Y57" s="568"/>
    </row>
    <row r="58" spans="1:25" s="567" customFormat="1" ht="15" customHeight="1" x14ac:dyDescent="0.2">
      <c r="A58" s="225">
        <v>44</v>
      </c>
      <c r="B58" s="225" t="s">
        <v>1776</v>
      </c>
      <c r="C58" s="206" t="s">
        <v>1009</v>
      </c>
      <c r="D58" s="225" t="s">
        <v>90</v>
      </c>
      <c r="E58" s="225" t="s">
        <v>268</v>
      </c>
      <c r="F58" s="225" t="s">
        <v>991</v>
      </c>
      <c r="G58" s="225" t="s">
        <v>930</v>
      </c>
      <c r="H58" s="225" t="s">
        <v>52</v>
      </c>
      <c r="I58" s="225" t="s">
        <v>1071</v>
      </c>
      <c r="J58" s="225" t="s">
        <v>85</v>
      </c>
      <c r="K58" s="225">
        <v>5</v>
      </c>
      <c r="L58" s="225">
        <f t="shared" ref="L58:L59" si="4">K58-1</f>
        <v>4</v>
      </c>
      <c r="M58" s="225">
        <f t="shared" ref="M58:M59" si="5">K58+1</f>
        <v>6</v>
      </c>
      <c r="N58" s="225">
        <v>100</v>
      </c>
      <c r="O58" s="225">
        <v>500</v>
      </c>
      <c r="P58" s="15" t="s">
        <v>88</v>
      </c>
      <c r="Q58" s="15">
        <v>0</v>
      </c>
      <c r="R58" s="15">
        <v>96</v>
      </c>
      <c r="S58" s="15" t="s">
        <v>125</v>
      </c>
      <c r="T58" s="15">
        <v>96</v>
      </c>
      <c r="U58" s="225" t="s">
        <v>269</v>
      </c>
      <c r="V58" s="225" t="s">
        <v>71</v>
      </c>
      <c r="W58" s="225" t="s">
        <v>594</v>
      </c>
      <c r="X58" s="225" t="s">
        <v>2144</v>
      </c>
      <c r="Y58" s="568"/>
    </row>
    <row r="59" spans="1:25" s="567" customFormat="1" ht="15" customHeight="1" x14ac:dyDescent="0.2">
      <c r="A59" s="225">
        <v>45</v>
      </c>
      <c r="B59" s="225" t="s">
        <v>1776</v>
      </c>
      <c r="C59" s="206" t="s">
        <v>1010</v>
      </c>
      <c r="D59" s="225" t="s">
        <v>90</v>
      </c>
      <c r="E59" s="225" t="s">
        <v>268</v>
      </c>
      <c r="F59" s="225" t="s">
        <v>991</v>
      </c>
      <c r="G59" s="225" t="s">
        <v>930</v>
      </c>
      <c r="H59" s="225" t="s">
        <v>52</v>
      </c>
      <c r="I59" s="225" t="s">
        <v>1071</v>
      </c>
      <c r="J59" s="225" t="s">
        <v>85</v>
      </c>
      <c r="K59" s="225">
        <v>5</v>
      </c>
      <c r="L59" s="225">
        <f t="shared" si="4"/>
        <v>4</v>
      </c>
      <c r="M59" s="225">
        <f t="shared" si="5"/>
        <v>6</v>
      </c>
      <c r="N59" s="225">
        <v>100</v>
      </c>
      <c r="O59" s="225">
        <v>500</v>
      </c>
      <c r="P59" s="15" t="s">
        <v>88</v>
      </c>
      <c r="Q59" s="15">
        <v>0</v>
      </c>
      <c r="R59" s="15">
        <v>96</v>
      </c>
      <c r="S59" s="15" t="s">
        <v>125</v>
      </c>
      <c r="T59" s="15">
        <v>96</v>
      </c>
      <c r="U59" s="225" t="s">
        <v>269</v>
      </c>
      <c r="V59" s="225" t="s">
        <v>71</v>
      </c>
      <c r="W59" s="225" t="s">
        <v>594</v>
      </c>
      <c r="X59" s="225" t="s">
        <v>2144</v>
      </c>
      <c r="Y59" s="568"/>
    </row>
    <row r="60" spans="1:25" s="567" customFormat="1" ht="15" customHeight="1" x14ac:dyDescent="0.2">
      <c r="A60" s="225">
        <v>46</v>
      </c>
      <c r="B60" s="225" t="s">
        <v>1776</v>
      </c>
      <c r="C60" s="206" t="s">
        <v>1011</v>
      </c>
      <c r="D60" s="225" t="s">
        <v>90</v>
      </c>
      <c r="E60" s="225" t="s">
        <v>268</v>
      </c>
      <c r="F60" s="225" t="s">
        <v>991</v>
      </c>
      <c r="G60" s="225" t="s">
        <v>930</v>
      </c>
      <c r="H60" s="225" t="s">
        <v>52</v>
      </c>
      <c r="I60" s="225" t="s">
        <v>1071</v>
      </c>
      <c r="J60" s="225" t="s">
        <v>85</v>
      </c>
      <c r="K60" s="225">
        <v>5</v>
      </c>
      <c r="L60" s="225">
        <f t="shared" ref="L60" si="6">K60-1</f>
        <v>4</v>
      </c>
      <c r="M60" s="225">
        <f t="shared" ref="M60" si="7">K60+1</f>
        <v>6</v>
      </c>
      <c r="N60" s="225">
        <v>100</v>
      </c>
      <c r="O60" s="225">
        <v>500</v>
      </c>
      <c r="P60" s="15" t="s">
        <v>88</v>
      </c>
      <c r="Q60" s="15">
        <v>0</v>
      </c>
      <c r="R60" s="15">
        <v>96</v>
      </c>
      <c r="S60" s="15" t="s">
        <v>125</v>
      </c>
      <c r="T60" s="15">
        <v>96</v>
      </c>
      <c r="U60" s="225" t="s">
        <v>269</v>
      </c>
      <c r="V60" s="225" t="s">
        <v>71</v>
      </c>
      <c r="W60" s="225" t="s">
        <v>594</v>
      </c>
      <c r="X60" s="225" t="s">
        <v>2144</v>
      </c>
      <c r="Y60" s="568"/>
    </row>
    <row r="61" spans="1:25" s="567" customFormat="1" ht="15" customHeight="1" x14ac:dyDescent="0.2">
      <c r="A61" s="321">
        <v>47</v>
      </c>
      <c r="B61" s="321" t="s">
        <v>1776</v>
      </c>
      <c r="C61" s="322" t="s">
        <v>1008</v>
      </c>
      <c r="D61" s="321" t="s">
        <v>90</v>
      </c>
      <c r="E61" s="321" t="s">
        <v>268</v>
      </c>
      <c r="F61" s="321" t="s">
        <v>991</v>
      </c>
      <c r="G61" s="321" t="s">
        <v>930</v>
      </c>
      <c r="H61" s="321" t="s">
        <v>52</v>
      </c>
      <c r="I61" s="321" t="s">
        <v>1071</v>
      </c>
      <c r="J61" s="321" t="s">
        <v>85</v>
      </c>
      <c r="K61" s="321">
        <v>10</v>
      </c>
      <c r="L61" s="321">
        <f>K61-1</f>
        <v>9</v>
      </c>
      <c r="M61" s="321">
        <f>K61+1</f>
        <v>11</v>
      </c>
      <c r="N61" s="321">
        <v>100</v>
      </c>
      <c r="O61" s="321">
        <v>500</v>
      </c>
      <c r="P61" s="323" t="s">
        <v>88</v>
      </c>
      <c r="Q61" s="323">
        <v>0</v>
      </c>
      <c r="R61" s="323">
        <v>96</v>
      </c>
      <c r="S61" s="323" t="s">
        <v>125</v>
      </c>
      <c r="T61" s="323">
        <v>96</v>
      </c>
      <c r="U61" s="321" t="s">
        <v>269</v>
      </c>
      <c r="V61" s="321" t="s">
        <v>71</v>
      </c>
      <c r="W61" s="321" t="s">
        <v>594</v>
      </c>
      <c r="X61" s="321" t="s">
        <v>2144</v>
      </c>
      <c r="Y61" s="575"/>
    </row>
    <row r="62" spans="1:25" s="567" customFormat="1" ht="15" customHeight="1" x14ac:dyDescent="0.2">
      <c r="A62" s="321">
        <v>48</v>
      </c>
      <c r="B62" s="321" t="s">
        <v>1776</v>
      </c>
      <c r="C62" s="322" t="s">
        <v>1009</v>
      </c>
      <c r="D62" s="321" t="s">
        <v>90</v>
      </c>
      <c r="E62" s="321" t="s">
        <v>268</v>
      </c>
      <c r="F62" s="321" t="s">
        <v>991</v>
      </c>
      <c r="G62" s="321" t="s">
        <v>930</v>
      </c>
      <c r="H62" s="321" t="s">
        <v>52</v>
      </c>
      <c r="I62" s="321" t="s">
        <v>1071</v>
      </c>
      <c r="J62" s="321" t="s">
        <v>85</v>
      </c>
      <c r="K62" s="321">
        <v>10</v>
      </c>
      <c r="L62" s="321">
        <f t="shared" ref="L62:L64" si="8">K62-1</f>
        <v>9</v>
      </c>
      <c r="M62" s="321">
        <f t="shared" ref="M62:M64" si="9">K62+1</f>
        <v>11</v>
      </c>
      <c r="N62" s="321">
        <v>100</v>
      </c>
      <c r="O62" s="321">
        <v>500</v>
      </c>
      <c r="P62" s="323" t="s">
        <v>88</v>
      </c>
      <c r="Q62" s="323">
        <v>0</v>
      </c>
      <c r="R62" s="323">
        <v>96</v>
      </c>
      <c r="S62" s="323" t="s">
        <v>125</v>
      </c>
      <c r="T62" s="323">
        <v>96</v>
      </c>
      <c r="U62" s="321" t="s">
        <v>269</v>
      </c>
      <c r="V62" s="321" t="s">
        <v>71</v>
      </c>
      <c r="W62" s="321" t="s">
        <v>594</v>
      </c>
      <c r="X62" s="321" t="s">
        <v>2144</v>
      </c>
      <c r="Y62" s="575"/>
    </row>
    <row r="63" spans="1:25" s="567" customFormat="1" ht="15" customHeight="1" x14ac:dyDescent="0.2">
      <c r="A63" s="321">
        <v>49</v>
      </c>
      <c r="B63" s="321" t="s">
        <v>1776</v>
      </c>
      <c r="C63" s="322" t="s">
        <v>1010</v>
      </c>
      <c r="D63" s="321" t="s">
        <v>90</v>
      </c>
      <c r="E63" s="321" t="s">
        <v>268</v>
      </c>
      <c r="F63" s="321" t="s">
        <v>991</v>
      </c>
      <c r="G63" s="321" t="s">
        <v>930</v>
      </c>
      <c r="H63" s="321" t="s">
        <v>52</v>
      </c>
      <c r="I63" s="321" t="s">
        <v>1071</v>
      </c>
      <c r="J63" s="321" t="s">
        <v>85</v>
      </c>
      <c r="K63" s="321">
        <v>10</v>
      </c>
      <c r="L63" s="321">
        <f t="shared" si="8"/>
        <v>9</v>
      </c>
      <c r="M63" s="321">
        <f t="shared" si="9"/>
        <v>11</v>
      </c>
      <c r="N63" s="321">
        <v>100</v>
      </c>
      <c r="O63" s="321">
        <v>500</v>
      </c>
      <c r="P63" s="323" t="s">
        <v>88</v>
      </c>
      <c r="Q63" s="323">
        <v>0</v>
      </c>
      <c r="R63" s="323">
        <v>96</v>
      </c>
      <c r="S63" s="323" t="s">
        <v>125</v>
      </c>
      <c r="T63" s="323">
        <v>96</v>
      </c>
      <c r="U63" s="321" t="s">
        <v>269</v>
      </c>
      <c r="V63" s="321" t="s">
        <v>71</v>
      </c>
      <c r="W63" s="321" t="s">
        <v>594</v>
      </c>
      <c r="X63" s="321" t="s">
        <v>2144</v>
      </c>
      <c r="Y63" s="575"/>
    </row>
    <row r="64" spans="1:25" s="567" customFormat="1" ht="15" customHeight="1" x14ac:dyDescent="0.2">
      <c r="A64" s="321">
        <v>50</v>
      </c>
      <c r="B64" s="321" t="s">
        <v>1776</v>
      </c>
      <c r="C64" s="322" t="s">
        <v>1011</v>
      </c>
      <c r="D64" s="321" t="s">
        <v>90</v>
      </c>
      <c r="E64" s="321" t="s">
        <v>268</v>
      </c>
      <c r="F64" s="321" t="s">
        <v>991</v>
      </c>
      <c r="G64" s="321" t="s">
        <v>930</v>
      </c>
      <c r="H64" s="321" t="s">
        <v>52</v>
      </c>
      <c r="I64" s="321" t="s">
        <v>1071</v>
      </c>
      <c r="J64" s="321" t="s">
        <v>85</v>
      </c>
      <c r="K64" s="321">
        <v>10</v>
      </c>
      <c r="L64" s="321">
        <f t="shared" si="8"/>
        <v>9</v>
      </c>
      <c r="M64" s="321">
        <f t="shared" si="9"/>
        <v>11</v>
      </c>
      <c r="N64" s="321">
        <v>100</v>
      </c>
      <c r="O64" s="321">
        <v>500</v>
      </c>
      <c r="P64" s="323" t="s">
        <v>88</v>
      </c>
      <c r="Q64" s="323">
        <v>0</v>
      </c>
      <c r="R64" s="323">
        <v>96</v>
      </c>
      <c r="S64" s="323" t="s">
        <v>125</v>
      </c>
      <c r="T64" s="323">
        <v>96</v>
      </c>
      <c r="U64" s="321" t="s">
        <v>269</v>
      </c>
      <c r="V64" s="321" t="s">
        <v>71</v>
      </c>
      <c r="W64" s="321" t="s">
        <v>594</v>
      </c>
      <c r="X64" s="321" t="s">
        <v>2144</v>
      </c>
      <c r="Y64" s="575"/>
    </row>
    <row r="65" spans="1:25" s="567" customFormat="1" ht="15" customHeight="1" x14ac:dyDescent="0.2">
      <c r="A65" s="90">
        <v>51</v>
      </c>
      <c r="B65" s="90" t="s">
        <v>1776</v>
      </c>
      <c r="C65" s="207" t="s">
        <v>1008</v>
      </c>
      <c r="D65" s="90" t="s">
        <v>90</v>
      </c>
      <c r="E65" s="90" t="s">
        <v>268</v>
      </c>
      <c r="F65" s="90" t="s">
        <v>991</v>
      </c>
      <c r="G65" s="90" t="s">
        <v>930</v>
      </c>
      <c r="H65" s="90" t="s">
        <v>52</v>
      </c>
      <c r="I65" s="90" t="s">
        <v>1071</v>
      </c>
      <c r="J65" s="90" t="s">
        <v>85</v>
      </c>
      <c r="K65" s="90">
        <v>15</v>
      </c>
      <c r="L65" s="90">
        <f>K65-1</f>
        <v>14</v>
      </c>
      <c r="M65" s="90">
        <f>K65+1</f>
        <v>16</v>
      </c>
      <c r="N65" s="90">
        <v>100</v>
      </c>
      <c r="O65" s="90">
        <v>500</v>
      </c>
      <c r="P65" s="247" t="s">
        <v>88</v>
      </c>
      <c r="Q65" s="247">
        <v>0</v>
      </c>
      <c r="R65" s="247">
        <v>96</v>
      </c>
      <c r="S65" s="247" t="s">
        <v>125</v>
      </c>
      <c r="T65" s="247">
        <v>96</v>
      </c>
      <c r="U65" s="90" t="s">
        <v>269</v>
      </c>
      <c r="V65" s="90" t="s">
        <v>71</v>
      </c>
      <c r="W65" s="90" t="s">
        <v>594</v>
      </c>
      <c r="X65" s="90" t="s">
        <v>2144</v>
      </c>
      <c r="Y65" s="589"/>
    </row>
    <row r="66" spans="1:25" s="567" customFormat="1" ht="15" customHeight="1" x14ac:dyDescent="0.2">
      <c r="A66" s="90">
        <v>52</v>
      </c>
      <c r="B66" s="90" t="s">
        <v>1776</v>
      </c>
      <c r="C66" s="207" t="s">
        <v>1009</v>
      </c>
      <c r="D66" s="90" t="s">
        <v>90</v>
      </c>
      <c r="E66" s="90" t="s">
        <v>268</v>
      </c>
      <c r="F66" s="90" t="s">
        <v>991</v>
      </c>
      <c r="G66" s="90" t="s">
        <v>930</v>
      </c>
      <c r="H66" s="90" t="s">
        <v>52</v>
      </c>
      <c r="I66" s="90" t="s">
        <v>1071</v>
      </c>
      <c r="J66" s="90" t="s">
        <v>85</v>
      </c>
      <c r="K66" s="90">
        <v>15</v>
      </c>
      <c r="L66" s="90">
        <f t="shared" ref="L66:L68" si="10">K66-1</f>
        <v>14</v>
      </c>
      <c r="M66" s="90">
        <f t="shared" ref="M66:M68" si="11">K66+1</f>
        <v>16</v>
      </c>
      <c r="N66" s="90">
        <v>100</v>
      </c>
      <c r="O66" s="90">
        <v>500</v>
      </c>
      <c r="P66" s="247" t="s">
        <v>88</v>
      </c>
      <c r="Q66" s="247">
        <v>0</v>
      </c>
      <c r="R66" s="247">
        <v>96</v>
      </c>
      <c r="S66" s="247" t="s">
        <v>125</v>
      </c>
      <c r="T66" s="247">
        <v>96</v>
      </c>
      <c r="U66" s="90" t="s">
        <v>269</v>
      </c>
      <c r="V66" s="90" t="s">
        <v>71</v>
      </c>
      <c r="W66" s="90" t="s">
        <v>594</v>
      </c>
      <c r="X66" s="90" t="s">
        <v>2144</v>
      </c>
      <c r="Y66" s="589"/>
    </row>
    <row r="67" spans="1:25" s="567" customFormat="1" ht="15" customHeight="1" x14ac:dyDescent="0.2">
      <c r="A67" s="90">
        <v>53</v>
      </c>
      <c r="B67" s="90" t="s">
        <v>1776</v>
      </c>
      <c r="C67" s="207" t="s">
        <v>1010</v>
      </c>
      <c r="D67" s="90" t="s">
        <v>90</v>
      </c>
      <c r="E67" s="90" t="s">
        <v>268</v>
      </c>
      <c r="F67" s="90" t="s">
        <v>991</v>
      </c>
      <c r="G67" s="90" t="s">
        <v>930</v>
      </c>
      <c r="H67" s="90" t="s">
        <v>52</v>
      </c>
      <c r="I67" s="90" t="s">
        <v>1071</v>
      </c>
      <c r="J67" s="90" t="s">
        <v>85</v>
      </c>
      <c r="K67" s="90">
        <v>15</v>
      </c>
      <c r="L67" s="90">
        <f t="shared" si="10"/>
        <v>14</v>
      </c>
      <c r="M67" s="90">
        <f t="shared" si="11"/>
        <v>16</v>
      </c>
      <c r="N67" s="90">
        <v>100</v>
      </c>
      <c r="O67" s="90">
        <v>500</v>
      </c>
      <c r="P67" s="247" t="s">
        <v>88</v>
      </c>
      <c r="Q67" s="247">
        <v>0</v>
      </c>
      <c r="R67" s="247">
        <v>96</v>
      </c>
      <c r="S67" s="247" t="s">
        <v>125</v>
      </c>
      <c r="T67" s="247">
        <v>96</v>
      </c>
      <c r="U67" s="90" t="s">
        <v>269</v>
      </c>
      <c r="V67" s="90" t="s">
        <v>71</v>
      </c>
      <c r="W67" s="90" t="s">
        <v>594</v>
      </c>
      <c r="X67" s="90" t="s">
        <v>2144</v>
      </c>
      <c r="Y67" s="589"/>
    </row>
    <row r="68" spans="1:25" s="567" customFormat="1" ht="15" customHeight="1" x14ac:dyDescent="0.2">
      <c r="A68" s="90">
        <v>54</v>
      </c>
      <c r="B68" s="90" t="s">
        <v>1776</v>
      </c>
      <c r="C68" s="207" t="s">
        <v>1011</v>
      </c>
      <c r="D68" s="90" t="s">
        <v>90</v>
      </c>
      <c r="E68" s="90" t="s">
        <v>268</v>
      </c>
      <c r="F68" s="90" t="s">
        <v>991</v>
      </c>
      <c r="G68" s="90" t="s">
        <v>930</v>
      </c>
      <c r="H68" s="90" t="s">
        <v>52</v>
      </c>
      <c r="I68" s="90" t="s">
        <v>1071</v>
      </c>
      <c r="J68" s="90" t="s">
        <v>85</v>
      </c>
      <c r="K68" s="90">
        <v>15</v>
      </c>
      <c r="L68" s="90">
        <f t="shared" si="10"/>
        <v>14</v>
      </c>
      <c r="M68" s="90">
        <f t="shared" si="11"/>
        <v>16</v>
      </c>
      <c r="N68" s="90">
        <v>100</v>
      </c>
      <c r="O68" s="90">
        <v>500</v>
      </c>
      <c r="P68" s="247" t="s">
        <v>88</v>
      </c>
      <c r="Q68" s="247">
        <v>0</v>
      </c>
      <c r="R68" s="247">
        <v>96</v>
      </c>
      <c r="S68" s="247" t="s">
        <v>125</v>
      </c>
      <c r="T68" s="247">
        <v>96</v>
      </c>
      <c r="U68" s="90" t="s">
        <v>269</v>
      </c>
      <c r="V68" s="90" t="s">
        <v>71</v>
      </c>
      <c r="W68" s="90" t="s">
        <v>594</v>
      </c>
      <c r="X68" s="90" t="s">
        <v>2144</v>
      </c>
      <c r="Y68" s="589"/>
    </row>
    <row r="69" spans="1:25" s="567" customFormat="1" ht="15" customHeight="1" x14ac:dyDescent="0.2">
      <c r="A69" s="226">
        <v>55</v>
      </c>
      <c r="B69" s="226" t="s">
        <v>1777</v>
      </c>
      <c r="C69" s="254" t="s">
        <v>1008</v>
      </c>
      <c r="D69" s="226" t="s">
        <v>90</v>
      </c>
      <c r="E69" s="226" t="s">
        <v>268</v>
      </c>
      <c r="F69" s="226" t="s">
        <v>991</v>
      </c>
      <c r="G69" s="226" t="s">
        <v>930</v>
      </c>
      <c r="H69" s="226" t="s">
        <v>52</v>
      </c>
      <c r="I69" s="226" t="s">
        <v>1071</v>
      </c>
      <c r="J69" s="226" t="s">
        <v>85</v>
      </c>
      <c r="K69" s="226">
        <v>5</v>
      </c>
      <c r="L69" s="226">
        <f>K69-1</f>
        <v>4</v>
      </c>
      <c r="M69" s="226">
        <f>K69+1</f>
        <v>6</v>
      </c>
      <c r="N69" s="226">
        <v>100</v>
      </c>
      <c r="O69" s="226">
        <v>500</v>
      </c>
      <c r="P69" s="246" t="s">
        <v>88</v>
      </c>
      <c r="Q69" s="246">
        <v>0</v>
      </c>
      <c r="R69" s="246">
        <v>96</v>
      </c>
      <c r="S69" s="246" t="s">
        <v>125</v>
      </c>
      <c r="T69" s="246">
        <v>96</v>
      </c>
      <c r="U69" s="226" t="s">
        <v>269</v>
      </c>
      <c r="V69" s="226" t="s">
        <v>71</v>
      </c>
      <c r="W69" s="226" t="s">
        <v>594</v>
      </c>
      <c r="X69" s="226" t="s">
        <v>2144</v>
      </c>
      <c r="Y69" s="570"/>
    </row>
    <row r="70" spans="1:25" s="567" customFormat="1" ht="15" customHeight="1" x14ac:dyDescent="0.2">
      <c r="A70" s="226">
        <v>56</v>
      </c>
      <c r="B70" s="226" t="s">
        <v>1777</v>
      </c>
      <c r="C70" s="254" t="s">
        <v>1009</v>
      </c>
      <c r="D70" s="226" t="s">
        <v>90</v>
      </c>
      <c r="E70" s="226" t="s">
        <v>268</v>
      </c>
      <c r="F70" s="226" t="s">
        <v>991</v>
      </c>
      <c r="G70" s="226" t="s">
        <v>930</v>
      </c>
      <c r="H70" s="226" t="s">
        <v>52</v>
      </c>
      <c r="I70" s="226" t="s">
        <v>1071</v>
      </c>
      <c r="J70" s="226" t="s">
        <v>85</v>
      </c>
      <c r="K70" s="226">
        <v>5</v>
      </c>
      <c r="L70" s="226">
        <f t="shared" ref="L70:L72" si="12">K70-1</f>
        <v>4</v>
      </c>
      <c r="M70" s="226">
        <f t="shared" ref="M70:M72" si="13">K70+1</f>
        <v>6</v>
      </c>
      <c r="N70" s="226">
        <v>100</v>
      </c>
      <c r="O70" s="226">
        <v>500</v>
      </c>
      <c r="P70" s="246" t="s">
        <v>88</v>
      </c>
      <c r="Q70" s="246">
        <v>0</v>
      </c>
      <c r="R70" s="246">
        <v>96</v>
      </c>
      <c r="S70" s="246" t="s">
        <v>125</v>
      </c>
      <c r="T70" s="246">
        <v>96</v>
      </c>
      <c r="U70" s="226" t="s">
        <v>269</v>
      </c>
      <c r="V70" s="226" t="s">
        <v>71</v>
      </c>
      <c r="W70" s="226" t="s">
        <v>594</v>
      </c>
      <c r="X70" s="226" t="s">
        <v>2144</v>
      </c>
      <c r="Y70" s="570"/>
    </row>
    <row r="71" spans="1:25" s="567" customFormat="1" ht="15" customHeight="1" x14ac:dyDescent="0.2">
      <c r="A71" s="226">
        <v>57</v>
      </c>
      <c r="B71" s="226" t="s">
        <v>1777</v>
      </c>
      <c r="C71" s="254" t="s">
        <v>1010</v>
      </c>
      <c r="D71" s="226" t="s">
        <v>90</v>
      </c>
      <c r="E71" s="226" t="s">
        <v>268</v>
      </c>
      <c r="F71" s="226" t="s">
        <v>991</v>
      </c>
      <c r="G71" s="226" t="s">
        <v>930</v>
      </c>
      <c r="H71" s="226" t="s">
        <v>52</v>
      </c>
      <c r="I71" s="226" t="s">
        <v>1071</v>
      </c>
      <c r="J71" s="226" t="s">
        <v>85</v>
      </c>
      <c r="K71" s="226">
        <v>5</v>
      </c>
      <c r="L71" s="226">
        <f t="shared" si="12"/>
        <v>4</v>
      </c>
      <c r="M71" s="226">
        <f t="shared" si="13"/>
        <v>6</v>
      </c>
      <c r="N71" s="226">
        <v>100</v>
      </c>
      <c r="O71" s="226">
        <v>500</v>
      </c>
      <c r="P71" s="246" t="s">
        <v>88</v>
      </c>
      <c r="Q71" s="246">
        <v>0</v>
      </c>
      <c r="R71" s="246">
        <v>96</v>
      </c>
      <c r="S71" s="246" t="s">
        <v>125</v>
      </c>
      <c r="T71" s="246">
        <v>96</v>
      </c>
      <c r="U71" s="226" t="s">
        <v>269</v>
      </c>
      <c r="V71" s="226" t="s">
        <v>71</v>
      </c>
      <c r="W71" s="226" t="s">
        <v>594</v>
      </c>
      <c r="X71" s="226" t="s">
        <v>2144</v>
      </c>
      <c r="Y71" s="570"/>
    </row>
    <row r="72" spans="1:25" s="567" customFormat="1" ht="15" customHeight="1" x14ac:dyDescent="0.2">
      <c r="A72" s="226">
        <v>58</v>
      </c>
      <c r="B72" s="226" t="s">
        <v>1777</v>
      </c>
      <c r="C72" s="254" t="s">
        <v>1011</v>
      </c>
      <c r="D72" s="226" t="s">
        <v>90</v>
      </c>
      <c r="E72" s="226" t="s">
        <v>268</v>
      </c>
      <c r="F72" s="226" t="s">
        <v>991</v>
      </c>
      <c r="G72" s="226" t="s">
        <v>930</v>
      </c>
      <c r="H72" s="226" t="s">
        <v>52</v>
      </c>
      <c r="I72" s="226" t="s">
        <v>1071</v>
      </c>
      <c r="J72" s="226" t="s">
        <v>85</v>
      </c>
      <c r="K72" s="226">
        <v>5</v>
      </c>
      <c r="L72" s="226">
        <f t="shared" si="12"/>
        <v>4</v>
      </c>
      <c r="M72" s="226">
        <f t="shared" si="13"/>
        <v>6</v>
      </c>
      <c r="N72" s="226">
        <v>100</v>
      </c>
      <c r="O72" s="226">
        <v>500</v>
      </c>
      <c r="P72" s="246" t="s">
        <v>88</v>
      </c>
      <c r="Q72" s="246">
        <v>0</v>
      </c>
      <c r="R72" s="246">
        <v>96</v>
      </c>
      <c r="S72" s="246" t="s">
        <v>125</v>
      </c>
      <c r="T72" s="246">
        <v>96</v>
      </c>
      <c r="U72" s="226" t="s">
        <v>269</v>
      </c>
      <c r="V72" s="226" t="s">
        <v>71</v>
      </c>
      <c r="W72" s="226" t="s">
        <v>594</v>
      </c>
      <c r="X72" s="226" t="s">
        <v>2144</v>
      </c>
      <c r="Y72" s="570"/>
    </row>
    <row r="73" spans="1:25" s="567" customFormat="1" ht="15" customHeight="1" x14ac:dyDescent="0.2">
      <c r="A73" s="388">
        <v>59</v>
      </c>
      <c r="B73" s="388" t="s">
        <v>1777</v>
      </c>
      <c r="C73" s="389" t="s">
        <v>1008</v>
      </c>
      <c r="D73" s="388" t="s">
        <v>90</v>
      </c>
      <c r="E73" s="388" t="s">
        <v>268</v>
      </c>
      <c r="F73" s="388" t="s">
        <v>991</v>
      </c>
      <c r="G73" s="388" t="s">
        <v>930</v>
      </c>
      <c r="H73" s="388" t="s">
        <v>52</v>
      </c>
      <c r="I73" s="388" t="s">
        <v>1071</v>
      </c>
      <c r="J73" s="388" t="s">
        <v>85</v>
      </c>
      <c r="K73" s="388">
        <v>10</v>
      </c>
      <c r="L73" s="388">
        <f>K73-1</f>
        <v>9</v>
      </c>
      <c r="M73" s="388">
        <f>K73+1</f>
        <v>11</v>
      </c>
      <c r="N73" s="388">
        <v>100</v>
      </c>
      <c r="O73" s="388">
        <v>500</v>
      </c>
      <c r="P73" s="390" t="s">
        <v>88</v>
      </c>
      <c r="Q73" s="390">
        <v>0</v>
      </c>
      <c r="R73" s="390">
        <v>96</v>
      </c>
      <c r="S73" s="390" t="s">
        <v>125</v>
      </c>
      <c r="T73" s="390">
        <v>96</v>
      </c>
      <c r="U73" s="388" t="s">
        <v>269</v>
      </c>
      <c r="V73" s="388" t="s">
        <v>71</v>
      </c>
      <c r="W73" s="388" t="s">
        <v>594</v>
      </c>
      <c r="X73" s="388" t="s">
        <v>2144</v>
      </c>
      <c r="Y73" s="590"/>
    </row>
    <row r="74" spans="1:25" s="567" customFormat="1" ht="15" customHeight="1" x14ac:dyDescent="0.2">
      <c r="A74" s="388">
        <v>60</v>
      </c>
      <c r="B74" s="388" t="s">
        <v>1777</v>
      </c>
      <c r="C74" s="389" t="s">
        <v>1009</v>
      </c>
      <c r="D74" s="388" t="s">
        <v>90</v>
      </c>
      <c r="E74" s="388" t="s">
        <v>268</v>
      </c>
      <c r="F74" s="388" t="s">
        <v>991</v>
      </c>
      <c r="G74" s="388" t="s">
        <v>930</v>
      </c>
      <c r="H74" s="388" t="s">
        <v>52</v>
      </c>
      <c r="I74" s="388" t="s">
        <v>1071</v>
      </c>
      <c r="J74" s="388" t="s">
        <v>85</v>
      </c>
      <c r="K74" s="388">
        <v>10</v>
      </c>
      <c r="L74" s="388">
        <f t="shared" ref="L74:L76" si="14">K74-1</f>
        <v>9</v>
      </c>
      <c r="M74" s="388">
        <f t="shared" ref="M74:M76" si="15">K74+1</f>
        <v>11</v>
      </c>
      <c r="N74" s="388">
        <v>100</v>
      </c>
      <c r="O74" s="388">
        <v>500</v>
      </c>
      <c r="P74" s="390" t="s">
        <v>88</v>
      </c>
      <c r="Q74" s="390">
        <v>0</v>
      </c>
      <c r="R74" s="390">
        <v>96</v>
      </c>
      <c r="S74" s="390" t="s">
        <v>125</v>
      </c>
      <c r="T74" s="390">
        <v>96</v>
      </c>
      <c r="U74" s="388" t="s">
        <v>269</v>
      </c>
      <c r="V74" s="388" t="s">
        <v>71</v>
      </c>
      <c r="W74" s="388" t="s">
        <v>594</v>
      </c>
      <c r="X74" s="388" t="s">
        <v>2144</v>
      </c>
      <c r="Y74" s="590"/>
    </row>
    <row r="75" spans="1:25" s="567" customFormat="1" ht="15" customHeight="1" x14ac:dyDescent="0.2">
      <c r="A75" s="388">
        <v>61</v>
      </c>
      <c r="B75" s="388" t="s">
        <v>1777</v>
      </c>
      <c r="C75" s="389" t="s">
        <v>1010</v>
      </c>
      <c r="D75" s="388" t="s">
        <v>90</v>
      </c>
      <c r="E75" s="388" t="s">
        <v>268</v>
      </c>
      <c r="F75" s="388" t="s">
        <v>991</v>
      </c>
      <c r="G75" s="388" t="s">
        <v>930</v>
      </c>
      <c r="H75" s="388" t="s">
        <v>52</v>
      </c>
      <c r="I75" s="388" t="s">
        <v>1071</v>
      </c>
      <c r="J75" s="388" t="s">
        <v>85</v>
      </c>
      <c r="K75" s="388">
        <v>10</v>
      </c>
      <c r="L75" s="388">
        <f t="shared" si="14"/>
        <v>9</v>
      </c>
      <c r="M75" s="388">
        <f t="shared" si="15"/>
        <v>11</v>
      </c>
      <c r="N75" s="388">
        <v>100</v>
      </c>
      <c r="O75" s="388">
        <v>500</v>
      </c>
      <c r="P75" s="390" t="s">
        <v>88</v>
      </c>
      <c r="Q75" s="390">
        <v>0</v>
      </c>
      <c r="R75" s="390">
        <v>96</v>
      </c>
      <c r="S75" s="390" t="s">
        <v>125</v>
      </c>
      <c r="T75" s="390">
        <v>96</v>
      </c>
      <c r="U75" s="388" t="s">
        <v>269</v>
      </c>
      <c r="V75" s="388" t="s">
        <v>71</v>
      </c>
      <c r="W75" s="388" t="s">
        <v>594</v>
      </c>
      <c r="X75" s="388" t="s">
        <v>2144</v>
      </c>
      <c r="Y75" s="590"/>
    </row>
    <row r="76" spans="1:25" s="567" customFormat="1" ht="15" customHeight="1" x14ac:dyDescent="0.2">
      <c r="A76" s="388">
        <v>62</v>
      </c>
      <c r="B76" s="388" t="s">
        <v>1777</v>
      </c>
      <c r="C76" s="389" t="s">
        <v>1011</v>
      </c>
      <c r="D76" s="388" t="s">
        <v>90</v>
      </c>
      <c r="E76" s="388" t="s">
        <v>268</v>
      </c>
      <c r="F76" s="388" t="s">
        <v>991</v>
      </c>
      <c r="G76" s="388" t="s">
        <v>930</v>
      </c>
      <c r="H76" s="388" t="s">
        <v>52</v>
      </c>
      <c r="I76" s="388" t="s">
        <v>1071</v>
      </c>
      <c r="J76" s="388" t="s">
        <v>85</v>
      </c>
      <c r="K76" s="388">
        <v>10</v>
      </c>
      <c r="L76" s="388">
        <f t="shared" si="14"/>
        <v>9</v>
      </c>
      <c r="M76" s="388">
        <f t="shared" si="15"/>
        <v>11</v>
      </c>
      <c r="N76" s="388">
        <v>100</v>
      </c>
      <c r="O76" s="388">
        <v>500</v>
      </c>
      <c r="P76" s="390" t="s">
        <v>88</v>
      </c>
      <c r="Q76" s="390">
        <v>0</v>
      </c>
      <c r="R76" s="390">
        <v>96</v>
      </c>
      <c r="S76" s="390" t="s">
        <v>125</v>
      </c>
      <c r="T76" s="390">
        <v>96</v>
      </c>
      <c r="U76" s="388" t="s">
        <v>269</v>
      </c>
      <c r="V76" s="388" t="s">
        <v>71</v>
      </c>
      <c r="W76" s="388" t="s">
        <v>594</v>
      </c>
      <c r="X76" s="388" t="s">
        <v>2144</v>
      </c>
      <c r="Y76" s="590"/>
    </row>
    <row r="77" spans="1:25" s="567" customFormat="1" ht="15" customHeight="1" x14ac:dyDescent="0.2">
      <c r="A77" s="297">
        <v>63</v>
      </c>
      <c r="B77" s="297" t="s">
        <v>1777</v>
      </c>
      <c r="C77" s="298" t="s">
        <v>1008</v>
      </c>
      <c r="D77" s="297" t="s">
        <v>90</v>
      </c>
      <c r="E77" s="297" t="s">
        <v>268</v>
      </c>
      <c r="F77" s="297" t="s">
        <v>991</v>
      </c>
      <c r="G77" s="297" t="s">
        <v>930</v>
      </c>
      <c r="H77" s="297" t="s">
        <v>52</v>
      </c>
      <c r="I77" s="297" t="s">
        <v>1071</v>
      </c>
      <c r="J77" s="297" t="s">
        <v>85</v>
      </c>
      <c r="K77" s="297">
        <v>15</v>
      </c>
      <c r="L77" s="297">
        <f>K77-1</f>
        <v>14</v>
      </c>
      <c r="M77" s="297">
        <f>K77+1</f>
        <v>16</v>
      </c>
      <c r="N77" s="297">
        <v>100</v>
      </c>
      <c r="O77" s="297">
        <v>500</v>
      </c>
      <c r="P77" s="299" t="s">
        <v>88</v>
      </c>
      <c r="Q77" s="299">
        <v>0</v>
      </c>
      <c r="R77" s="299">
        <v>96</v>
      </c>
      <c r="S77" s="299" t="s">
        <v>125</v>
      </c>
      <c r="T77" s="299">
        <v>96</v>
      </c>
      <c r="U77" s="297" t="s">
        <v>269</v>
      </c>
      <c r="V77" s="297" t="s">
        <v>71</v>
      </c>
      <c r="W77" s="297" t="s">
        <v>594</v>
      </c>
      <c r="X77" s="297" t="s">
        <v>2144</v>
      </c>
      <c r="Y77" s="591"/>
    </row>
    <row r="78" spans="1:25" s="567" customFormat="1" ht="15" customHeight="1" x14ac:dyDescent="0.2">
      <c r="A78" s="297">
        <v>64</v>
      </c>
      <c r="B78" s="297" t="s">
        <v>1777</v>
      </c>
      <c r="C78" s="298" t="s">
        <v>1009</v>
      </c>
      <c r="D78" s="297" t="s">
        <v>90</v>
      </c>
      <c r="E78" s="297" t="s">
        <v>268</v>
      </c>
      <c r="F78" s="297" t="s">
        <v>991</v>
      </c>
      <c r="G78" s="297" t="s">
        <v>930</v>
      </c>
      <c r="H78" s="297" t="s">
        <v>52</v>
      </c>
      <c r="I78" s="297" t="s">
        <v>1071</v>
      </c>
      <c r="J78" s="297" t="s">
        <v>85</v>
      </c>
      <c r="K78" s="297">
        <v>15</v>
      </c>
      <c r="L78" s="297">
        <f t="shared" ref="L78:L80" si="16">K78-1</f>
        <v>14</v>
      </c>
      <c r="M78" s="297">
        <f t="shared" ref="M78:M80" si="17">K78+1</f>
        <v>16</v>
      </c>
      <c r="N78" s="297">
        <v>100</v>
      </c>
      <c r="O78" s="297">
        <v>500</v>
      </c>
      <c r="P78" s="299" t="s">
        <v>88</v>
      </c>
      <c r="Q78" s="299">
        <v>0</v>
      </c>
      <c r="R78" s="299">
        <v>96</v>
      </c>
      <c r="S78" s="299" t="s">
        <v>125</v>
      </c>
      <c r="T78" s="299">
        <v>96</v>
      </c>
      <c r="U78" s="297" t="s">
        <v>269</v>
      </c>
      <c r="V78" s="297" t="s">
        <v>71</v>
      </c>
      <c r="W78" s="297" t="s">
        <v>594</v>
      </c>
      <c r="X78" s="297" t="s">
        <v>2144</v>
      </c>
      <c r="Y78" s="591"/>
    </row>
    <row r="79" spans="1:25" s="567" customFormat="1" ht="15" customHeight="1" x14ac:dyDescent="0.2">
      <c r="A79" s="297">
        <v>65</v>
      </c>
      <c r="B79" s="297" t="s">
        <v>1777</v>
      </c>
      <c r="C79" s="298" t="s">
        <v>1010</v>
      </c>
      <c r="D79" s="297" t="s">
        <v>90</v>
      </c>
      <c r="E79" s="297" t="s">
        <v>268</v>
      </c>
      <c r="F79" s="297" t="s">
        <v>991</v>
      </c>
      <c r="G79" s="297" t="s">
        <v>930</v>
      </c>
      <c r="H79" s="297" t="s">
        <v>52</v>
      </c>
      <c r="I79" s="297" t="s">
        <v>1071</v>
      </c>
      <c r="J79" s="297" t="s">
        <v>85</v>
      </c>
      <c r="K79" s="297">
        <v>15</v>
      </c>
      <c r="L79" s="297">
        <f t="shared" si="16"/>
        <v>14</v>
      </c>
      <c r="M79" s="297">
        <f t="shared" si="17"/>
        <v>16</v>
      </c>
      <c r="N79" s="297">
        <v>100</v>
      </c>
      <c r="O79" s="297">
        <v>500</v>
      </c>
      <c r="P79" s="299" t="s">
        <v>88</v>
      </c>
      <c r="Q79" s="299">
        <v>0</v>
      </c>
      <c r="R79" s="299">
        <v>96</v>
      </c>
      <c r="S79" s="299" t="s">
        <v>125</v>
      </c>
      <c r="T79" s="299">
        <v>96</v>
      </c>
      <c r="U79" s="297" t="s">
        <v>269</v>
      </c>
      <c r="V79" s="297" t="s">
        <v>71</v>
      </c>
      <c r="W79" s="297" t="s">
        <v>594</v>
      </c>
      <c r="X79" s="297" t="s">
        <v>2144</v>
      </c>
      <c r="Y79" s="591"/>
    </row>
    <row r="80" spans="1:25" s="567" customFormat="1" ht="15" customHeight="1" x14ac:dyDescent="0.2">
      <c r="A80" s="297">
        <v>66</v>
      </c>
      <c r="B80" s="297" t="s">
        <v>1777</v>
      </c>
      <c r="C80" s="298" t="s">
        <v>1011</v>
      </c>
      <c r="D80" s="297" t="s">
        <v>90</v>
      </c>
      <c r="E80" s="297" t="s">
        <v>268</v>
      </c>
      <c r="F80" s="297" t="s">
        <v>991</v>
      </c>
      <c r="G80" s="297" t="s">
        <v>930</v>
      </c>
      <c r="H80" s="297" t="s">
        <v>52</v>
      </c>
      <c r="I80" s="297" t="s">
        <v>1071</v>
      </c>
      <c r="J80" s="297" t="s">
        <v>85</v>
      </c>
      <c r="K80" s="297">
        <v>15</v>
      </c>
      <c r="L80" s="297">
        <f t="shared" si="16"/>
        <v>14</v>
      </c>
      <c r="M80" s="297">
        <f t="shared" si="17"/>
        <v>16</v>
      </c>
      <c r="N80" s="297">
        <v>100</v>
      </c>
      <c r="O80" s="297">
        <v>500</v>
      </c>
      <c r="P80" s="299" t="s">
        <v>88</v>
      </c>
      <c r="Q80" s="299">
        <v>0</v>
      </c>
      <c r="R80" s="299">
        <v>96</v>
      </c>
      <c r="S80" s="299" t="s">
        <v>125</v>
      </c>
      <c r="T80" s="299">
        <v>96</v>
      </c>
      <c r="U80" s="297" t="s">
        <v>269</v>
      </c>
      <c r="V80" s="297" t="s">
        <v>71</v>
      </c>
      <c r="W80" s="297" t="s">
        <v>594</v>
      </c>
      <c r="X80" s="297" t="s">
        <v>2144</v>
      </c>
      <c r="Y80" s="591"/>
    </row>
    <row r="81" spans="1:25" s="567" customFormat="1" x14ac:dyDescent="0.2">
      <c r="A81" s="49"/>
      <c r="B81" s="49"/>
      <c r="C81" s="49"/>
      <c r="D81" s="49"/>
      <c r="E81" s="49"/>
      <c r="F81" s="49"/>
      <c r="G81" s="49"/>
      <c r="H81" s="49"/>
      <c r="I81" s="49"/>
      <c r="J81" s="49"/>
      <c r="K81" s="49"/>
      <c r="L81" s="49"/>
      <c r="M81" s="49"/>
      <c r="N81" s="49"/>
      <c r="O81" s="49"/>
      <c r="P81" s="49"/>
      <c r="Q81" s="49"/>
      <c r="R81" s="49"/>
      <c r="S81" s="49"/>
      <c r="T81" s="49"/>
      <c r="U81" s="49"/>
      <c r="V81" s="49"/>
      <c r="W81" s="49"/>
      <c r="X81" s="49"/>
      <c r="Y81" s="111"/>
    </row>
    <row r="82" spans="1:25" ht="16" thickBot="1" x14ac:dyDescent="0.25">
      <c r="A82" s="17" t="s">
        <v>2142</v>
      </c>
      <c r="B82" s="17"/>
      <c r="C82" s="17" t="s">
        <v>68</v>
      </c>
      <c r="D82" s="50"/>
      <c r="E82" s="50"/>
      <c r="F82" s="50"/>
      <c r="G82" s="50"/>
      <c r="H82" s="50"/>
      <c r="I82" s="50"/>
      <c r="J82" s="50"/>
      <c r="K82" s="50"/>
      <c r="L82" s="50"/>
      <c r="M82" s="50"/>
      <c r="N82" s="50"/>
      <c r="O82" s="50"/>
      <c r="P82" s="50"/>
      <c r="Q82" s="50"/>
      <c r="R82" s="50"/>
      <c r="S82" s="50"/>
      <c r="T82" s="50"/>
      <c r="U82" s="50"/>
      <c r="V82" s="50"/>
      <c r="W82" s="50"/>
      <c r="X82" s="98"/>
    </row>
    <row r="83" spans="1:25" x14ac:dyDescent="0.2">
      <c r="A83" s="49"/>
      <c r="B83" s="49"/>
      <c r="C83" s="49"/>
      <c r="D83" s="49"/>
      <c r="E83" s="49"/>
      <c r="F83" s="49"/>
      <c r="G83" s="49"/>
      <c r="H83" s="49"/>
      <c r="I83" s="49"/>
      <c r="J83" s="49"/>
      <c r="K83" s="49"/>
      <c r="L83" s="49"/>
      <c r="M83" s="49"/>
      <c r="N83" s="49"/>
      <c r="O83" s="49"/>
      <c r="P83" s="49"/>
      <c r="Q83" s="49"/>
      <c r="R83" s="49"/>
      <c r="S83" s="49"/>
      <c r="T83" s="49"/>
      <c r="U83" s="49"/>
      <c r="V83" s="49"/>
      <c r="W83" s="49"/>
      <c r="X83" s="49"/>
    </row>
    <row r="84" spans="1:25" s="567" customFormat="1" x14ac:dyDescent="0.2">
      <c r="A84" s="51" t="s">
        <v>5</v>
      </c>
      <c r="B84" s="51" t="s">
        <v>36</v>
      </c>
      <c r="C84" s="51" t="s">
        <v>6</v>
      </c>
      <c r="D84" s="51" t="s">
        <v>45</v>
      </c>
      <c r="E84" s="51" t="s">
        <v>9</v>
      </c>
      <c r="F84" s="51" t="s">
        <v>119</v>
      </c>
      <c r="G84" s="51" t="s">
        <v>56</v>
      </c>
      <c r="H84" s="51" t="s">
        <v>136</v>
      </c>
      <c r="I84" s="51" t="s">
        <v>137</v>
      </c>
      <c r="J84" s="51" t="s">
        <v>138</v>
      </c>
      <c r="K84" s="51" t="s">
        <v>139</v>
      </c>
      <c r="L84" s="51" t="s">
        <v>122</v>
      </c>
      <c r="M84" s="51" t="s">
        <v>140</v>
      </c>
      <c r="N84" s="51" t="s">
        <v>122</v>
      </c>
      <c r="O84" s="51" t="s">
        <v>42</v>
      </c>
      <c r="P84" s="51" t="s">
        <v>141</v>
      </c>
      <c r="Q84" s="51" t="s">
        <v>142</v>
      </c>
      <c r="R84" s="51" t="s">
        <v>10</v>
      </c>
      <c r="S84" s="51" t="s">
        <v>146</v>
      </c>
      <c r="T84" s="51" t="s">
        <v>145</v>
      </c>
      <c r="U84" s="51" t="s">
        <v>11</v>
      </c>
      <c r="V84" s="85" t="s">
        <v>16</v>
      </c>
      <c r="W84" s="99"/>
      <c r="X84" s="99"/>
      <c r="Y84" s="99"/>
    </row>
    <row r="85" spans="1:25" s="567" customFormat="1" ht="14.5" customHeight="1" x14ac:dyDescent="0.2">
      <c r="A85" s="32">
        <v>1</v>
      </c>
      <c r="B85" s="32" t="s">
        <v>1775</v>
      </c>
      <c r="C85" s="26" t="s">
        <v>1008</v>
      </c>
      <c r="D85" s="32" t="s">
        <v>90</v>
      </c>
      <c r="E85" s="32" t="s">
        <v>90</v>
      </c>
      <c r="F85" s="32">
        <v>6</v>
      </c>
      <c r="G85" s="32" t="s">
        <v>269</v>
      </c>
      <c r="H85" s="32">
        <v>96</v>
      </c>
      <c r="I85" s="32" t="s">
        <v>125</v>
      </c>
      <c r="J85" s="32">
        <v>96</v>
      </c>
      <c r="K85" s="32" t="s">
        <v>71</v>
      </c>
      <c r="L85" s="32" t="s">
        <v>71</v>
      </c>
      <c r="M85" s="32" t="s">
        <v>71</v>
      </c>
      <c r="N85" s="32" t="s">
        <v>71</v>
      </c>
      <c r="O85" s="32" t="s">
        <v>102</v>
      </c>
      <c r="P85" s="32">
        <v>2.9</v>
      </c>
      <c r="Q85" s="14" t="s">
        <v>1384</v>
      </c>
      <c r="R85" s="14" t="s">
        <v>199</v>
      </c>
      <c r="S85" s="14" t="s">
        <v>1235</v>
      </c>
      <c r="T85" s="14" t="s">
        <v>1384</v>
      </c>
      <c r="U85" s="14" t="s">
        <v>992</v>
      </c>
      <c r="V85" s="110"/>
      <c r="W85" s="100"/>
      <c r="X85" s="100"/>
      <c r="Y85" s="100"/>
    </row>
    <row r="86" spans="1:25" s="567" customFormat="1" ht="14.5" customHeight="1" x14ac:dyDescent="0.2">
      <c r="A86" s="32">
        <v>2</v>
      </c>
      <c r="B86" s="32" t="s">
        <v>1775</v>
      </c>
      <c r="C86" s="26" t="s">
        <v>1011</v>
      </c>
      <c r="D86" s="32" t="s">
        <v>90</v>
      </c>
      <c r="E86" s="32" t="s">
        <v>90</v>
      </c>
      <c r="F86" s="32">
        <v>6</v>
      </c>
      <c r="G86" s="32" t="s">
        <v>269</v>
      </c>
      <c r="H86" s="32">
        <v>96</v>
      </c>
      <c r="I86" s="32" t="s">
        <v>125</v>
      </c>
      <c r="J86" s="32">
        <v>96</v>
      </c>
      <c r="K86" s="32" t="s">
        <v>71</v>
      </c>
      <c r="L86" s="32" t="s">
        <v>71</v>
      </c>
      <c r="M86" s="32" t="s">
        <v>71</v>
      </c>
      <c r="N86" s="32" t="s">
        <v>71</v>
      </c>
      <c r="O86" s="32" t="s">
        <v>102</v>
      </c>
      <c r="P86" s="32" t="s">
        <v>71</v>
      </c>
      <c r="Q86" s="32" t="s">
        <v>71</v>
      </c>
      <c r="R86" s="32" t="s">
        <v>71</v>
      </c>
      <c r="S86" s="32" t="s">
        <v>71</v>
      </c>
      <c r="T86" s="32" t="s">
        <v>71</v>
      </c>
      <c r="U86" s="14" t="s">
        <v>992</v>
      </c>
      <c r="V86" s="110"/>
      <c r="W86" s="100"/>
      <c r="X86" s="100"/>
      <c r="Y86" s="100"/>
    </row>
    <row r="87" spans="1:25" s="567" customFormat="1" ht="14.5" customHeight="1" x14ac:dyDescent="0.2">
      <c r="A87" s="34">
        <v>3</v>
      </c>
      <c r="B87" s="34" t="s">
        <v>1775</v>
      </c>
      <c r="C87" s="33" t="s">
        <v>1008</v>
      </c>
      <c r="D87" s="34" t="s">
        <v>90</v>
      </c>
      <c r="E87" s="34" t="s">
        <v>90</v>
      </c>
      <c r="F87" s="34">
        <v>6</v>
      </c>
      <c r="G87" s="34" t="s">
        <v>269</v>
      </c>
      <c r="H87" s="34">
        <v>96</v>
      </c>
      <c r="I87" s="34" t="s">
        <v>125</v>
      </c>
      <c r="J87" s="34">
        <v>96</v>
      </c>
      <c r="K87" s="34" t="s">
        <v>71</v>
      </c>
      <c r="L87" s="34" t="s">
        <v>71</v>
      </c>
      <c r="M87" s="34" t="s">
        <v>71</v>
      </c>
      <c r="N87" s="34" t="s">
        <v>71</v>
      </c>
      <c r="O87" s="34" t="s">
        <v>102</v>
      </c>
      <c r="P87" s="34">
        <v>40.6</v>
      </c>
      <c r="Q87" s="35" t="s">
        <v>1384</v>
      </c>
      <c r="R87" s="35" t="s">
        <v>199</v>
      </c>
      <c r="S87" s="35" t="s">
        <v>1237</v>
      </c>
      <c r="T87" s="35" t="s">
        <v>1384</v>
      </c>
      <c r="U87" s="35" t="s">
        <v>992</v>
      </c>
      <c r="V87" s="112"/>
      <c r="W87" s="100"/>
      <c r="X87" s="100"/>
      <c r="Y87" s="100"/>
    </row>
    <row r="88" spans="1:25" s="567" customFormat="1" ht="14.5" customHeight="1" x14ac:dyDescent="0.2">
      <c r="A88" s="34">
        <v>4</v>
      </c>
      <c r="B88" s="34" t="s">
        <v>1775</v>
      </c>
      <c r="C88" s="33" t="s">
        <v>1011</v>
      </c>
      <c r="D88" s="34" t="s">
        <v>90</v>
      </c>
      <c r="E88" s="34" t="s">
        <v>90</v>
      </c>
      <c r="F88" s="34">
        <v>6</v>
      </c>
      <c r="G88" s="34" t="s">
        <v>269</v>
      </c>
      <c r="H88" s="34">
        <v>96</v>
      </c>
      <c r="I88" s="34" t="s">
        <v>125</v>
      </c>
      <c r="J88" s="34">
        <v>96</v>
      </c>
      <c r="K88" s="34" t="s">
        <v>71</v>
      </c>
      <c r="L88" s="34" t="s">
        <v>71</v>
      </c>
      <c r="M88" s="34" t="s">
        <v>71</v>
      </c>
      <c r="N88" s="34" t="s">
        <v>71</v>
      </c>
      <c r="O88" s="34" t="s">
        <v>102</v>
      </c>
      <c r="P88" s="34">
        <v>7.09</v>
      </c>
      <c r="Q88" s="35" t="s">
        <v>1384</v>
      </c>
      <c r="R88" s="35" t="s">
        <v>199</v>
      </c>
      <c r="S88" s="35" t="s">
        <v>1240</v>
      </c>
      <c r="T88" s="35" t="s">
        <v>1384</v>
      </c>
      <c r="U88" s="35" t="s">
        <v>992</v>
      </c>
      <c r="V88" s="112"/>
      <c r="W88" s="100"/>
      <c r="X88" s="100"/>
      <c r="Y88" s="100"/>
    </row>
    <row r="89" spans="1:25" s="567" customFormat="1" ht="14.5" customHeight="1" x14ac:dyDescent="0.2">
      <c r="A89" s="71">
        <v>5</v>
      </c>
      <c r="B89" s="71" t="s">
        <v>1775</v>
      </c>
      <c r="C89" s="73" t="s">
        <v>1008</v>
      </c>
      <c r="D89" s="71" t="s">
        <v>90</v>
      </c>
      <c r="E89" s="71" t="s">
        <v>90</v>
      </c>
      <c r="F89" s="71">
        <v>6</v>
      </c>
      <c r="G89" s="71" t="s">
        <v>269</v>
      </c>
      <c r="H89" s="71">
        <v>96</v>
      </c>
      <c r="I89" s="71" t="s">
        <v>125</v>
      </c>
      <c r="J89" s="71">
        <v>96</v>
      </c>
      <c r="K89" s="71" t="s">
        <v>71</v>
      </c>
      <c r="L89" s="71" t="s">
        <v>71</v>
      </c>
      <c r="M89" s="71" t="s">
        <v>71</v>
      </c>
      <c r="N89" s="71" t="s">
        <v>71</v>
      </c>
      <c r="O89" s="71" t="s">
        <v>102</v>
      </c>
      <c r="P89" s="71">
        <v>146</v>
      </c>
      <c r="Q89" s="72" t="s">
        <v>1384</v>
      </c>
      <c r="R89" s="72" t="s">
        <v>199</v>
      </c>
      <c r="S89" s="72" t="s">
        <v>1243</v>
      </c>
      <c r="T89" s="72" t="s">
        <v>1384</v>
      </c>
      <c r="U89" s="72" t="s">
        <v>992</v>
      </c>
      <c r="V89" s="113"/>
      <c r="W89" s="100"/>
      <c r="X89" s="100"/>
      <c r="Y89" s="100"/>
    </row>
    <row r="90" spans="1:25" s="567" customFormat="1" ht="14.5" customHeight="1" x14ac:dyDescent="0.2">
      <c r="A90" s="71">
        <v>6</v>
      </c>
      <c r="B90" s="71" t="s">
        <v>1775</v>
      </c>
      <c r="C90" s="73" t="s">
        <v>1011</v>
      </c>
      <c r="D90" s="71" t="s">
        <v>90</v>
      </c>
      <c r="E90" s="71" t="s">
        <v>90</v>
      </c>
      <c r="F90" s="71">
        <v>6</v>
      </c>
      <c r="G90" s="71" t="s">
        <v>269</v>
      </c>
      <c r="H90" s="71">
        <v>96</v>
      </c>
      <c r="I90" s="71" t="s">
        <v>125</v>
      </c>
      <c r="J90" s="71">
        <v>96</v>
      </c>
      <c r="K90" s="71" t="s">
        <v>71</v>
      </c>
      <c r="L90" s="71" t="s">
        <v>71</v>
      </c>
      <c r="M90" s="71" t="s">
        <v>71</v>
      </c>
      <c r="N90" s="71" t="s">
        <v>71</v>
      </c>
      <c r="O90" s="71" t="s">
        <v>102</v>
      </c>
      <c r="P90" s="71">
        <v>26.4</v>
      </c>
      <c r="Q90" s="72" t="s">
        <v>1384</v>
      </c>
      <c r="R90" s="72" t="s">
        <v>199</v>
      </c>
      <c r="S90" s="72" t="s">
        <v>1246</v>
      </c>
      <c r="T90" s="72" t="s">
        <v>1384</v>
      </c>
      <c r="U90" s="72" t="s">
        <v>992</v>
      </c>
      <c r="V90" s="113"/>
      <c r="W90" s="100"/>
      <c r="X90" s="100"/>
      <c r="Y90" s="100"/>
    </row>
    <row r="91" spans="1:25" s="567" customFormat="1" ht="14.5" customHeight="1" x14ac:dyDescent="0.2">
      <c r="A91" s="122">
        <v>7</v>
      </c>
      <c r="B91" s="122" t="s">
        <v>1775</v>
      </c>
      <c r="C91" s="123" t="s">
        <v>1008</v>
      </c>
      <c r="D91" s="122" t="s">
        <v>90</v>
      </c>
      <c r="E91" s="122" t="s">
        <v>90</v>
      </c>
      <c r="F91" s="122">
        <v>6</v>
      </c>
      <c r="G91" s="122" t="s">
        <v>269</v>
      </c>
      <c r="H91" s="122">
        <v>96</v>
      </c>
      <c r="I91" s="122" t="s">
        <v>125</v>
      </c>
      <c r="J91" s="122">
        <v>96</v>
      </c>
      <c r="K91" s="122" t="s">
        <v>71</v>
      </c>
      <c r="L91" s="122" t="s">
        <v>71</v>
      </c>
      <c r="M91" s="122" t="s">
        <v>71</v>
      </c>
      <c r="N91" s="122" t="s">
        <v>71</v>
      </c>
      <c r="O91" s="122" t="s">
        <v>102</v>
      </c>
      <c r="P91" s="122">
        <v>394</v>
      </c>
      <c r="Q91" s="124" t="s">
        <v>1384</v>
      </c>
      <c r="R91" s="124" t="s">
        <v>199</v>
      </c>
      <c r="S91" s="124" t="s">
        <v>1249</v>
      </c>
      <c r="T91" s="124" t="s">
        <v>1384</v>
      </c>
      <c r="U91" s="124" t="s">
        <v>992</v>
      </c>
      <c r="V91" s="125"/>
      <c r="W91" s="100"/>
      <c r="X91" s="100"/>
      <c r="Y91" s="100"/>
    </row>
    <row r="92" spans="1:25" s="567" customFormat="1" ht="14.5" customHeight="1" x14ac:dyDescent="0.2">
      <c r="A92" s="122">
        <v>8</v>
      </c>
      <c r="B92" s="122" t="s">
        <v>1775</v>
      </c>
      <c r="C92" s="123" t="s">
        <v>1011</v>
      </c>
      <c r="D92" s="122" t="s">
        <v>90</v>
      </c>
      <c r="E92" s="122" t="s">
        <v>90</v>
      </c>
      <c r="F92" s="122">
        <v>6</v>
      </c>
      <c r="G92" s="122" t="s">
        <v>269</v>
      </c>
      <c r="H92" s="122">
        <v>96</v>
      </c>
      <c r="I92" s="122" t="s">
        <v>125</v>
      </c>
      <c r="J92" s="122">
        <v>96</v>
      </c>
      <c r="K92" s="122" t="s">
        <v>71</v>
      </c>
      <c r="L92" s="122" t="s">
        <v>71</v>
      </c>
      <c r="M92" s="122" t="s">
        <v>71</v>
      </c>
      <c r="N92" s="122" t="s">
        <v>71</v>
      </c>
      <c r="O92" s="122" t="s">
        <v>102</v>
      </c>
      <c r="P92" s="122">
        <v>85.8</v>
      </c>
      <c r="Q92" s="124" t="s">
        <v>1384</v>
      </c>
      <c r="R92" s="124" t="s">
        <v>199</v>
      </c>
      <c r="S92" s="124" t="s">
        <v>1252</v>
      </c>
      <c r="T92" s="124" t="s">
        <v>1384</v>
      </c>
      <c r="U92" s="124" t="s">
        <v>992</v>
      </c>
      <c r="V92" s="125"/>
      <c r="W92" s="100"/>
      <c r="X92" s="100"/>
      <c r="Y92" s="100"/>
    </row>
    <row r="93" spans="1:25" s="567" customFormat="1" ht="14.5" customHeight="1" x14ac:dyDescent="0.2">
      <c r="A93" s="118">
        <v>9</v>
      </c>
      <c r="B93" s="118" t="s">
        <v>1775</v>
      </c>
      <c r="C93" s="119" t="s">
        <v>1008</v>
      </c>
      <c r="D93" s="118" t="s">
        <v>90</v>
      </c>
      <c r="E93" s="118" t="s">
        <v>90</v>
      </c>
      <c r="F93" s="118">
        <v>6</v>
      </c>
      <c r="G93" s="118" t="s">
        <v>269</v>
      </c>
      <c r="H93" s="118">
        <v>96</v>
      </c>
      <c r="I93" s="118" t="s">
        <v>125</v>
      </c>
      <c r="J93" s="118">
        <v>96</v>
      </c>
      <c r="K93" s="118" t="s">
        <v>71</v>
      </c>
      <c r="L93" s="118" t="s">
        <v>71</v>
      </c>
      <c r="M93" s="118" t="s">
        <v>71</v>
      </c>
      <c r="N93" s="118" t="s">
        <v>71</v>
      </c>
      <c r="O93" s="118" t="s">
        <v>102</v>
      </c>
      <c r="P93" s="118">
        <v>363</v>
      </c>
      <c r="Q93" s="120" t="s">
        <v>1384</v>
      </c>
      <c r="R93" s="120" t="s">
        <v>199</v>
      </c>
      <c r="S93" s="120" t="s">
        <v>1255</v>
      </c>
      <c r="T93" s="120" t="s">
        <v>1384</v>
      </c>
      <c r="U93" s="120" t="s">
        <v>992</v>
      </c>
      <c r="V93" s="121"/>
      <c r="W93" s="100"/>
      <c r="X93" s="100"/>
      <c r="Y93" s="100"/>
    </row>
    <row r="94" spans="1:25" s="567" customFormat="1" ht="14.5" customHeight="1" x14ac:dyDescent="0.2">
      <c r="A94" s="118">
        <v>10</v>
      </c>
      <c r="B94" s="118" t="s">
        <v>1775</v>
      </c>
      <c r="C94" s="119" t="s">
        <v>1011</v>
      </c>
      <c r="D94" s="118" t="s">
        <v>90</v>
      </c>
      <c r="E94" s="118" t="s">
        <v>90</v>
      </c>
      <c r="F94" s="118">
        <v>6</v>
      </c>
      <c r="G94" s="118" t="s">
        <v>269</v>
      </c>
      <c r="H94" s="118">
        <v>96</v>
      </c>
      <c r="I94" s="118" t="s">
        <v>125</v>
      </c>
      <c r="J94" s="118">
        <v>96</v>
      </c>
      <c r="K94" s="118" t="s">
        <v>71</v>
      </c>
      <c r="L94" s="118" t="s">
        <v>71</v>
      </c>
      <c r="M94" s="118" t="s">
        <v>71</v>
      </c>
      <c r="N94" s="118" t="s">
        <v>71</v>
      </c>
      <c r="O94" s="118" t="s">
        <v>102</v>
      </c>
      <c r="P94" s="118">
        <v>121</v>
      </c>
      <c r="Q94" s="120" t="s">
        <v>1384</v>
      </c>
      <c r="R94" s="120" t="s">
        <v>199</v>
      </c>
      <c r="S94" s="120" t="s">
        <v>1258</v>
      </c>
      <c r="T94" s="120" t="s">
        <v>1384</v>
      </c>
      <c r="U94" s="120" t="s">
        <v>992</v>
      </c>
      <c r="V94" s="121"/>
      <c r="W94" s="100"/>
      <c r="X94" s="100"/>
      <c r="Y94" s="100"/>
    </row>
    <row r="95" spans="1:25" s="567" customFormat="1" ht="14.5" customHeight="1" x14ac:dyDescent="0.2">
      <c r="A95" s="114">
        <v>11</v>
      </c>
      <c r="B95" s="114" t="s">
        <v>1775</v>
      </c>
      <c r="C95" s="115" t="s">
        <v>1008</v>
      </c>
      <c r="D95" s="114" t="s">
        <v>90</v>
      </c>
      <c r="E95" s="114" t="s">
        <v>90</v>
      </c>
      <c r="F95" s="114">
        <v>6</v>
      </c>
      <c r="G95" s="114" t="s">
        <v>269</v>
      </c>
      <c r="H95" s="114">
        <v>96</v>
      </c>
      <c r="I95" s="114" t="s">
        <v>125</v>
      </c>
      <c r="J95" s="114">
        <v>96</v>
      </c>
      <c r="K95" s="114" t="s">
        <v>71</v>
      </c>
      <c r="L95" s="114" t="s">
        <v>71</v>
      </c>
      <c r="M95" s="114" t="s">
        <v>71</v>
      </c>
      <c r="N95" s="114" t="s">
        <v>71</v>
      </c>
      <c r="O95" s="114" t="s">
        <v>102</v>
      </c>
      <c r="P95" s="114">
        <v>433</v>
      </c>
      <c r="Q95" s="116" t="s">
        <v>1384</v>
      </c>
      <c r="R95" s="116" t="s">
        <v>199</v>
      </c>
      <c r="S95" s="116" t="s">
        <v>1261</v>
      </c>
      <c r="T95" s="116" t="s">
        <v>1384</v>
      </c>
      <c r="U95" s="116" t="s">
        <v>992</v>
      </c>
      <c r="V95" s="117"/>
      <c r="W95" s="100"/>
      <c r="X95" s="100"/>
      <c r="Y95" s="100"/>
    </row>
    <row r="96" spans="1:25" s="567" customFormat="1" ht="14.5" customHeight="1" x14ac:dyDescent="0.2">
      <c r="A96" s="114">
        <v>12</v>
      </c>
      <c r="B96" s="114" t="s">
        <v>1775</v>
      </c>
      <c r="C96" s="115" t="s">
        <v>1011</v>
      </c>
      <c r="D96" s="114" t="s">
        <v>90</v>
      </c>
      <c r="E96" s="114" t="s">
        <v>90</v>
      </c>
      <c r="F96" s="114">
        <v>6</v>
      </c>
      <c r="G96" s="114" t="s">
        <v>269</v>
      </c>
      <c r="H96" s="114">
        <v>96</v>
      </c>
      <c r="I96" s="114" t="s">
        <v>125</v>
      </c>
      <c r="J96" s="114">
        <v>96</v>
      </c>
      <c r="K96" s="114" t="s">
        <v>71</v>
      </c>
      <c r="L96" s="114" t="s">
        <v>71</v>
      </c>
      <c r="M96" s="114" t="s">
        <v>71</v>
      </c>
      <c r="N96" s="114" t="s">
        <v>71</v>
      </c>
      <c r="O96" s="114" t="s">
        <v>102</v>
      </c>
      <c r="P96" s="114">
        <v>106</v>
      </c>
      <c r="Q96" s="116" t="s">
        <v>1384</v>
      </c>
      <c r="R96" s="116" t="s">
        <v>199</v>
      </c>
      <c r="S96" s="116" t="s">
        <v>1264</v>
      </c>
      <c r="T96" s="116" t="s">
        <v>1384</v>
      </c>
      <c r="U96" s="116" t="s">
        <v>992</v>
      </c>
      <c r="V96" s="117"/>
      <c r="W96" s="100"/>
      <c r="X96" s="100"/>
      <c r="Y96" s="100"/>
    </row>
    <row r="97" spans="1:25" s="567" customFormat="1" ht="14.5" customHeight="1" x14ac:dyDescent="0.2">
      <c r="A97" s="74">
        <v>13</v>
      </c>
      <c r="B97" s="74" t="s">
        <v>1775</v>
      </c>
      <c r="C97" s="75" t="s">
        <v>1008</v>
      </c>
      <c r="D97" s="74" t="s">
        <v>90</v>
      </c>
      <c r="E97" s="74" t="s">
        <v>90</v>
      </c>
      <c r="F97" s="74">
        <v>6</v>
      </c>
      <c r="G97" s="74" t="s">
        <v>269</v>
      </c>
      <c r="H97" s="74">
        <v>96</v>
      </c>
      <c r="I97" s="74" t="s">
        <v>125</v>
      </c>
      <c r="J97" s="74">
        <v>96</v>
      </c>
      <c r="K97" s="74" t="s">
        <v>71</v>
      </c>
      <c r="L97" s="74" t="s">
        <v>71</v>
      </c>
      <c r="M97" s="74" t="s">
        <v>71</v>
      </c>
      <c r="N97" s="74" t="s">
        <v>71</v>
      </c>
      <c r="O97" s="74" t="s">
        <v>102</v>
      </c>
      <c r="P97" s="74">
        <v>480</v>
      </c>
      <c r="Q97" s="171" t="s">
        <v>1384</v>
      </c>
      <c r="R97" s="171" t="s">
        <v>199</v>
      </c>
      <c r="S97" s="171" t="s">
        <v>1267</v>
      </c>
      <c r="T97" s="171" t="s">
        <v>1384</v>
      </c>
      <c r="U97" s="171" t="s">
        <v>992</v>
      </c>
      <c r="V97" s="172"/>
      <c r="W97" s="100"/>
      <c r="X97" s="100"/>
      <c r="Y97" s="100"/>
    </row>
    <row r="98" spans="1:25" s="567" customFormat="1" ht="14.5" customHeight="1" x14ac:dyDescent="0.2">
      <c r="A98" s="74">
        <v>14</v>
      </c>
      <c r="B98" s="74" t="s">
        <v>1775</v>
      </c>
      <c r="C98" s="75" t="s">
        <v>1011</v>
      </c>
      <c r="D98" s="74" t="s">
        <v>90</v>
      </c>
      <c r="E98" s="74" t="s">
        <v>90</v>
      </c>
      <c r="F98" s="74">
        <v>6</v>
      </c>
      <c r="G98" s="74" t="s">
        <v>269</v>
      </c>
      <c r="H98" s="74">
        <v>96</v>
      </c>
      <c r="I98" s="74" t="s">
        <v>125</v>
      </c>
      <c r="J98" s="74">
        <v>96</v>
      </c>
      <c r="K98" s="74" t="s">
        <v>71</v>
      </c>
      <c r="L98" s="74" t="s">
        <v>71</v>
      </c>
      <c r="M98" s="74" t="s">
        <v>71</v>
      </c>
      <c r="N98" s="74" t="s">
        <v>71</v>
      </c>
      <c r="O98" s="74" t="s">
        <v>102</v>
      </c>
      <c r="P98" s="74" t="s">
        <v>71</v>
      </c>
      <c r="Q98" s="74" t="s">
        <v>71</v>
      </c>
      <c r="R98" s="74" t="s">
        <v>71</v>
      </c>
      <c r="S98" s="74" t="s">
        <v>71</v>
      </c>
      <c r="T98" s="74" t="s">
        <v>71</v>
      </c>
      <c r="U98" s="171" t="s">
        <v>992</v>
      </c>
      <c r="V98" s="172"/>
      <c r="W98" s="100"/>
      <c r="X98" s="100"/>
      <c r="Y98" s="100"/>
    </row>
    <row r="99" spans="1:25" s="567" customFormat="1" ht="14.5" customHeight="1" x14ac:dyDescent="0.2">
      <c r="A99" s="126">
        <v>15</v>
      </c>
      <c r="B99" s="126" t="s">
        <v>1775</v>
      </c>
      <c r="C99" s="127" t="s">
        <v>1008</v>
      </c>
      <c r="D99" s="126" t="s">
        <v>90</v>
      </c>
      <c r="E99" s="126" t="s">
        <v>90</v>
      </c>
      <c r="F99" s="126">
        <v>6</v>
      </c>
      <c r="G99" s="126" t="s">
        <v>269</v>
      </c>
      <c r="H99" s="126">
        <v>96</v>
      </c>
      <c r="I99" s="126" t="s">
        <v>125</v>
      </c>
      <c r="J99" s="126">
        <v>96</v>
      </c>
      <c r="K99" s="126" t="s">
        <v>71</v>
      </c>
      <c r="L99" s="126" t="s">
        <v>71</v>
      </c>
      <c r="M99" s="126" t="s">
        <v>71</v>
      </c>
      <c r="N99" s="126" t="s">
        <v>71</v>
      </c>
      <c r="O99" s="126" t="s">
        <v>102</v>
      </c>
      <c r="P99" s="126" t="s">
        <v>71</v>
      </c>
      <c r="Q99" s="126" t="s">
        <v>71</v>
      </c>
      <c r="R99" s="126" t="s">
        <v>71</v>
      </c>
      <c r="S99" s="126" t="s">
        <v>71</v>
      </c>
      <c r="T99" s="126" t="s">
        <v>71</v>
      </c>
      <c r="U99" s="128" t="s">
        <v>992</v>
      </c>
      <c r="V99" s="129"/>
      <c r="W99" s="100"/>
      <c r="X99" s="100"/>
      <c r="Y99" s="100"/>
    </row>
    <row r="100" spans="1:25" s="567" customFormat="1" ht="14.5" customHeight="1" x14ac:dyDescent="0.2">
      <c r="A100" s="126">
        <v>16</v>
      </c>
      <c r="B100" s="126" t="s">
        <v>1775</v>
      </c>
      <c r="C100" s="127" t="s">
        <v>1011</v>
      </c>
      <c r="D100" s="126" t="s">
        <v>90</v>
      </c>
      <c r="E100" s="126" t="s">
        <v>90</v>
      </c>
      <c r="F100" s="126">
        <v>6</v>
      </c>
      <c r="G100" s="126" t="s">
        <v>269</v>
      </c>
      <c r="H100" s="126">
        <v>96</v>
      </c>
      <c r="I100" s="126" t="s">
        <v>125</v>
      </c>
      <c r="J100" s="126">
        <v>96</v>
      </c>
      <c r="K100" s="126" t="s">
        <v>71</v>
      </c>
      <c r="L100" s="126" t="s">
        <v>71</v>
      </c>
      <c r="M100" s="126" t="s">
        <v>71</v>
      </c>
      <c r="N100" s="126" t="s">
        <v>71</v>
      </c>
      <c r="O100" s="126" t="s">
        <v>102</v>
      </c>
      <c r="P100" s="126" t="s">
        <v>71</v>
      </c>
      <c r="Q100" s="128" t="s">
        <v>71</v>
      </c>
      <c r="R100" s="128" t="s">
        <v>71</v>
      </c>
      <c r="S100" s="128" t="s">
        <v>71</v>
      </c>
      <c r="T100" s="128" t="s">
        <v>71</v>
      </c>
      <c r="U100" s="128" t="s">
        <v>992</v>
      </c>
      <c r="V100" s="129"/>
      <c r="W100" s="100"/>
      <c r="X100" s="100"/>
      <c r="Y100" s="100"/>
    </row>
    <row r="101" spans="1:25" s="567" customFormat="1" ht="14.5" customHeight="1" x14ac:dyDescent="0.2">
      <c r="A101" s="130">
        <v>17</v>
      </c>
      <c r="B101" s="130" t="s">
        <v>1775</v>
      </c>
      <c r="C101" s="131" t="s">
        <v>1008</v>
      </c>
      <c r="D101" s="130" t="s">
        <v>90</v>
      </c>
      <c r="E101" s="130" t="s">
        <v>90</v>
      </c>
      <c r="F101" s="130">
        <v>6</v>
      </c>
      <c r="G101" s="130" t="s">
        <v>269</v>
      </c>
      <c r="H101" s="130">
        <v>96</v>
      </c>
      <c r="I101" s="130" t="s">
        <v>125</v>
      </c>
      <c r="J101" s="130">
        <v>96</v>
      </c>
      <c r="K101" s="130" t="s">
        <v>71</v>
      </c>
      <c r="L101" s="130" t="s">
        <v>71</v>
      </c>
      <c r="M101" s="130" t="s">
        <v>71</v>
      </c>
      <c r="N101" s="130" t="s">
        <v>71</v>
      </c>
      <c r="O101" s="130" t="s">
        <v>102</v>
      </c>
      <c r="P101" s="130">
        <v>78.7</v>
      </c>
      <c r="Q101" s="132" t="s">
        <v>1384</v>
      </c>
      <c r="R101" s="132" t="s">
        <v>199</v>
      </c>
      <c r="S101" s="132" t="s">
        <v>1238</v>
      </c>
      <c r="T101" s="132" t="s">
        <v>1384</v>
      </c>
      <c r="U101" s="132" t="s">
        <v>992</v>
      </c>
      <c r="V101" s="133"/>
      <c r="W101" s="100"/>
      <c r="X101" s="100"/>
      <c r="Y101" s="100"/>
    </row>
    <row r="102" spans="1:25" s="567" customFormat="1" ht="14.5" customHeight="1" x14ac:dyDescent="0.2">
      <c r="A102" s="130">
        <v>18</v>
      </c>
      <c r="B102" s="130" t="s">
        <v>1775</v>
      </c>
      <c r="C102" s="131" t="s">
        <v>1011</v>
      </c>
      <c r="D102" s="130" t="s">
        <v>90</v>
      </c>
      <c r="E102" s="130" t="s">
        <v>90</v>
      </c>
      <c r="F102" s="130">
        <v>6</v>
      </c>
      <c r="G102" s="130" t="s">
        <v>269</v>
      </c>
      <c r="H102" s="130">
        <v>96</v>
      </c>
      <c r="I102" s="130" t="s">
        <v>125</v>
      </c>
      <c r="J102" s="130">
        <v>96</v>
      </c>
      <c r="K102" s="130" t="s">
        <v>71</v>
      </c>
      <c r="L102" s="130" t="s">
        <v>71</v>
      </c>
      <c r="M102" s="130" t="s">
        <v>71</v>
      </c>
      <c r="N102" s="130" t="s">
        <v>71</v>
      </c>
      <c r="O102" s="130" t="s">
        <v>102</v>
      </c>
      <c r="P102" s="130">
        <v>10.029999999999999</v>
      </c>
      <c r="Q102" s="132" t="s">
        <v>1384</v>
      </c>
      <c r="R102" s="132" t="s">
        <v>199</v>
      </c>
      <c r="S102" s="132" t="s">
        <v>1241</v>
      </c>
      <c r="T102" s="132" t="s">
        <v>1384</v>
      </c>
      <c r="U102" s="132" t="s">
        <v>992</v>
      </c>
      <c r="V102" s="133"/>
      <c r="W102" s="100"/>
      <c r="X102" s="100"/>
      <c r="Y102" s="100"/>
    </row>
    <row r="103" spans="1:25" s="567" customFormat="1" ht="14.5" customHeight="1" x14ac:dyDescent="0.2">
      <c r="A103" s="134">
        <v>19</v>
      </c>
      <c r="B103" s="134" t="s">
        <v>1775</v>
      </c>
      <c r="C103" s="135" t="s">
        <v>1008</v>
      </c>
      <c r="D103" s="134" t="s">
        <v>90</v>
      </c>
      <c r="E103" s="134" t="s">
        <v>90</v>
      </c>
      <c r="F103" s="134">
        <v>6</v>
      </c>
      <c r="G103" s="134" t="s">
        <v>269</v>
      </c>
      <c r="H103" s="134">
        <v>96</v>
      </c>
      <c r="I103" s="134" t="s">
        <v>125</v>
      </c>
      <c r="J103" s="134">
        <v>96</v>
      </c>
      <c r="K103" s="134" t="s">
        <v>71</v>
      </c>
      <c r="L103" s="134" t="s">
        <v>71</v>
      </c>
      <c r="M103" s="134" t="s">
        <v>71</v>
      </c>
      <c r="N103" s="134" t="s">
        <v>71</v>
      </c>
      <c r="O103" s="134" t="s">
        <v>102</v>
      </c>
      <c r="P103" s="134">
        <v>108</v>
      </c>
      <c r="Q103" s="136" t="s">
        <v>1384</v>
      </c>
      <c r="R103" s="136" t="s">
        <v>199</v>
      </c>
      <c r="S103" s="136" t="s">
        <v>1244</v>
      </c>
      <c r="T103" s="136" t="s">
        <v>1384</v>
      </c>
      <c r="U103" s="136" t="s">
        <v>992</v>
      </c>
      <c r="V103" s="137"/>
      <c r="W103" s="100"/>
      <c r="X103" s="100"/>
      <c r="Y103" s="100"/>
    </row>
    <row r="104" spans="1:25" s="567" customFormat="1" ht="14.5" customHeight="1" x14ac:dyDescent="0.2">
      <c r="A104" s="134">
        <v>20</v>
      </c>
      <c r="B104" s="134" t="s">
        <v>1775</v>
      </c>
      <c r="C104" s="135" t="s">
        <v>1011</v>
      </c>
      <c r="D104" s="134" t="s">
        <v>90</v>
      </c>
      <c r="E104" s="134" t="s">
        <v>90</v>
      </c>
      <c r="F104" s="134">
        <v>6</v>
      </c>
      <c r="G104" s="134" t="s">
        <v>269</v>
      </c>
      <c r="H104" s="134">
        <v>96</v>
      </c>
      <c r="I104" s="134" t="s">
        <v>125</v>
      </c>
      <c r="J104" s="134">
        <v>96</v>
      </c>
      <c r="K104" s="134" t="s">
        <v>71</v>
      </c>
      <c r="L104" s="134" t="s">
        <v>71</v>
      </c>
      <c r="M104" s="134" t="s">
        <v>71</v>
      </c>
      <c r="N104" s="134" t="s">
        <v>71</v>
      </c>
      <c r="O104" s="134" t="s">
        <v>102</v>
      </c>
      <c r="P104" s="134">
        <v>46.8</v>
      </c>
      <c r="Q104" s="136" t="s">
        <v>1384</v>
      </c>
      <c r="R104" s="136" t="s">
        <v>199</v>
      </c>
      <c r="S104" s="136" t="s">
        <v>1247</v>
      </c>
      <c r="T104" s="136" t="s">
        <v>1384</v>
      </c>
      <c r="U104" s="136" t="s">
        <v>992</v>
      </c>
      <c r="V104" s="137"/>
      <c r="W104" s="100"/>
      <c r="X104" s="100"/>
      <c r="Y104" s="100"/>
    </row>
    <row r="105" spans="1:25" s="567" customFormat="1" ht="14.5" customHeight="1" x14ac:dyDescent="0.2">
      <c r="A105" s="138">
        <v>21</v>
      </c>
      <c r="B105" s="138" t="s">
        <v>1775</v>
      </c>
      <c r="C105" s="139" t="s">
        <v>1008</v>
      </c>
      <c r="D105" s="138" t="s">
        <v>90</v>
      </c>
      <c r="E105" s="138" t="s">
        <v>90</v>
      </c>
      <c r="F105" s="138">
        <v>6</v>
      </c>
      <c r="G105" s="138" t="s">
        <v>269</v>
      </c>
      <c r="H105" s="138">
        <v>96</v>
      </c>
      <c r="I105" s="138" t="s">
        <v>125</v>
      </c>
      <c r="J105" s="138">
        <v>96</v>
      </c>
      <c r="K105" s="138" t="s">
        <v>71</v>
      </c>
      <c r="L105" s="138" t="s">
        <v>71</v>
      </c>
      <c r="M105" s="138" t="s">
        <v>71</v>
      </c>
      <c r="N105" s="138" t="s">
        <v>71</v>
      </c>
      <c r="O105" s="138" t="s">
        <v>102</v>
      </c>
      <c r="P105" s="138">
        <v>98.6</v>
      </c>
      <c r="Q105" s="140" t="s">
        <v>1384</v>
      </c>
      <c r="R105" s="140" t="s">
        <v>199</v>
      </c>
      <c r="S105" s="140" t="s">
        <v>1250</v>
      </c>
      <c r="T105" s="140" t="s">
        <v>1384</v>
      </c>
      <c r="U105" s="140" t="s">
        <v>992</v>
      </c>
      <c r="V105" s="141"/>
      <c r="W105" s="100"/>
      <c r="X105" s="100"/>
      <c r="Y105" s="100"/>
    </row>
    <row r="106" spans="1:25" s="567" customFormat="1" ht="14.5" customHeight="1" x14ac:dyDescent="0.2">
      <c r="A106" s="138">
        <v>22</v>
      </c>
      <c r="B106" s="138" t="s">
        <v>1775</v>
      </c>
      <c r="C106" s="139" t="s">
        <v>1011</v>
      </c>
      <c r="D106" s="138" t="s">
        <v>90</v>
      </c>
      <c r="E106" s="138" t="s">
        <v>90</v>
      </c>
      <c r="F106" s="138">
        <v>6</v>
      </c>
      <c r="G106" s="138" t="s">
        <v>269</v>
      </c>
      <c r="H106" s="138">
        <v>96</v>
      </c>
      <c r="I106" s="138" t="s">
        <v>125</v>
      </c>
      <c r="J106" s="138">
        <v>96</v>
      </c>
      <c r="K106" s="138" t="s">
        <v>71</v>
      </c>
      <c r="L106" s="138" t="s">
        <v>71</v>
      </c>
      <c r="M106" s="138" t="s">
        <v>71</v>
      </c>
      <c r="N106" s="138" t="s">
        <v>71</v>
      </c>
      <c r="O106" s="138" t="s">
        <v>102</v>
      </c>
      <c r="P106" s="138">
        <v>162.4</v>
      </c>
      <c r="Q106" s="140" t="s">
        <v>1384</v>
      </c>
      <c r="R106" s="140" t="s">
        <v>199</v>
      </c>
      <c r="S106" s="140" t="s">
        <v>1253</v>
      </c>
      <c r="T106" s="140" t="s">
        <v>1384</v>
      </c>
      <c r="U106" s="140" t="s">
        <v>992</v>
      </c>
      <c r="V106" s="141"/>
      <c r="W106" s="100"/>
      <c r="X106" s="100"/>
      <c r="Y106" s="100"/>
    </row>
    <row r="107" spans="1:25" s="567" customFormat="1" ht="14.5" customHeight="1" x14ac:dyDescent="0.2">
      <c r="A107" s="142">
        <v>23</v>
      </c>
      <c r="B107" s="142" t="s">
        <v>1775</v>
      </c>
      <c r="C107" s="143" t="s">
        <v>1008</v>
      </c>
      <c r="D107" s="142" t="s">
        <v>90</v>
      </c>
      <c r="E107" s="142" t="s">
        <v>90</v>
      </c>
      <c r="F107" s="142">
        <v>6</v>
      </c>
      <c r="G107" s="142" t="s">
        <v>269</v>
      </c>
      <c r="H107" s="142">
        <v>96</v>
      </c>
      <c r="I107" s="142" t="s">
        <v>125</v>
      </c>
      <c r="J107" s="142">
        <v>96</v>
      </c>
      <c r="K107" s="142" t="s">
        <v>71</v>
      </c>
      <c r="L107" s="142" t="s">
        <v>71</v>
      </c>
      <c r="M107" s="142" t="s">
        <v>71</v>
      </c>
      <c r="N107" s="142" t="s">
        <v>71</v>
      </c>
      <c r="O107" s="142" t="s">
        <v>102</v>
      </c>
      <c r="P107" s="142">
        <v>171</v>
      </c>
      <c r="Q107" s="144" t="s">
        <v>1384</v>
      </c>
      <c r="R107" s="144" t="s">
        <v>199</v>
      </c>
      <c r="S107" s="144" t="s">
        <v>1256</v>
      </c>
      <c r="T107" s="144" t="s">
        <v>1384</v>
      </c>
      <c r="U107" s="144" t="s">
        <v>992</v>
      </c>
      <c r="V107" s="145"/>
      <c r="W107" s="100"/>
      <c r="X107" s="100"/>
      <c r="Y107" s="100"/>
    </row>
    <row r="108" spans="1:25" s="567" customFormat="1" ht="14.5" customHeight="1" x14ac:dyDescent="0.2">
      <c r="A108" s="142">
        <v>24</v>
      </c>
      <c r="B108" s="142" t="s">
        <v>1775</v>
      </c>
      <c r="C108" s="143" t="s">
        <v>1011</v>
      </c>
      <c r="D108" s="142" t="s">
        <v>90</v>
      </c>
      <c r="E108" s="142" t="s">
        <v>90</v>
      </c>
      <c r="F108" s="142">
        <v>6</v>
      </c>
      <c r="G108" s="142" t="s">
        <v>269</v>
      </c>
      <c r="H108" s="142">
        <v>96</v>
      </c>
      <c r="I108" s="142" t="s">
        <v>125</v>
      </c>
      <c r="J108" s="142">
        <v>96</v>
      </c>
      <c r="K108" s="142" t="s">
        <v>71</v>
      </c>
      <c r="L108" s="142" t="s">
        <v>71</v>
      </c>
      <c r="M108" s="142" t="s">
        <v>71</v>
      </c>
      <c r="N108" s="142" t="s">
        <v>71</v>
      </c>
      <c r="O108" s="142" t="s">
        <v>102</v>
      </c>
      <c r="P108" s="142">
        <v>93</v>
      </c>
      <c r="Q108" s="144" t="s">
        <v>1384</v>
      </c>
      <c r="R108" s="144" t="s">
        <v>199</v>
      </c>
      <c r="S108" s="144" t="s">
        <v>1259</v>
      </c>
      <c r="T108" s="144" t="s">
        <v>1384</v>
      </c>
      <c r="U108" s="144" t="s">
        <v>992</v>
      </c>
      <c r="V108" s="145"/>
      <c r="W108" s="100"/>
      <c r="X108" s="100"/>
      <c r="Y108" s="100"/>
    </row>
    <row r="109" spans="1:25" s="567" customFormat="1" ht="14.5" customHeight="1" x14ac:dyDescent="0.2">
      <c r="A109" s="146">
        <v>25</v>
      </c>
      <c r="B109" s="146" t="s">
        <v>1775</v>
      </c>
      <c r="C109" s="147" t="s">
        <v>1008</v>
      </c>
      <c r="D109" s="146" t="s">
        <v>90</v>
      </c>
      <c r="E109" s="146" t="s">
        <v>90</v>
      </c>
      <c r="F109" s="146">
        <v>6</v>
      </c>
      <c r="G109" s="146" t="s">
        <v>269</v>
      </c>
      <c r="H109" s="146">
        <v>96</v>
      </c>
      <c r="I109" s="146" t="s">
        <v>125</v>
      </c>
      <c r="J109" s="146">
        <v>96</v>
      </c>
      <c r="K109" s="146" t="s">
        <v>71</v>
      </c>
      <c r="L109" s="146" t="s">
        <v>71</v>
      </c>
      <c r="M109" s="146" t="s">
        <v>71</v>
      </c>
      <c r="N109" s="146" t="s">
        <v>71</v>
      </c>
      <c r="O109" s="146" t="s">
        <v>102</v>
      </c>
      <c r="P109" s="146">
        <v>283</v>
      </c>
      <c r="Q109" s="148" t="s">
        <v>1384</v>
      </c>
      <c r="R109" s="148" t="s">
        <v>199</v>
      </c>
      <c r="S109" s="148" t="s">
        <v>1262</v>
      </c>
      <c r="T109" s="148" t="s">
        <v>1384</v>
      </c>
      <c r="U109" s="148" t="s">
        <v>992</v>
      </c>
      <c r="V109" s="149"/>
      <c r="W109" s="100"/>
      <c r="X109" s="100"/>
      <c r="Y109" s="100"/>
    </row>
    <row r="110" spans="1:25" s="567" customFormat="1" ht="14.5" customHeight="1" x14ac:dyDescent="0.2">
      <c r="A110" s="146">
        <v>26</v>
      </c>
      <c r="B110" s="146" t="s">
        <v>1775</v>
      </c>
      <c r="C110" s="147" t="s">
        <v>1011</v>
      </c>
      <c r="D110" s="146" t="s">
        <v>90</v>
      </c>
      <c r="E110" s="146" t="s">
        <v>90</v>
      </c>
      <c r="F110" s="146">
        <v>6</v>
      </c>
      <c r="G110" s="146" t="s">
        <v>269</v>
      </c>
      <c r="H110" s="146">
        <v>96</v>
      </c>
      <c r="I110" s="146" t="s">
        <v>125</v>
      </c>
      <c r="J110" s="146">
        <v>96</v>
      </c>
      <c r="K110" s="146" t="s">
        <v>71</v>
      </c>
      <c r="L110" s="146" t="s">
        <v>71</v>
      </c>
      <c r="M110" s="146" t="s">
        <v>71</v>
      </c>
      <c r="N110" s="146" t="s">
        <v>71</v>
      </c>
      <c r="O110" s="146" t="s">
        <v>102</v>
      </c>
      <c r="P110" s="146">
        <v>128</v>
      </c>
      <c r="Q110" s="148" t="s">
        <v>1384</v>
      </c>
      <c r="R110" s="148" t="s">
        <v>199</v>
      </c>
      <c r="S110" s="148" t="s">
        <v>1265</v>
      </c>
      <c r="T110" s="148" t="s">
        <v>1384</v>
      </c>
      <c r="U110" s="148" t="s">
        <v>992</v>
      </c>
      <c r="V110" s="149"/>
      <c r="W110" s="100"/>
      <c r="X110" s="100"/>
      <c r="Y110" s="100"/>
    </row>
    <row r="111" spans="1:25" s="567" customFormat="1" ht="14.5" customHeight="1" x14ac:dyDescent="0.2">
      <c r="A111" s="173">
        <v>27</v>
      </c>
      <c r="B111" s="173" t="s">
        <v>1775</v>
      </c>
      <c r="C111" s="174" t="s">
        <v>1008</v>
      </c>
      <c r="D111" s="173" t="s">
        <v>90</v>
      </c>
      <c r="E111" s="173" t="s">
        <v>90</v>
      </c>
      <c r="F111" s="173">
        <v>6</v>
      </c>
      <c r="G111" s="173" t="s">
        <v>269</v>
      </c>
      <c r="H111" s="173">
        <v>96</v>
      </c>
      <c r="I111" s="173" t="s">
        <v>125</v>
      </c>
      <c r="J111" s="173">
        <v>96</v>
      </c>
      <c r="K111" s="173" t="s">
        <v>71</v>
      </c>
      <c r="L111" s="173" t="s">
        <v>71</v>
      </c>
      <c r="M111" s="173" t="s">
        <v>71</v>
      </c>
      <c r="N111" s="173" t="s">
        <v>71</v>
      </c>
      <c r="O111" s="173" t="s">
        <v>102</v>
      </c>
      <c r="P111" s="173">
        <v>586</v>
      </c>
      <c r="Q111" s="175" t="s">
        <v>1384</v>
      </c>
      <c r="R111" s="175" t="s">
        <v>199</v>
      </c>
      <c r="S111" s="175" t="s">
        <v>1268</v>
      </c>
      <c r="T111" s="175" t="s">
        <v>1384</v>
      </c>
      <c r="U111" s="175" t="s">
        <v>992</v>
      </c>
      <c r="V111" s="176"/>
      <c r="W111" s="100"/>
      <c r="X111" s="100"/>
      <c r="Y111" s="100"/>
    </row>
    <row r="112" spans="1:25" s="567" customFormat="1" ht="14.5" customHeight="1" x14ac:dyDescent="0.2">
      <c r="A112" s="173">
        <v>28</v>
      </c>
      <c r="B112" s="173" t="s">
        <v>1775</v>
      </c>
      <c r="C112" s="174" t="s">
        <v>1011</v>
      </c>
      <c r="D112" s="173" t="s">
        <v>90</v>
      </c>
      <c r="E112" s="173" t="s">
        <v>90</v>
      </c>
      <c r="F112" s="173">
        <v>6</v>
      </c>
      <c r="G112" s="173" t="s">
        <v>269</v>
      </c>
      <c r="H112" s="173">
        <v>96</v>
      </c>
      <c r="I112" s="173" t="s">
        <v>125</v>
      </c>
      <c r="J112" s="173">
        <v>96</v>
      </c>
      <c r="K112" s="173" t="s">
        <v>71</v>
      </c>
      <c r="L112" s="173" t="s">
        <v>71</v>
      </c>
      <c r="M112" s="173" t="s">
        <v>71</v>
      </c>
      <c r="N112" s="173" t="s">
        <v>71</v>
      </c>
      <c r="O112" s="173" t="s">
        <v>102</v>
      </c>
      <c r="P112" s="173">
        <v>350</v>
      </c>
      <c r="Q112" s="175" t="s">
        <v>1384</v>
      </c>
      <c r="R112" s="175" t="s">
        <v>199</v>
      </c>
      <c r="S112" s="175" t="s">
        <v>1270</v>
      </c>
      <c r="T112" s="175" t="s">
        <v>1384</v>
      </c>
      <c r="U112" s="175" t="s">
        <v>992</v>
      </c>
      <c r="V112" s="176"/>
      <c r="W112" s="100"/>
      <c r="X112" s="100"/>
      <c r="Y112" s="100"/>
    </row>
    <row r="113" spans="1:25" s="567" customFormat="1" ht="14.5" customHeight="1" x14ac:dyDescent="0.2">
      <c r="A113" s="38">
        <v>29</v>
      </c>
      <c r="B113" s="38" t="s">
        <v>1775</v>
      </c>
      <c r="C113" s="37" t="s">
        <v>1008</v>
      </c>
      <c r="D113" s="38" t="s">
        <v>90</v>
      </c>
      <c r="E113" s="38" t="s">
        <v>90</v>
      </c>
      <c r="F113" s="38">
        <v>6</v>
      </c>
      <c r="G113" s="38" t="s">
        <v>269</v>
      </c>
      <c r="H113" s="38">
        <v>96</v>
      </c>
      <c r="I113" s="38" t="s">
        <v>125</v>
      </c>
      <c r="J113" s="38">
        <v>96</v>
      </c>
      <c r="K113" s="38" t="s">
        <v>71</v>
      </c>
      <c r="L113" s="38" t="s">
        <v>71</v>
      </c>
      <c r="M113" s="38" t="s">
        <v>71</v>
      </c>
      <c r="N113" s="38" t="s">
        <v>71</v>
      </c>
      <c r="O113" s="38" t="s">
        <v>102</v>
      </c>
      <c r="P113" s="38">
        <v>10.1</v>
      </c>
      <c r="Q113" s="94" t="s">
        <v>1384</v>
      </c>
      <c r="R113" s="94" t="s">
        <v>199</v>
      </c>
      <c r="S113" s="94" t="s">
        <v>1236</v>
      </c>
      <c r="T113" s="94" t="s">
        <v>1384</v>
      </c>
      <c r="U113" s="94" t="s">
        <v>992</v>
      </c>
      <c r="V113" s="150"/>
      <c r="W113" s="100"/>
      <c r="X113" s="100"/>
      <c r="Y113" s="100"/>
    </row>
    <row r="114" spans="1:25" s="567" customFormat="1" ht="14.5" customHeight="1" x14ac:dyDescent="0.2">
      <c r="A114" s="38">
        <v>30</v>
      </c>
      <c r="B114" s="38" t="s">
        <v>1775</v>
      </c>
      <c r="C114" s="37" t="s">
        <v>1011</v>
      </c>
      <c r="D114" s="38" t="s">
        <v>90</v>
      </c>
      <c r="E114" s="38" t="s">
        <v>90</v>
      </c>
      <c r="F114" s="38">
        <v>6</v>
      </c>
      <c r="G114" s="38" t="s">
        <v>269</v>
      </c>
      <c r="H114" s="38">
        <v>96</v>
      </c>
      <c r="I114" s="38" t="s">
        <v>125</v>
      </c>
      <c r="J114" s="38">
        <v>96</v>
      </c>
      <c r="K114" s="38" t="s">
        <v>71</v>
      </c>
      <c r="L114" s="38" t="s">
        <v>71</v>
      </c>
      <c r="M114" s="38" t="s">
        <v>71</v>
      </c>
      <c r="N114" s="38" t="s">
        <v>71</v>
      </c>
      <c r="O114" s="38" t="s">
        <v>102</v>
      </c>
      <c r="P114" s="38" t="s">
        <v>71</v>
      </c>
      <c r="Q114" s="94" t="s">
        <v>71</v>
      </c>
      <c r="R114" s="94" t="s">
        <v>71</v>
      </c>
      <c r="S114" s="94" t="s">
        <v>71</v>
      </c>
      <c r="T114" s="94" t="s">
        <v>71</v>
      </c>
      <c r="U114" s="94" t="s">
        <v>992</v>
      </c>
      <c r="V114" s="150"/>
      <c r="W114" s="100"/>
      <c r="X114" s="100"/>
      <c r="Y114" s="100"/>
    </row>
    <row r="115" spans="1:25" s="567" customFormat="1" ht="14.5" customHeight="1" x14ac:dyDescent="0.2">
      <c r="A115" s="151">
        <v>31</v>
      </c>
      <c r="B115" s="151" t="s">
        <v>1775</v>
      </c>
      <c r="C115" s="152" t="s">
        <v>1008</v>
      </c>
      <c r="D115" s="151" t="s">
        <v>90</v>
      </c>
      <c r="E115" s="151" t="s">
        <v>90</v>
      </c>
      <c r="F115" s="151">
        <v>6</v>
      </c>
      <c r="G115" s="151" t="s">
        <v>269</v>
      </c>
      <c r="H115" s="151">
        <v>96</v>
      </c>
      <c r="I115" s="151" t="s">
        <v>125</v>
      </c>
      <c r="J115" s="151">
        <v>96</v>
      </c>
      <c r="K115" s="151" t="s">
        <v>71</v>
      </c>
      <c r="L115" s="151" t="s">
        <v>71</v>
      </c>
      <c r="M115" s="151" t="s">
        <v>71</v>
      </c>
      <c r="N115" s="151" t="s">
        <v>71</v>
      </c>
      <c r="O115" s="151" t="s">
        <v>102</v>
      </c>
      <c r="P115" s="151">
        <v>115</v>
      </c>
      <c r="Q115" s="153" t="s">
        <v>1384</v>
      </c>
      <c r="R115" s="153" t="s">
        <v>199</v>
      </c>
      <c r="S115" s="153" t="s">
        <v>1239</v>
      </c>
      <c r="T115" s="153" t="s">
        <v>1384</v>
      </c>
      <c r="U115" s="153" t="s">
        <v>992</v>
      </c>
      <c r="V115" s="154"/>
      <c r="W115" s="100"/>
      <c r="X115" s="100"/>
      <c r="Y115" s="100"/>
    </row>
    <row r="116" spans="1:25" s="567" customFormat="1" ht="14.5" customHeight="1" x14ac:dyDescent="0.2">
      <c r="A116" s="151">
        <v>32</v>
      </c>
      <c r="B116" s="151" t="s">
        <v>1775</v>
      </c>
      <c r="C116" s="152" t="s">
        <v>1011</v>
      </c>
      <c r="D116" s="151" t="s">
        <v>90</v>
      </c>
      <c r="E116" s="151" t="s">
        <v>90</v>
      </c>
      <c r="F116" s="151">
        <v>6</v>
      </c>
      <c r="G116" s="151" t="s">
        <v>269</v>
      </c>
      <c r="H116" s="151">
        <v>96</v>
      </c>
      <c r="I116" s="151" t="s">
        <v>125</v>
      </c>
      <c r="J116" s="151">
        <v>96</v>
      </c>
      <c r="K116" s="151" t="s">
        <v>71</v>
      </c>
      <c r="L116" s="151" t="s">
        <v>71</v>
      </c>
      <c r="M116" s="151" t="s">
        <v>71</v>
      </c>
      <c r="N116" s="151" t="s">
        <v>71</v>
      </c>
      <c r="O116" s="151" t="s">
        <v>102</v>
      </c>
      <c r="P116" s="151">
        <v>21.6</v>
      </c>
      <c r="Q116" s="153" t="s">
        <v>1384</v>
      </c>
      <c r="R116" s="153" t="s">
        <v>199</v>
      </c>
      <c r="S116" s="153" t="s">
        <v>1242</v>
      </c>
      <c r="T116" s="153" t="s">
        <v>1384</v>
      </c>
      <c r="U116" s="153" t="s">
        <v>992</v>
      </c>
      <c r="V116" s="154"/>
      <c r="W116" s="100"/>
      <c r="X116" s="100"/>
      <c r="Y116" s="100"/>
    </row>
    <row r="117" spans="1:25" s="567" customFormat="1" ht="14.5" customHeight="1" x14ac:dyDescent="0.2">
      <c r="A117" s="155">
        <v>33</v>
      </c>
      <c r="B117" s="155" t="s">
        <v>1775</v>
      </c>
      <c r="C117" s="156" t="s">
        <v>1008</v>
      </c>
      <c r="D117" s="155" t="s">
        <v>90</v>
      </c>
      <c r="E117" s="155" t="s">
        <v>90</v>
      </c>
      <c r="F117" s="155">
        <v>6</v>
      </c>
      <c r="G117" s="155" t="s">
        <v>269</v>
      </c>
      <c r="H117" s="155">
        <v>96</v>
      </c>
      <c r="I117" s="155" t="s">
        <v>125</v>
      </c>
      <c r="J117" s="155">
        <v>96</v>
      </c>
      <c r="K117" s="155" t="s">
        <v>71</v>
      </c>
      <c r="L117" s="155" t="s">
        <v>71</v>
      </c>
      <c r="M117" s="155" t="s">
        <v>71</v>
      </c>
      <c r="N117" s="155" t="s">
        <v>71</v>
      </c>
      <c r="O117" s="155" t="s">
        <v>102</v>
      </c>
      <c r="P117" s="155">
        <v>235</v>
      </c>
      <c r="Q117" s="157" t="s">
        <v>1384</v>
      </c>
      <c r="R117" s="157" t="s">
        <v>199</v>
      </c>
      <c r="S117" s="157" t="s">
        <v>1245</v>
      </c>
      <c r="T117" s="157" t="s">
        <v>1384</v>
      </c>
      <c r="U117" s="157" t="s">
        <v>992</v>
      </c>
      <c r="V117" s="158"/>
      <c r="W117" s="100"/>
      <c r="X117" s="100"/>
      <c r="Y117" s="100"/>
    </row>
    <row r="118" spans="1:25" s="567" customFormat="1" ht="14.5" customHeight="1" x14ac:dyDescent="0.2">
      <c r="A118" s="155">
        <v>34</v>
      </c>
      <c r="B118" s="155" t="s">
        <v>1775</v>
      </c>
      <c r="C118" s="156" t="s">
        <v>1011</v>
      </c>
      <c r="D118" s="155" t="s">
        <v>90</v>
      </c>
      <c r="E118" s="155" t="s">
        <v>90</v>
      </c>
      <c r="F118" s="155">
        <v>6</v>
      </c>
      <c r="G118" s="155" t="s">
        <v>269</v>
      </c>
      <c r="H118" s="155">
        <v>96</v>
      </c>
      <c r="I118" s="155" t="s">
        <v>125</v>
      </c>
      <c r="J118" s="155">
        <v>96</v>
      </c>
      <c r="K118" s="155" t="s">
        <v>71</v>
      </c>
      <c r="L118" s="155" t="s">
        <v>71</v>
      </c>
      <c r="M118" s="155" t="s">
        <v>71</v>
      </c>
      <c r="N118" s="155" t="s">
        <v>71</v>
      </c>
      <c r="O118" s="155" t="s">
        <v>102</v>
      </c>
      <c r="P118" s="155">
        <v>18.899999999999999</v>
      </c>
      <c r="Q118" s="157" t="s">
        <v>1384</v>
      </c>
      <c r="R118" s="157" t="s">
        <v>199</v>
      </c>
      <c r="S118" s="157" t="s">
        <v>1248</v>
      </c>
      <c r="T118" s="157" t="s">
        <v>1384</v>
      </c>
      <c r="U118" s="157" t="s">
        <v>992</v>
      </c>
      <c r="V118" s="158"/>
      <c r="W118" s="100"/>
      <c r="X118" s="100"/>
      <c r="Y118" s="100"/>
    </row>
    <row r="119" spans="1:25" s="567" customFormat="1" ht="14.5" customHeight="1" x14ac:dyDescent="0.2">
      <c r="A119" s="159">
        <v>35</v>
      </c>
      <c r="B119" s="159" t="s">
        <v>1775</v>
      </c>
      <c r="C119" s="160" t="s">
        <v>1008</v>
      </c>
      <c r="D119" s="159" t="s">
        <v>90</v>
      </c>
      <c r="E119" s="159" t="s">
        <v>90</v>
      </c>
      <c r="F119" s="159">
        <v>6</v>
      </c>
      <c r="G119" s="159" t="s">
        <v>269</v>
      </c>
      <c r="H119" s="159">
        <v>96</v>
      </c>
      <c r="I119" s="159" t="s">
        <v>125</v>
      </c>
      <c r="J119" s="159">
        <v>96</v>
      </c>
      <c r="K119" s="159" t="s">
        <v>71</v>
      </c>
      <c r="L119" s="159" t="s">
        <v>71</v>
      </c>
      <c r="M119" s="159" t="s">
        <v>71</v>
      </c>
      <c r="N119" s="159" t="s">
        <v>71</v>
      </c>
      <c r="O119" s="159" t="s">
        <v>102</v>
      </c>
      <c r="P119" s="159">
        <v>258</v>
      </c>
      <c r="Q119" s="161" t="s">
        <v>1384</v>
      </c>
      <c r="R119" s="161" t="s">
        <v>199</v>
      </c>
      <c r="S119" s="161" t="s">
        <v>1251</v>
      </c>
      <c r="T119" s="161" t="s">
        <v>1384</v>
      </c>
      <c r="U119" s="161" t="s">
        <v>992</v>
      </c>
      <c r="V119" s="162"/>
      <c r="W119" s="100"/>
      <c r="X119" s="100"/>
      <c r="Y119" s="100"/>
    </row>
    <row r="120" spans="1:25" s="567" customFormat="1" ht="14.5" customHeight="1" x14ac:dyDescent="0.2">
      <c r="A120" s="159">
        <v>36</v>
      </c>
      <c r="B120" s="159" t="s">
        <v>1775</v>
      </c>
      <c r="C120" s="160" t="s">
        <v>1011</v>
      </c>
      <c r="D120" s="159" t="s">
        <v>90</v>
      </c>
      <c r="E120" s="159" t="s">
        <v>90</v>
      </c>
      <c r="F120" s="159">
        <v>6</v>
      </c>
      <c r="G120" s="159" t="s">
        <v>269</v>
      </c>
      <c r="H120" s="159">
        <v>96</v>
      </c>
      <c r="I120" s="159" t="s">
        <v>125</v>
      </c>
      <c r="J120" s="159">
        <v>96</v>
      </c>
      <c r="K120" s="159" t="s">
        <v>71</v>
      </c>
      <c r="L120" s="159" t="s">
        <v>71</v>
      </c>
      <c r="M120" s="159" t="s">
        <v>71</v>
      </c>
      <c r="N120" s="159" t="s">
        <v>71</v>
      </c>
      <c r="O120" s="159" t="s">
        <v>102</v>
      </c>
      <c r="P120" s="159">
        <v>138</v>
      </c>
      <c r="Q120" s="161" t="s">
        <v>1384</v>
      </c>
      <c r="R120" s="161" t="s">
        <v>199</v>
      </c>
      <c r="S120" s="161" t="s">
        <v>1254</v>
      </c>
      <c r="T120" s="161" t="s">
        <v>1384</v>
      </c>
      <c r="U120" s="161" t="s">
        <v>992</v>
      </c>
      <c r="V120" s="162"/>
      <c r="W120" s="100"/>
      <c r="X120" s="100"/>
      <c r="Y120" s="100"/>
    </row>
    <row r="121" spans="1:25" s="567" customFormat="1" ht="14.5" customHeight="1" x14ac:dyDescent="0.2">
      <c r="A121" s="163">
        <v>37</v>
      </c>
      <c r="B121" s="163" t="s">
        <v>1775</v>
      </c>
      <c r="C121" s="164" t="s">
        <v>1008</v>
      </c>
      <c r="D121" s="163" t="s">
        <v>90</v>
      </c>
      <c r="E121" s="163" t="s">
        <v>90</v>
      </c>
      <c r="F121" s="163">
        <v>6</v>
      </c>
      <c r="G121" s="163" t="s">
        <v>269</v>
      </c>
      <c r="H121" s="163">
        <v>96</v>
      </c>
      <c r="I121" s="163" t="s">
        <v>125</v>
      </c>
      <c r="J121" s="163">
        <v>96</v>
      </c>
      <c r="K121" s="163" t="s">
        <v>71</v>
      </c>
      <c r="L121" s="163" t="s">
        <v>71</v>
      </c>
      <c r="M121" s="163" t="s">
        <v>71</v>
      </c>
      <c r="N121" s="163" t="s">
        <v>71</v>
      </c>
      <c r="O121" s="163" t="s">
        <v>102</v>
      </c>
      <c r="P121" s="163">
        <v>255</v>
      </c>
      <c r="Q121" s="165" t="s">
        <v>1384</v>
      </c>
      <c r="R121" s="165" t="s">
        <v>199</v>
      </c>
      <c r="S121" s="165" t="s">
        <v>1257</v>
      </c>
      <c r="T121" s="165" t="s">
        <v>1384</v>
      </c>
      <c r="U121" s="165" t="s">
        <v>992</v>
      </c>
      <c r="V121" s="166"/>
      <c r="W121" s="100"/>
      <c r="X121" s="100"/>
      <c r="Y121" s="100"/>
    </row>
    <row r="122" spans="1:25" s="567" customFormat="1" ht="14.5" customHeight="1" x14ac:dyDescent="0.2">
      <c r="A122" s="163">
        <v>38</v>
      </c>
      <c r="B122" s="163" t="s">
        <v>1775</v>
      </c>
      <c r="C122" s="164" t="s">
        <v>1011</v>
      </c>
      <c r="D122" s="163" t="s">
        <v>90</v>
      </c>
      <c r="E122" s="163" t="s">
        <v>90</v>
      </c>
      <c r="F122" s="163">
        <v>6</v>
      </c>
      <c r="G122" s="163" t="s">
        <v>269</v>
      </c>
      <c r="H122" s="163">
        <v>96</v>
      </c>
      <c r="I122" s="163" t="s">
        <v>125</v>
      </c>
      <c r="J122" s="163">
        <v>96</v>
      </c>
      <c r="K122" s="163" t="s">
        <v>71</v>
      </c>
      <c r="L122" s="163" t="s">
        <v>71</v>
      </c>
      <c r="M122" s="163" t="s">
        <v>71</v>
      </c>
      <c r="N122" s="163" t="s">
        <v>71</v>
      </c>
      <c r="O122" s="163" t="s">
        <v>102</v>
      </c>
      <c r="P122" s="163">
        <v>124</v>
      </c>
      <c r="Q122" s="165" t="s">
        <v>1384</v>
      </c>
      <c r="R122" s="165" t="s">
        <v>199</v>
      </c>
      <c r="S122" s="165" t="s">
        <v>1260</v>
      </c>
      <c r="T122" s="165" t="s">
        <v>1384</v>
      </c>
      <c r="U122" s="165" t="s">
        <v>992</v>
      </c>
      <c r="V122" s="166"/>
      <c r="W122" s="100"/>
      <c r="X122" s="100"/>
      <c r="Y122" s="100"/>
    </row>
    <row r="123" spans="1:25" s="567" customFormat="1" ht="14.5" customHeight="1" x14ac:dyDescent="0.2">
      <c r="A123" s="167">
        <v>39</v>
      </c>
      <c r="B123" s="167" t="s">
        <v>1775</v>
      </c>
      <c r="C123" s="168" t="s">
        <v>1008</v>
      </c>
      <c r="D123" s="167" t="s">
        <v>90</v>
      </c>
      <c r="E123" s="167" t="s">
        <v>90</v>
      </c>
      <c r="F123" s="167">
        <v>6</v>
      </c>
      <c r="G123" s="167" t="s">
        <v>269</v>
      </c>
      <c r="H123" s="167">
        <v>96</v>
      </c>
      <c r="I123" s="167" t="s">
        <v>125</v>
      </c>
      <c r="J123" s="167">
        <v>96</v>
      </c>
      <c r="K123" s="167" t="s">
        <v>71</v>
      </c>
      <c r="L123" s="167" t="s">
        <v>71</v>
      </c>
      <c r="M123" s="167" t="s">
        <v>71</v>
      </c>
      <c r="N123" s="167" t="s">
        <v>71</v>
      </c>
      <c r="O123" s="167" t="s">
        <v>102</v>
      </c>
      <c r="P123" s="167">
        <v>531</v>
      </c>
      <c r="Q123" s="169" t="s">
        <v>1384</v>
      </c>
      <c r="R123" s="169" t="s">
        <v>199</v>
      </c>
      <c r="S123" s="169" t="s">
        <v>1263</v>
      </c>
      <c r="T123" s="169" t="s">
        <v>1384</v>
      </c>
      <c r="U123" s="169" t="s">
        <v>992</v>
      </c>
      <c r="V123" s="170"/>
      <c r="W123" s="100"/>
      <c r="X123" s="100"/>
      <c r="Y123" s="100"/>
    </row>
    <row r="124" spans="1:25" s="567" customFormat="1" ht="14.5" customHeight="1" x14ac:dyDescent="0.2">
      <c r="A124" s="167">
        <v>40</v>
      </c>
      <c r="B124" s="167" t="s">
        <v>1775</v>
      </c>
      <c r="C124" s="168" t="s">
        <v>1011</v>
      </c>
      <c r="D124" s="167" t="s">
        <v>90</v>
      </c>
      <c r="E124" s="167" t="s">
        <v>90</v>
      </c>
      <c r="F124" s="167">
        <v>6</v>
      </c>
      <c r="G124" s="167" t="s">
        <v>269</v>
      </c>
      <c r="H124" s="167">
        <v>96</v>
      </c>
      <c r="I124" s="167" t="s">
        <v>125</v>
      </c>
      <c r="J124" s="167">
        <v>96</v>
      </c>
      <c r="K124" s="167" t="s">
        <v>71</v>
      </c>
      <c r="L124" s="167" t="s">
        <v>71</v>
      </c>
      <c r="M124" s="167" t="s">
        <v>71</v>
      </c>
      <c r="N124" s="167" t="s">
        <v>71</v>
      </c>
      <c r="O124" s="167" t="s">
        <v>102</v>
      </c>
      <c r="P124" s="167">
        <v>72.8</v>
      </c>
      <c r="Q124" s="169" t="s">
        <v>1384</v>
      </c>
      <c r="R124" s="169" t="s">
        <v>199</v>
      </c>
      <c r="S124" s="169" t="s">
        <v>1266</v>
      </c>
      <c r="T124" s="169" t="s">
        <v>1384</v>
      </c>
      <c r="U124" s="169" t="s">
        <v>992</v>
      </c>
      <c r="V124" s="170"/>
      <c r="W124" s="100"/>
      <c r="X124" s="100"/>
      <c r="Y124" s="100"/>
    </row>
    <row r="125" spans="1:25" s="567" customFormat="1" ht="14.5" customHeight="1" x14ac:dyDescent="0.2">
      <c r="A125" s="177">
        <v>41</v>
      </c>
      <c r="B125" s="177" t="s">
        <v>1775</v>
      </c>
      <c r="C125" s="178" t="s">
        <v>1008</v>
      </c>
      <c r="D125" s="177" t="s">
        <v>90</v>
      </c>
      <c r="E125" s="177" t="s">
        <v>90</v>
      </c>
      <c r="F125" s="177">
        <v>6</v>
      </c>
      <c r="G125" s="177" t="s">
        <v>269</v>
      </c>
      <c r="H125" s="177">
        <v>96</v>
      </c>
      <c r="I125" s="177" t="s">
        <v>125</v>
      </c>
      <c r="J125" s="177">
        <v>96</v>
      </c>
      <c r="K125" s="177" t="s">
        <v>71</v>
      </c>
      <c r="L125" s="177" t="s">
        <v>71</v>
      </c>
      <c r="M125" s="177" t="s">
        <v>71</v>
      </c>
      <c r="N125" s="177" t="s">
        <v>71</v>
      </c>
      <c r="O125" s="177" t="s">
        <v>102</v>
      </c>
      <c r="P125" s="177">
        <v>579</v>
      </c>
      <c r="Q125" s="179" t="s">
        <v>1384</v>
      </c>
      <c r="R125" s="179" t="s">
        <v>199</v>
      </c>
      <c r="S125" s="179" t="s">
        <v>1269</v>
      </c>
      <c r="T125" s="179" t="s">
        <v>1384</v>
      </c>
      <c r="U125" s="179" t="s">
        <v>992</v>
      </c>
      <c r="V125" s="180"/>
      <c r="W125" s="100"/>
      <c r="X125" s="100"/>
      <c r="Y125" s="100"/>
    </row>
    <row r="126" spans="1:25" s="567" customFormat="1" ht="14.5" customHeight="1" x14ac:dyDescent="0.2">
      <c r="A126" s="177">
        <v>42</v>
      </c>
      <c r="B126" s="177" t="s">
        <v>1775</v>
      </c>
      <c r="C126" s="178" t="s">
        <v>1011</v>
      </c>
      <c r="D126" s="177" t="s">
        <v>90</v>
      </c>
      <c r="E126" s="177" t="s">
        <v>90</v>
      </c>
      <c r="F126" s="177">
        <v>6</v>
      </c>
      <c r="G126" s="177" t="s">
        <v>269</v>
      </c>
      <c r="H126" s="177">
        <v>96</v>
      </c>
      <c r="I126" s="177" t="s">
        <v>125</v>
      </c>
      <c r="J126" s="177">
        <v>96</v>
      </c>
      <c r="K126" s="177" t="s">
        <v>71</v>
      </c>
      <c r="L126" s="177" t="s">
        <v>71</v>
      </c>
      <c r="M126" s="177" t="s">
        <v>71</v>
      </c>
      <c r="N126" s="177" t="s">
        <v>71</v>
      </c>
      <c r="O126" s="177" t="s">
        <v>102</v>
      </c>
      <c r="P126" s="177">
        <v>318</v>
      </c>
      <c r="Q126" s="179" t="s">
        <v>1384</v>
      </c>
      <c r="R126" s="179" t="s">
        <v>199</v>
      </c>
      <c r="S126" s="179" t="s">
        <v>1271</v>
      </c>
      <c r="T126" s="179" t="s">
        <v>1384</v>
      </c>
      <c r="U126" s="179" t="s">
        <v>992</v>
      </c>
      <c r="V126" s="180"/>
      <c r="W126" s="100"/>
      <c r="X126" s="100"/>
      <c r="Y126" s="100"/>
    </row>
    <row r="127" spans="1:25" s="567" customFormat="1" ht="14.5" customHeight="1" x14ac:dyDescent="0.2">
      <c r="A127" s="32">
        <v>43</v>
      </c>
      <c r="B127" s="32" t="s">
        <v>1776</v>
      </c>
      <c r="C127" s="26" t="s">
        <v>1008</v>
      </c>
      <c r="D127" s="32" t="s">
        <v>90</v>
      </c>
      <c r="E127" s="32" t="s">
        <v>90</v>
      </c>
      <c r="F127" s="32">
        <v>6</v>
      </c>
      <c r="G127" s="32" t="s">
        <v>269</v>
      </c>
      <c r="H127" s="32">
        <v>96</v>
      </c>
      <c r="I127" s="32" t="s">
        <v>125</v>
      </c>
      <c r="J127" s="32">
        <v>96</v>
      </c>
      <c r="K127" s="32" t="s">
        <v>71</v>
      </c>
      <c r="L127" s="32" t="s">
        <v>71</v>
      </c>
      <c r="M127" s="32" t="s">
        <v>71</v>
      </c>
      <c r="N127" s="32" t="s">
        <v>71</v>
      </c>
      <c r="O127" s="32" t="s">
        <v>102</v>
      </c>
      <c r="P127" s="32">
        <v>48.9</v>
      </c>
      <c r="Q127" s="14" t="s">
        <v>143</v>
      </c>
      <c r="R127" s="14" t="s">
        <v>199</v>
      </c>
      <c r="S127" s="14" t="s">
        <v>1272</v>
      </c>
      <c r="T127" s="14" t="s">
        <v>143</v>
      </c>
      <c r="U127" s="14" t="s">
        <v>992</v>
      </c>
      <c r="V127" s="110"/>
      <c r="W127" s="100"/>
      <c r="X127" s="100"/>
      <c r="Y127" s="100"/>
    </row>
    <row r="128" spans="1:25" s="567" customFormat="1" ht="14.5" customHeight="1" x14ac:dyDescent="0.2">
      <c r="A128" s="32">
        <v>44</v>
      </c>
      <c r="B128" s="32" t="s">
        <v>1776</v>
      </c>
      <c r="C128" s="26" t="s">
        <v>1009</v>
      </c>
      <c r="D128" s="32" t="s">
        <v>90</v>
      </c>
      <c r="E128" s="32" t="s">
        <v>90</v>
      </c>
      <c r="F128" s="32">
        <v>6</v>
      </c>
      <c r="G128" s="32" t="s">
        <v>269</v>
      </c>
      <c r="H128" s="32">
        <v>96</v>
      </c>
      <c r="I128" s="32" t="s">
        <v>125</v>
      </c>
      <c r="J128" s="32">
        <v>96</v>
      </c>
      <c r="K128" s="32" t="s">
        <v>71</v>
      </c>
      <c r="L128" s="32" t="s">
        <v>71</v>
      </c>
      <c r="M128" s="32" t="s">
        <v>71</v>
      </c>
      <c r="N128" s="32" t="s">
        <v>71</v>
      </c>
      <c r="O128" s="32" t="s">
        <v>102</v>
      </c>
      <c r="P128" s="32">
        <v>419</v>
      </c>
      <c r="Q128" s="14" t="s">
        <v>143</v>
      </c>
      <c r="R128" s="14" t="s">
        <v>199</v>
      </c>
      <c r="S128" s="14" t="s">
        <v>1274</v>
      </c>
      <c r="T128" s="14" t="s">
        <v>143</v>
      </c>
      <c r="U128" s="14" t="s">
        <v>992</v>
      </c>
      <c r="V128" s="110"/>
      <c r="W128" s="100"/>
      <c r="X128" s="100"/>
      <c r="Y128" s="100"/>
    </row>
    <row r="129" spans="1:25" s="567" customFormat="1" ht="14.5" customHeight="1" x14ac:dyDescent="0.2">
      <c r="A129" s="32">
        <v>45</v>
      </c>
      <c r="B129" s="32" t="s">
        <v>1776</v>
      </c>
      <c r="C129" s="26" t="s">
        <v>1010</v>
      </c>
      <c r="D129" s="32" t="s">
        <v>90</v>
      </c>
      <c r="E129" s="32" t="s">
        <v>90</v>
      </c>
      <c r="F129" s="32">
        <v>6</v>
      </c>
      <c r="G129" s="32" t="s">
        <v>269</v>
      </c>
      <c r="H129" s="32">
        <v>96</v>
      </c>
      <c r="I129" s="32" t="s">
        <v>125</v>
      </c>
      <c r="J129" s="32">
        <v>96</v>
      </c>
      <c r="K129" s="32" t="s">
        <v>71</v>
      </c>
      <c r="L129" s="32" t="s">
        <v>71</v>
      </c>
      <c r="M129" s="32" t="s">
        <v>71</v>
      </c>
      <c r="N129" s="32" t="s">
        <v>71</v>
      </c>
      <c r="O129" s="32" t="s">
        <v>102</v>
      </c>
      <c r="P129" s="32" t="s">
        <v>71</v>
      </c>
      <c r="Q129" s="32" t="s">
        <v>71</v>
      </c>
      <c r="R129" s="32" t="s">
        <v>71</v>
      </c>
      <c r="S129" s="32" t="s">
        <v>71</v>
      </c>
      <c r="T129" s="32" t="s">
        <v>71</v>
      </c>
      <c r="U129" s="14" t="s">
        <v>992</v>
      </c>
      <c r="V129" s="110"/>
      <c r="W129" s="100"/>
      <c r="X129" s="100"/>
      <c r="Y129" s="100"/>
    </row>
    <row r="130" spans="1:25" s="567" customFormat="1" ht="14.5" customHeight="1" x14ac:dyDescent="0.2">
      <c r="A130" s="32">
        <v>46</v>
      </c>
      <c r="B130" s="32" t="s">
        <v>1776</v>
      </c>
      <c r="C130" s="26" t="s">
        <v>1011</v>
      </c>
      <c r="D130" s="32" t="s">
        <v>90</v>
      </c>
      <c r="E130" s="32" t="s">
        <v>90</v>
      </c>
      <c r="F130" s="32">
        <v>6</v>
      </c>
      <c r="G130" s="32" t="s">
        <v>269</v>
      </c>
      <c r="H130" s="32">
        <v>96</v>
      </c>
      <c r="I130" s="32" t="s">
        <v>125</v>
      </c>
      <c r="J130" s="32">
        <v>96</v>
      </c>
      <c r="K130" s="32" t="s">
        <v>71</v>
      </c>
      <c r="L130" s="32" t="s">
        <v>71</v>
      </c>
      <c r="M130" s="32" t="s">
        <v>71</v>
      </c>
      <c r="N130" s="32" t="s">
        <v>71</v>
      </c>
      <c r="O130" s="32" t="s">
        <v>102</v>
      </c>
      <c r="P130" s="32" t="s">
        <v>71</v>
      </c>
      <c r="Q130" s="32" t="s">
        <v>71</v>
      </c>
      <c r="R130" s="32" t="s">
        <v>71</v>
      </c>
      <c r="S130" s="32" t="s">
        <v>71</v>
      </c>
      <c r="T130" s="32" t="s">
        <v>71</v>
      </c>
      <c r="U130" s="14" t="s">
        <v>992</v>
      </c>
      <c r="V130" s="110"/>
      <c r="W130" s="100"/>
      <c r="X130" s="100"/>
      <c r="Y130" s="100"/>
    </row>
    <row r="131" spans="1:25" s="567" customFormat="1" ht="14.5" customHeight="1" x14ac:dyDescent="0.2">
      <c r="A131" s="126">
        <v>47</v>
      </c>
      <c r="B131" s="126" t="s">
        <v>1776</v>
      </c>
      <c r="C131" s="127" t="s">
        <v>1008</v>
      </c>
      <c r="D131" s="126" t="s">
        <v>90</v>
      </c>
      <c r="E131" s="126" t="s">
        <v>90</v>
      </c>
      <c r="F131" s="126">
        <v>6</v>
      </c>
      <c r="G131" s="126" t="s">
        <v>269</v>
      </c>
      <c r="H131" s="126">
        <v>96</v>
      </c>
      <c r="I131" s="126" t="s">
        <v>125</v>
      </c>
      <c r="J131" s="126">
        <v>96</v>
      </c>
      <c r="K131" s="126" t="s">
        <v>71</v>
      </c>
      <c r="L131" s="126" t="s">
        <v>71</v>
      </c>
      <c r="M131" s="126" t="s">
        <v>71</v>
      </c>
      <c r="N131" s="126" t="s">
        <v>71</v>
      </c>
      <c r="O131" s="126" t="s">
        <v>102</v>
      </c>
      <c r="P131" s="126">
        <v>73.599999999999994</v>
      </c>
      <c r="Q131" s="128" t="s">
        <v>143</v>
      </c>
      <c r="R131" s="128" t="s">
        <v>199</v>
      </c>
      <c r="S131" s="128" t="s">
        <v>1273</v>
      </c>
      <c r="T131" s="128" t="s">
        <v>143</v>
      </c>
      <c r="U131" s="128" t="s">
        <v>992</v>
      </c>
      <c r="V131" s="129"/>
      <c r="W131" s="100"/>
      <c r="X131" s="100"/>
      <c r="Y131" s="100"/>
    </row>
    <row r="132" spans="1:25" s="567" customFormat="1" ht="14.5" customHeight="1" x14ac:dyDescent="0.2">
      <c r="A132" s="126">
        <v>48</v>
      </c>
      <c r="B132" s="126" t="s">
        <v>1776</v>
      </c>
      <c r="C132" s="127" t="s">
        <v>1009</v>
      </c>
      <c r="D132" s="126" t="s">
        <v>90</v>
      </c>
      <c r="E132" s="126" t="s">
        <v>90</v>
      </c>
      <c r="F132" s="126">
        <v>6</v>
      </c>
      <c r="G132" s="126" t="s">
        <v>269</v>
      </c>
      <c r="H132" s="126">
        <v>96</v>
      </c>
      <c r="I132" s="126" t="s">
        <v>125</v>
      </c>
      <c r="J132" s="126">
        <v>96</v>
      </c>
      <c r="K132" s="126" t="s">
        <v>71</v>
      </c>
      <c r="L132" s="126" t="s">
        <v>71</v>
      </c>
      <c r="M132" s="126" t="s">
        <v>71</v>
      </c>
      <c r="N132" s="126" t="s">
        <v>71</v>
      </c>
      <c r="O132" s="126" t="s">
        <v>102</v>
      </c>
      <c r="P132" s="126">
        <v>290</v>
      </c>
      <c r="Q132" s="128" t="s">
        <v>143</v>
      </c>
      <c r="R132" s="128" t="s">
        <v>199</v>
      </c>
      <c r="S132" s="128" t="s">
        <v>1275</v>
      </c>
      <c r="T132" s="128" t="s">
        <v>143</v>
      </c>
      <c r="U132" s="128" t="s">
        <v>992</v>
      </c>
      <c r="V132" s="129"/>
      <c r="W132" s="100"/>
      <c r="X132" s="100"/>
      <c r="Y132" s="100"/>
    </row>
    <row r="133" spans="1:25" s="567" customFormat="1" ht="14.5" customHeight="1" x14ac:dyDescent="0.2">
      <c r="A133" s="126">
        <v>49</v>
      </c>
      <c r="B133" s="126" t="s">
        <v>1776</v>
      </c>
      <c r="C133" s="127" t="s">
        <v>1010</v>
      </c>
      <c r="D133" s="126" t="s">
        <v>90</v>
      </c>
      <c r="E133" s="126" t="s">
        <v>90</v>
      </c>
      <c r="F133" s="126">
        <v>6</v>
      </c>
      <c r="G133" s="126" t="s">
        <v>269</v>
      </c>
      <c r="H133" s="126">
        <v>96</v>
      </c>
      <c r="I133" s="126" t="s">
        <v>125</v>
      </c>
      <c r="J133" s="126">
        <v>96</v>
      </c>
      <c r="K133" s="126" t="s">
        <v>71</v>
      </c>
      <c r="L133" s="126" t="s">
        <v>71</v>
      </c>
      <c r="M133" s="126" t="s">
        <v>71</v>
      </c>
      <c r="N133" s="126" t="s">
        <v>71</v>
      </c>
      <c r="O133" s="126" t="s">
        <v>102</v>
      </c>
      <c r="P133" s="126">
        <v>100</v>
      </c>
      <c r="Q133" s="128" t="s">
        <v>143</v>
      </c>
      <c r="R133" s="128" t="s">
        <v>199</v>
      </c>
      <c r="S133" s="128" t="s">
        <v>1277</v>
      </c>
      <c r="T133" s="128" t="s">
        <v>143</v>
      </c>
      <c r="U133" s="128" t="s">
        <v>992</v>
      </c>
      <c r="V133" s="129"/>
      <c r="W133" s="100"/>
      <c r="X133" s="100"/>
      <c r="Y133" s="100"/>
    </row>
    <row r="134" spans="1:25" s="567" customFormat="1" ht="14.5" customHeight="1" x14ac:dyDescent="0.2">
      <c r="A134" s="126">
        <v>50</v>
      </c>
      <c r="B134" s="126" t="s">
        <v>1776</v>
      </c>
      <c r="C134" s="127" t="s">
        <v>1011</v>
      </c>
      <c r="D134" s="126" t="s">
        <v>90</v>
      </c>
      <c r="E134" s="126" t="s">
        <v>90</v>
      </c>
      <c r="F134" s="126">
        <v>6</v>
      </c>
      <c r="G134" s="126" t="s">
        <v>269</v>
      </c>
      <c r="H134" s="126">
        <v>96</v>
      </c>
      <c r="I134" s="126" t="s">
        <v>125</v>
      </c>
      <c r="J134" s="126">
        <v>96</v>
      </c>
      <c r="K134" s="126" t="s">
        <v>71</v>
      </c>
      <c r="L134" s="126" t="s">
        <v>71</v>
      </c>
      <c r="M134" s="126" t="s">
        <v>71</v>
      </c>
      <c r="N134" s="126" t="s">
        <v>71</v>
      </c>
      <c r="O134" s="126" t="s">
        <v>102</v>
      </c>
      <c r="P134" s="126">
        <v>43</v>
      </c>
      <c r="Q134" s="128" t="s">
        <v>143</v>
      </c>
      <c r="R134" s="128" t="s">
        <v>199</v>
      </c>
      <c r="S134" s="128" t="s">
        <v>1279</v>
      </c>
      <c r="T134" s="128" t="s">
        <v>143</v>
      </c>
      <c r="U134" s="128" t="s">
        <v>992</v>
      </c>
      <c r="V134" s="129"/>
      <c r="W134" s="100"/>
      <c r="X134" s="100"/>
      <c r="Y134" s="100"/>
    </row>
    <row r="135" spans="1:25" s="567" customFormat="1" ht="14.5" customHeight="1" x14ac:dyDescent="0.2">
      <c r="A135" s="77">
        <v>51</v>
      </c>
      <c r="B135" s="77" t="s">
        <v>1776</v>
      </c>
      <c r="C135" s="27" t="s">
        <v>1008</v>
      </c>
      <c r="D135" s="77" t="s">
        <v>90</v>
      </c>
      <c r="E135" s="77" t="s">
        <v>90</v>
      </c>
      <c r="F135" s="77">
        <v>6</v>
      </c>
      <c r="G135" s="77" t="s">
        <v>269</v>
      </c>
      <c r="H135" s="77">
        <v>96</v>
      </c>
      <c r="I135" s="77" t="s">
        <v>125</v>
      </c>
      <c r="J135" s="77">
        <v>96</v>
      </c>
      <c r="K135" s="77" t="s">
        <v>71</v>
      </c>
      <c r="L135" s="77" t="s">
        <v>71</v>
      </c>
      <c r="M135" s="77" t="s">
        <v>71</v>
      </c>
      <c r="N135" s="77" t="s">
        <v>71</v>
      </c>
      <c r="O135" s="77" t="s">
        <v>102</v>
      </c>
      <c r="P135" s="77">
        <v>48.9</v>
      </c>
      <c r="Q135" s="76" t="s">
        <v>143</v>
      </c>
      <c r="R135" s="76" t="s">
        <v>199</v>
      </c>
      <c r="S135" s="76" t="s">
        <v>1272</v>
      </c>
      <c r="T135" s="76" t="s">
        <v>143</v>
      </c>
      <c r="U135" s="76" t="s">
        <v>992</v>
      </c>
      <c r="V135" s="552"/>
      <c r="W135" s="100"/>
      <c r="X135" s="100"/>
      <c r="Y135" s="100"/>
    </row>
    <row r="136" spans="1:25" s="567" customFormat="1" ht="14.5" customHeight="1" x14ac:dyDescent="0.2">
      <c r="A136" s="77">
        <v>52</v>
      </c>
      <c r="B136" s="77" t="s">
        <v>1776</v>
      </c>
      <c r="C136" s="27" t="s">
        <v>1009</v>
      </c>
      <c r="D136" s="77" t="s">
        <v>90</v>
      </c>
      <c r="E136" s="77" t="s">
        <v>90</v>
      </c>
      <c r="F136" s="77">
        <v>6</v>
      </c>
      <c r="G136" s="77" t="s">
        <v>269</v>
      </c>
      <c r="H136" s="77">
        <v>96</v>
      </c>
      <c r="I136" s="77" t="s">
        <v>125</v>
      </c>
      <c r="J136" s="77">
        <v>96</v>
      </c>
      <c r="K136" s="77" t="s">
        <v>71</v>
      </c>
      <c r="L136" s="77" t="s">
        <v>71</v>
      </c>
      <c r="M136" s="77" t="s">
        <v>71</v>
      </c>
      <c r="N136" s="77" t="s">
        <v>71</v>
      </c>
      <c r="O136" s="77" t="s">
        <v>102</v>
      </c>
      <c r="P136" s="77">
        <v>394</v>
      </c>
      <c r="Q136" s="76" t="s">
        <v>143</v>
      </c>
      <c r="R136" s="76" t="s">
        <v>199</v>
      </c>
      <c r="S136" s="76" t="s">
        <v>1276</v>
      </c>
      <c r="T136" s="76" t="s">
        <v>143</v>
      </c>
      <c r="U136" s="76" t="s">
        <v>992</v>
      </c>
      <c r="V136" s="552"/>
      <c r="W136" s="100"/>
      <c r="X136" s="100"/>
      <c r="Y136" s="100"/>
    </row>
    <row r="137" spans="1:25" s="567" customFormat="1" ht="14.5" customHeight="1" x14ac:dyDescent="0.2">
      <c r="A137" s="77">
        <v>53</v>
      </c>
      <c r="B137" s="77" t="s">
        <v>1776</v>
      </c>
      <c r="C137" s="27" t="s">
        <v>1010</v>
      </c>
      <c r="D137" s="77" t="s">
        <v>90</v>
      </c>
      <c r="E137" s="77" t="s">
        <v>90</v>
      </c>
      <c r="F137" s="77">
        <v>6</v>
      </c>
      <c r="G137" s="77" t="s">
        <v>269</v>
      </c>
      <c r="H137" s="77">
        <v>96</v>
      </c>
      <c r="I137" s="77" t="s">
        <v>125</v>
      </c>
      <c r="J137" s="77">
        <v>96</v>
      </c>
      <c r="K137" s="77" t="s">
        <v>71</v>
      </c>
      <c r="L137" s="77" t="s">
        <v>71</v>
      </c>
      <c r="M137" s="77" t="s">
        <v>71</v>
      </c>
      <c r="N137" s="77" t="s">
        <v>71</v>
      </c>
      <c r="O137" s="77" t="s">
        <v>102</v>
      </c>
      <c r="P137" s="77">
        <v>151</v>
      </c>
      <c r="Q137" s="76" t="s">
        <v>143</v>
      </c>
      <c r="R137" s="76" t="s">
        <v>199</v>
      </c>
      <c r="S137" s="76" t="s">
        <v>1278</v>
      </c>
      <c r="T137" s="76" t="s">
        <v>143</v>
      </c>
      <c r="U137" s="76" t="s">
        <v>992</v>
      </c>
      <c r="V137" s="552"/>
      <c r="W137" s="100"/>
      <c r="X137" s="100"/>
      <c r="Y137" s="100"/>
    </row>
    <row r="138" spans="1:25" s="567" customFormat="1" ht="14.5" customHeight="1" x14ac:dyDescent="0.2">
      <c r="A138" s="77">
        <v>54</v>
      </c>
      <c r="B138" s="77" t="s">
        <v>1776</v>
      </c>
      <c r="C138" s="27" t="s">
        <v>1011</v>
      </c>
      <c r="D138" s="77" t="s">
        <v>90</v>
      </c>
      <c r="E138" s="77" t="s">
        <v>90</v>
      </c>
      <c r="F138" s="77">
        <v>6</v>
      </c>
      <c r="G138" s="77" t="s">
        <v>269</v>
      </c>
      <c r="H138" s="77">
        <v>96</v>
      </c>
      <c r="I138" s="77" t="s">
        <v>125</v>
      </c>
      <c r="J138" s="77">
        <v>96</v>
      </c>
      <c r="K138" s="77" t="s">
        <v>71</v>
      </c>
      <c r="L138" s="77" t="s">
        <v>71</v>
      </c>
      <c r="M138" s="77" t="s">
        <v>71</v>
      </c>
      <c r="N138" s="77" t="s">
        <v>71</v>
      </c>
      <c r="O138" s="77" t="s">
        <v>102</v>
      </c>
      <c r="P138" s="77">
        <v>33.299999999999997</v>
      </c>
      <c r="Q138" s="76" t="s">
        <v>143</v>
      </c>
      <c r="R138" s="76" t="s">
        <v>199</v>
      </c>
      <c r="S138" s="76" t="s">
        <v>1280</v>
      </c>
      <c r="T138" s="76" t="s">
        <v>143</v>
      </c>
      <c r="U138" s="76" t="s">
        <v>992</v>
      </c>
      <c r="V138" s="552"/>
      <c r="W138" s="100"/>
      <c r="X138" s="100"/>
      <c r="Y138" s="100"/>
    </row>
    <row r="139" spans="1:25" s="567" customFormat="1" ht="14.5" customHeight="1" x14ac:dyDescent="0.2">
      <c r="A139" s="71">
        <v>55</v>
      </c>
      <c r="B139" s="71" t="s">
        <v>1777</v>
      </c>
      <c r="C139" s="73" t="s">
        <v>1008</v>
      </c>
      <c r="D139" s="71" t="s">
        <v>90</v>
      </c>
      <c r="E139" s="71" t="s">
        <v>90</v>
      </c>
      <c r="F139" s="71">
        <v>6</v>
      </c>
      <c r="G139" s="71" t="s">
        <v>269</v>
      </c>
      <c r="H139" s="71">
        <v>96</v>
      </c>
      <c r="I139" s="71" t="s">
        <v>125</v>
      </c>
      <c r="J139" s="71">
        <v>96</v>
      </c>
      <c r="K139" s="71" t="s">
        <v>71</v>
      </c>
      <c r="L139" s="71" t="s">
        <v>71</v>
      </c>
      <c r="M139" s="71" t="s">
        <v>71</v>
      </c>
      <c r="N139" s="71" t="s">
        <v>71</v>
      </c>
      <c r="O139" s="71" t="s">
        <v>102</v>
      </c>
      <c r="P139" s="71">
        <v>4740</v>
      </c>
      <c r="Q139" s="72" t="s">
        <v>143</v>
      </c>
      <c r="R139" s="72" t="s">
        <v>199</v>
      </c>
      <c r="S139" s="72" t="s">
        <v>1281</v>
      </c>
      <c r="T139" s="72" t="s">
        <v>143</v>
      </c>
      <c r="U139" s="72" t="s">
        <v>992</v>
      </c>
      <c r="V139" s="113"/>
      <c r="W139" s="100"/>
      <c r="X139" s="100"/>
      <c r="Y139" s="100"/>
    </row>
    <row r="140" spans="1:25" s="567" customFormat="1" ht="14.5" customHeight="1" x14ac:dyDescent="0.2">
      <c r="A140" s="71">
        <v>56</v>
      </c>
      <c r="B140" s="71" t="s">
        <v>1777</v>
      </c>
      <c r="C140" s="73" t="s">
        <v>1009</v>
      </c>
      <c r="D140" s="71" t="s">
        <v>90</v>
      </c>
      <c r="E140" s="71" t="s">
        <v>90</v>
      </c>
      <c r="F140" s="71">
        <v>6</v>
      </c>
      <c r="G140" s="71" t="s">
        <v>269</v>
      </c>
      <c r="H140" s="71">
        <v>96</v>
      </c>
      <c r="I140" s="71" t="s">
        <v>125</v>
      </c>
      <c r="J140" s="71">
        <v>96</v>
      </c>
      <c r="K140" s="71" t="s">
        <v>71</v>
      </c>
      <c r="L140" s="71" t="s">
        <v>71</v>
      </c>
      <c r="M140" s="71" t="s">
        <v>71</v>
      </c>
      <c r="N140" s="71" t="s">
        <v>71</v>
      </c>
      <c r="O140" s="71" t="s">
        <v>102</v>
      </c>
      <c r="P140" s="71">
        <v>4880</v>
      </c>
      <c r="Q140" s="72" t="s">
        <v>143</v>
      </c>
      <c r="R140" s="72" t="s">
        <v>199</v>
      </c>
      <c r="S140" s="72" t="s">
        <v>1284</v>
      </c>
      <c r="T140" s="72" t="s">
        <v>143</v>
      </c>
      <c r="U140" s="72" t="s">
        <v>992</v>
      </c>
      <c r="V140" s="113"/>
      <c r="W140" s="100"/>
      <c r="X140" s="100"/>
      <c r="Y140" s="100"/>
    </row>
    <row r="141" spans="1:25" s="567" customFormat="1" ht="14.5" customHeight="1" x14ac:dyDescent="0.2">
      <c r="A141" s="71">
        <v>57</v>
      </c>
      <c r="B141" s="71" t="s">
        <v>1777</v>
      </c>
      <c r="C141" s="73" t="s">
        <v>1010</v>
      </c>
      <c r="D141" s="71" t="s">
        <v>90</v>
      </c>
      <c r="E141" s="71" t="s">
        <v>90</v>
      </c>
      <c r="F141" s="71">
        <v>6</v>
      </c>
      <c r="G141" s="71" t="s">
        <v>269</v>
      </c>
      <c r="H141" s="71">
        <v>96</v>
      </c>
      <c r="I141" s="71" t="s">
        <v>125</v>
      </c>
      <c r="J141" s="71">
        <v>96</v>
      </c>
      <c r="K141" s="71" t="s">
        <v>71</v>
      </c>
      <c r="L141" s="71" t="s">
        <v>71</v>
      </c>
      <c r="M141" s="71" t="s">
        <v>71</v>
      </c>
      <c r="N141" s="71" t="s">
        <v>71</v>
      </c>
      <c r="O141" s="71" t="s">
        <v>102</v>
      </c>
      <c r="P141" s="71">
        <v>5470</v>
      </c>
      <c r="Q141" s="72" t="s">
        <v>143</v>
      </c>
      <c r="R141" s="72" t="s">
        <v>199</v>
      </c>
      <c r="S141" s="72" t="s">
        <v>1286</v>
      </c>
      <c r="T141" s="72" t="s">
        <v>143</v>
      </c>
      <c r="U141" s="72" t="s">
        <v>992</v>
      </c>
      <c r="V141" s="113"/>
      <c r="W141" s="100"/>
      <c r="X141" s="100"/>
      <c r="Y141" s="100"/>
    </row>
    <row r="142" spans="1:25" s="567" customFormat="1" ht="14.5" customHeight="1" x14ac:dyDescent="0.2">
      <c r="A142" s="71">
        <v>58</v>
      </c>
      <c r="B142" s="71" t="s">
        <v>1777</v>
      </c>
      <c r="C142" s="73" t="s">
        <v>1011</v>
      </c>
      <c r="D142" s="71" t="s">
        <v>90</v>
      </c>
      <c r="E142" s="71" t="s">
        <v>90</v>
      </c>
      <c r="F142" s="71">
        <v>6</v>
      </c>
      <c r="G142" s="71" t="s">
        <v>269</v>
      </c>
      <c r="H142" s="71">
        <v>96</v>
      </c>
      <c r="I142" s="71" t="s">
        <v>125</v>
      </c>
      <c r="J142" s="71">
        <v>96</v>
      </c>
      <c r="K142" s="71" t="s">
        <v>71</v>
      </c>
      <c r="L142" s="71" t="s">
        <v>71</v>
      </c>
      <c r="M142" s="71" t="s">
        <v>71</v>
      </c>
      <c r="N142" s="71" t="s">
        <v>71</v>
      </c>
      <c r="O142" s="71" t="s">
        <v>102</v>
      </c>
      <c r="P142" s="71" t="s">
        <v>71</v>
      </c>
      <c r="Q142" s="71" t="s">
        <v>71</v>
      </c>
      <c r="R142" s="71" t="s">
        <v>71</v>
      </c>
      <c r="S142" s="71" t="s">
        <v>71</v>
      </c>
      <c r="T142" s="71" t="s">
        <v>71</v>
      </c>
      <c r="U142" s="72" t="s">
        <v>992</v>
      </c>
      <c r="V142" s="113"/>
      <c r="W142" s="100"/>
      <c r="X142" s="100"/>
      <c r="Y142" s="100"/>
    </row>
    <row r="143" spans="1:25" s="567" customFormat="1" ht="14.5" customHeight="1" x14ac:dyDescent="0.2">
      <c r="A143" s="182">
        <v>59</v>
      </c>
      <c r="B143" s="182" t="s">
        <v>1777</v>
      </c>
      <c r="C143" s="183" t="s">
        <v>1008</v>
      </c>
      <c r="D143" s="182" t="s">
        <v>90</v>
      </c>
      <c r="E143" s="182" t="s">
        <v>90</v>
      </c>
      <c r="F143" s="182">
        <v>6</v>
      </c>
      <c r="G143" s="182" t="s">
        <v>269</v>
      </c>
      <c r="H143" s="182">
        <v>96</v>
      </c>
      <c r="I143" s="182" t="s">
        <v>125</v>
      </c>
      <c r="J143" s="182">
        <v>96</v>
      </c>
      <c r="K143" s="182" t="s">
        <v>71</v>
      </c>
      <c r="L143" s="182" t="s">
        <v>71</v>
      </c>
      <c r="M143" s="182" t="s">
        <v>71</v>
      </c>
      <c r="N143" s="182" t="s">
        <v>71</v>
      </c>
      <c r="O143" s="182" t="s">
        <v>102</v>
      </c>
      <c r="P143" s="182">
        <v>5730</v>
      </c>
      <c r="Q143" s="184" t="s">
        <v>143</v>
      </c>
      <c r="R143" s="184" t="s">
        <v>199</v>
      </c>
      <c r="S143" s="184" t="s">
        <v>1282</v>
      </c>
      <c r="T143" s="184" t="s">
        <v>143</v>
      </c>
      <c r="U143" s="184" t="s">
        <v>992</v>
      </c>
      <c r="V143" s="565"/>
      <c r="W143" s="100"/>
      <c r="X143" s="100"/>
      <c r="Y143" s="100"/>
    </row>
    <row r="144" spans="1:25" s="567" customFormat="1" ht="14.5" customHeight="1" x14ac:dyDescent="0.2">
      <c r="A144" s="182">
        <v>60</v>
      </c>
      <c r="B144" s="182" t="s">
        <v>1777</v>
      </c>
      <c r="C144" s="183" t="s">
        <v>1009</v>
      </c>
      <c r="D144" s="182" t="s">
        <v>90</v>
      </c>
      <c r="E144" s="182" t="s">
        <v>90</v>
      </c>
      <c r="F144" s="182">
        <v>6</v>
      </c>
      <c r="G144" s="182" t="s">
        <v>269</v>
      </c>
      <c r="H144" s="182">
        <v>96</v>
      </c>
      <c r="I144" s="182" t="s">
        <v>125</v>
      </c>
      <c r="J144" s="182">
        <v>96</v>
      </c>
      <c r="K144" s="182" t="s">
        <v>71</v>
      </c>
      <c r="L144" s="182" t="s">
        <v>71</v>
      </c>
      <c r="M144" s="182" t="s">
        <v>71</v>
      </c>
      <c r="N144" s="182" t="s">
        <v>71</v>
      </c>
      <c r="O144" s="182" t="s">
        <v>102</v>
      </c>
      <c r="P144" s="182">
        <v>4880</v>
      </c>
      <c r="Q144" s="184" t="s">
        <v>143</v>
      </c>
      <c r="R144" s="184" t="s">
        <v>199</v>
      </c>
      <c r="S144" s="184" t="s">
        <v>1284</v>
      </c>
      <c r="T144" s="184" t="s">
        <v>143</v>
      </c>
      <c r="U144" s="184" t="s">
        <v>992</v>
      </c>
      <c r="V144" s="565"/>
      <c r="W144" s="100"/>
      <c r="X144" s="100"/>
      <c r="Y144" s="100"/>
    </row>
    <row r="145" spans="1:26" s="567" customFormat="1" ht="14.5" customHeight="1" x14ac:dyDescent="0.2">
      <c r="A145" s="182">
        <v>61</v>
      </c>
      <c r="B145" s="182" t="s">
        <v>1777</v>
      </c>
      <c r="C145" s="183" t="s">
        <v>1010</v>
      </c>
      <c r="D145" s="182" t="s">
        <v>90</v>
      </c>
      <c r="E145" s="182" t="s">
        <v>90</v>
      </c>
      <c r="F145" s="182">
        <v>6</v>
      </c>
      <c r="G145" s="182" t="s">
        <v>269</v>
      </c>
      <c r="H145" s="182">
        <v>96</v>
      </c>
      <c r="I145" s="182" t="s">
        <v>125</v>
      </c>
      <c r="J145" s="182">
        <v>96</v>
      </c>
      <c r="K145" s="182" t="s">
        <v>71</v>
      </c>
      <c r="L145" s="182" t="s">
        <v>71</v>
      </c>
      <c r="M145" s="182" t="s">
        <v>71</v>
      </c>
      <c r="N145" s="182" t="s">
        <v>71</v>
      </c>
      <c r="O145" s="182" t="s">
        <v>102</v>
      </c>
      <c r="P145" s="182">
        <v>4450</v>
      </c>
      <c r="Q145" s="184" t="s">
        <v>143</v>
      </c>
      <c r="R145" s="184" t="s">
        <v>199</v>
      </c>
      <c r="S145" s="184" t="s">
        <v>1287</v>
      </c>
      <c r="T145" s="184" t="s">
        <v>143</v>
      </c>
      <c r="U145" s="184" t="s">
        <v>992</v>
      </c>
      <c r="V145" s="565"/>
      <c r="W145" s="100"/>
      <c r="X145" s="100"/>
      <c r="Y145" s="100"/>
    </row>
    <row r="146" spans="1:26" s="567" customFormat="1" ht="14.5" customHeight="1" x14ac:dyDescent="0.2">
      <c r="A146" s="182">
        <v>62</v>
      </c>
      <c r="B146" s="182" t="s">
        <v>1777</v>
      </c>
      <c r="C146" s="183" t="s">
        <v>1011</v>
      </c>
      <c r="D146" s="182" t="s">
        <v>90</v>
      </c>
      <c r="E146" s="182" t="s">
        <v>90</v>
      </c>
      <c r="F146" s="182">
        <v>6</v>
      </c>
      <c r="G146" s="182" t="s">
        <v>269</v>
      </c>
      <c r="H146" s="182">
        <v>96</v>
      </c>
      <c r="I146" s="182" t="s">
        <v>125</v>
      </c>
      <c r="J146" s="182">
        <v>96</v>
      </c>
      <c r="K146" s="182" t="s">
        <v>71</v>
      </c>
      <c r="L146" s="182" t="s">
        <v>71</v>
      </c>
      <c r="M146" s="182" t="s">
        <v>71</v>
      </c>
      <c r="N146" s="182" t="s">
        <v>71</v>
      </c>
      <c r="O146" s="182" t="s">
        <v>102</v>
      </c>
      <c r="P146" s="182">
        <v>900</v>
      </c>
      <c r="Q146" s="184" t="s">
        <v>143</v>
      </c>
      <c r="R146" s="184" t="s">
        <v>199</v>
      </c>
      <c r="S146" s="184" t="s">
        <v>1289</v>
      </c>
      <c r="T146" s="184" t="s">
        <v>143</v>
      </c>
      <c r="U146" s="184" t="s">
        <v>992</v>
      </c>
      <c r="V146" s="565"/>
      <c r="W146" s="100"/>
      <c r="X146" s="100"/>
      <c r="Y146" s="100"/>
    </row>
    <row r="147" spans="1:26" s="567" customFormat="1" ht="14.5" customHeight="1" x14ac:dyDescent="0.2">
      <c r="A147" s="185">
        <v>63</v>
      </c>
      <c r="B147" s="185" t="s">
        <v>1777</v>
      </c>
      <c r="C147" s="186" t="s">
        <v>1008</v>
      </c>
      <c r="D147" s="185" t="s">
        <v>90</v>
      </c>
      <c r="E147" s="185" t="s">
        <v>90</v>
      </c>
      <c r="F147" s="185">
        <v>6</v>
      </c>
      <c r="G147" s="185" t="s">
        <v>269</v>
      </c>
      <c r="H147" s="185">
        <v>96</v>
      </c>
      <c r="I147" s="185" t="s">
        <v>125</v>
      </c>
      <c r="J147" s="185">
        <v>96</v>
      </c>
      <c r="K147" s="185" t="s">
        <v>71</v>
      </c>
      <c r="L147" s="185" t="s">
        <v>71</v>
      </c>
      <c r="M147" s="185" t="s">
        <v>71</v>
      </c>
      <c r="N147" s="185" t="s">
        <v>71</v>
      </c>
      <c r="O147" s="185" t="s">
        <v>102</v>
      </c>
      <c r="P147" s="185">
        <v>7140</v>
      </c>
      <c r="Q147" s="187" t="s">
        <v>143</v>
      </c>
      <c r="R147" s="187" t="s">
        <v>199</v>
      </c>
      <c r="S147" s="187" t="s">
        <v>1283</v>
      </c>
      <c r="T147" s="187" t="s">
        <v>143</v>
      </c>
      <c r="U147" s="187" t="s">
        <v>992</v>
      </c>
      <c r="V147" s="566"/>
      <c r="W147" s="100"/>
      <c r="X147" s="100"/>
      <c r="Y147" s="100"/>
    </row>
    <row r="148" spans="1:26" s="567" customFormat="1" ht="14.5" customHeight="1" x14ac:dyDescent="0.2">
      <c r="A148" s="185">
        <v>64</v>
      </c>
      <c r="B148" s="185" t="s">
        <v>1777</v>
      </c>
      <c r="C148" s="186" t="s">
        <v>1009</v>
      </c>
      <c r="D148" s="185" t="s">
        <v>90</v>
      </c>
      <c r="E148" s="185" t="s">
        <v>90</v>
      </c>
      <c r="F148" s="185">
        <v>6</v>
      </c>
      <c r="G148" s="185" t="s">
        <v>269</v>
      </c>
      <c r="H148" s="185">
        <v>96</v>
      </c>
      <c r="I148" s="185" t="s">
        <v>125</v>
      </c>
      <c r="J148" s="185">
        <v>96</v>
      </c>
      <c r="K148" s="185" t="s">
        <v>71</v>
      </c>
      <c r="L148" s="185" t="s">
        <v>71</v>
      </c>
      <c r="M148" s="185" t="s">
        <v>71</v>
      </c>
      <c r="N148" s="185" t="s">
        <v>71</v>
      </c>
      <c r="O148" s="185" t="s">
        <v>102</v>
      </c>
      <c r="P148" s="185">
        <v>4270</v>
      </c>
      <c r="Q148" s="187" t="s">
        <v>143</v>
      </c>
      <c r="R148" s="187" t="s">
        <v>199</v>
      </c>
      <c r="S148" s="187" t="s">
        <v>1285</v>
      </c>
      <c r="T148" s="187" t="s">
        <v>143</v>
      </c>
      <c r="U148" s="187" t="s">
        <v>992</v>
      </c>
      <c r="V148" s="566"/>
      <c r="W148" s="100"/>
      <c r="X148" s="100"/>
      <c r="Y148" s="100"/>
    </row>
    <row r="149" spans="1:26" s="567" customFormat="1" ht="14.5" customHeight="1" x14ac:dyDescent="0.2">
      <c r="A149" s="185">
        <v>65</v>
      </c>
      <c r="B149" s="185" t="s">
        <v>1777</v>
      </c>
      <c r="C149" s="186" t="s">
        <v>1010</v>
      </c>
      <c r="D149" s="185" t="s">
        <v>90</v>
      </c>
      <c r="E149" s="185" t="s">
        <v>90</v>
      </c>
      <c r="F149" s="185">
        <v>6</v>
      </c>
      <c r="G149" s="185" t="s">
        <v>269</v>
      </c>
      <c r="H149" s="185">
        <v>96</v>
      </c>
      <c r="I149" s="185" t="s">
        <v>125</v>
      </c>
      <c r="J149" s="185">
        <v>96</v>
      </c>
      <c r="K149" s="185" t="s">
        <v>71</v>
      </c>
      <c r="L149" s="185" t="s">
        <v>71</v>
      </c>
      <c r="M149" s="185" t="s">
        <v>71</v>
      </c>
      <c r="N149" s="185" t="s">
        <v>71</v>
      </c>
      <c r="O149" s="185" t="s">
        <v>102</v>
      </c>
      <c r="P149" s="185">
        <v>4770</v>
      </c>
      <c r="Q149" s="187" t="s">
        <v>143</v>
      </c>
      <c r="R149" s="187" t="s">
        <v>199</v>
      </c>
      <c r="S149" s="187" t="s">
        <v>1288</v>
      </c>
      <c r="T149" s="187" t="s">
        <v>143</v>
      </c>
      <c r="U149" s="187" t="s">
        <v>992</v>
      </c>
      <c r="V149" s="566"/>
      <c r="W149" s="100"/>
      <c r="X149" s="100"/>
      <c r="Y149" s="100"/>
    </row>
    <row r="150" spans="1:26" s="567" customFormat="1" ht="14.5" customHeight="1" x14ac:dyDescent="0.2">
      <c r="A150" s="185">
        <v>66</v>
      </c>
      <c r="B150" s="185" t="s">
        <v>1777</v>
      </c>
      <c r="C150" s="186" t="s">
        <v>1011</v>
      </c>
      <c r="D150" s="185" t="s">
        <v>90</v>
      </c>
      <c r="E150" s="185" t="s">
        <v>90</v>
      </c>
      <c r="F150" s="185">
        <v>6</v>
      </c>
      <c r="G150" s="185" t="s">
        <v>269</v>
      </c>
      <c r="H150" s="185">
        <v>96</v>
      </c>
      <c r="I150" s="185" t="s">
        <v>125</v>
      </c>
      <c r="J150" s="185">
        <v>96</v>
      </c>
      <c r="K150" s="185" t="s">
        <v>71</v>
      </c>
      <c r="L150" s="185" t="s">
        <v>71</v>
      </c>
      <c r="M150" s="185" t="s">
        <v>71</v>
      </c>
      <c r="N150" s="185" t="s">
        <v>71</v>
      </c>
      <c r="O150" s="185" t="s">
        <v>102</v>
      </c>
      <c r="P150" s="185">
        <v>480</v>
      </c>
      <c r="Q150" s="187" t="s">
        <v>143</v>
      </c>
      <c r="R150" s="187" t="s">
        <v>199</v>
      </c>
      <c r="S150" s="187" t="s">
        <v>1290</v>
      </c>
      <c r="T150" s="187" t="s">
        <v>143</v>
      </c>
      <c r="U150" s="187" t="s">
        <v>992</v>
      </c>
      <c r="V150" s="566"/>
      <c r="W150" s="100"/>
      <c r="X150" s="100"/>
      <c r="Y150" s="100"/>
    </row>
    <row r="152" spans="1:26" ht="16" thickBot="1" x14ac:dyDescent="0.25">
      <c r="A152" s="1" t="s">
        <v>2142</v>
      </c>
      <c r="B152" s="1"/>
      <c r="C152" s="1" t="s">
        <v>69</v>
      </c>
      <c r="D152" s="16"/>
      <c r="E152" s="16" t="s">
        <v>105</v>
      </c>
      <c r="F152" s="43"/>
      <c r="G152" s="43"/>
      <c r="H152" s="43"/>
      <c r="I152" s="43"/>
      <c r="J152" s="43"/>
      <c r="K152" s="43"/>
      <c r="L152" s="43"/>
      <c r="M152" s="43"/>
      <c r="N152" s="43"/>
      <c r="O152" s="43"/>
      <c r="P152" s="43"/>
      <c r="Q152" s="43"/>
      <c r="R152" s="43"/>
      <c r="S152" s="43"/>
      <c r="T152" s="43"/>
      <c r="U152" s="43"/>
      <c r="V152" s="43"/>
      <c r="W152" s="43"/>
      <c r="X152" s="18"/>
    </row>
    <row r="154" spans="1:26" s="19" customFormat="1" x14ac:dyDescent="0.2">
      <c r="A154" s="263" t="s">
        <v>5</v>
      </c>
      <c r="B154" s="54" t="s">
        <v>9</v>
      </c>
      <c r="C154" s="55" t="s">
        <v>56</v>
      </c>
      <c r="D154" s="56" t="s">
        <v>488</v>
      </c>
      <c r="E154" s="56" t="s">
        <v>489</v>
      </c>
      <c r="F154" s="56" t="s">
        <v>490</v>
      </c>
      <c r="G154" s="56" t="s">
        <v>491</v>
      </c>
      <c r="H154" s="56" t="s">
        <v>492</v>
      </c>
      <c r="I154" s="56" t="s">
        <v>493</v>
      </c>
      <c r="J154" s="55" t="s">
        <v>2139</v>
      </c>
      <c r="K154" s="55" t="s">
        <v>122</v>
      </c>
      <c r="L154" s="55" t="s">
        <v>2140</v>
      </c>
      <c r="M154" s="55" t="s">
        <v>122</v>
      </c>
      <c r="N154" s="530" t="s">
        <v>42</v>
      </c>
      <c r="O154" s="55" t="s">
        <v>2141</v>
      </c>
      <c r="P154" s="55" t="s">
        <v>122</v>
      </c>
      <c r="Q154" s="530" t="s">
        <v>10</v>
      </c>
      <c r="R154" s="55" t="s">
        <v>2566</v>
      </c>
      <c r="S154" s="55" t="s">
        <v>11</v>
      </c>
      <c r="T154" s="54" t="s">
        <v>16</v>
      </c>
      <c r="U154" s="18"/>
      <c r="V154" s="18"/>
    </row>
    <row r="155" spans="1:26" x14ac:dyDescent="0.2">
      <c r="A155" s="83"/>
      <c r="B155" s="83"/>
      <c r="C155" s="85"/>
      <c r="D155" s="57"/>
      <c r="E155" s="84"/>
      <c r="F155" s="84"/>
      <c r="G155" s="84"/>
      <c r="H155" s="84"/>
      <c r="I155" s="84"/>
      <c r="J155" s="84"/>
      <c r="K155" s="57"/>
      <c r="L155" s="57"/>
      <c r="M155" s="57"/>
      <c r="N155" s="57"/>
      <c r="O155" s="57"/>
      <c r="P155" s="57"/>
      <c r="Q155" s="57"/>
      <c r="R155" s="57"/>
      <c r="S155" s="57"/>
      <c r="T155" s="83"/>
      <c r="U155" s="100"/>
      <c r="V155" s="98"/>
      <c r="W155" s="49"/>
      <c r="X155" s="49"/>
    </row>
    <row r="156" spans="1:26" x14ac:dyDescent="0.2">
      <c r="U156" s="18"/>
      <c r="V156" s="18"/>
    </row>
    <row r="157" spans="1:26" ht="16" thickBot="1" x14ac:dyDescent="0.25">
      <c r="A157" s="1" t="s">
        <v>12</v>
      </c>
      <c r="B157" s="1"/>
      <c r="C157" s="43"/>
      <c r="D157" s="43"/>
      <c r="E157" s="43"/>
      <c r="F157" s="43"/>
      <c r="G157" s="43"/>
      <c r="H157" s="43"/>
      <c r="I157" s="43"/>
      <c r="J157" s="43"/>
      <c r="K157" s="43"/>
      <c r="L157" s="43"/>
      <c r="M157" s="43"/>
      <c r="N157" s="43"/>
      <c r="O157" s="43"/>
      <c r="P157" s="43"/>
      <c r="Q157" s="43"/>
      <c r="R157" s="43"/>
      <c r="S157" s="43"/>
      <c r="T157" s="43"/>
      <c r="U157" s="43"/>
      <c r="V157" s="43"/>
      <c r="W157" s="43"/>
      <c r="X157" s="18"/>
    </row>
    <row r="158" spans="1:26" x14ac:dyDescent="0.2">
      <c r="A158" s="3" t="s">
        <v>13</v>
      </c>
      <c r="B158" s="3"/>
      <c r="C158" s="31"/>
      <c r="D158" s="31"/>
      <c r="E158" s="58" t="s">
        <v>1517</v>
      </c>
      <c r="F158" s="58" t="s">
        <v>1518</v>
      </c>
      <c r="G158" s="58" t="s">
        <v>1519</v>
      </c>
      <c r="H158" s="58" t="s">
        <v>1520</v>
      </c>
      <c r="I158" s="58" t="s">
        <v>1521</v>
      </c>
      <c r="J158" s="30" t="s">
        <v>54</v>
      </c>
      <c r="K158" s="31"/>
      <c r="L158" s="411" t="s">
        <v>16</v>
      </c>
      <c r="M158" s="31"/>
      <c r="N158" s="31"/>
      <c r="O158" s="31"/>
      <c r="P158" s="31"/>
      <c r="Q158" s="31"/>
      <c r="R158" s="31"/>
      <c r="S158" s="31"/>
      <c r="T158" s="31"/>
      <c r="U158" s="31"/>
      <c r="V158" s="31"/>
      <c r="W158" s="31"/>
      <c r="X158" s="31"/>
      <c r="Y158" s="31"/>
      <c r="Z158" s="31"/>
    </row>
    <row r="159" spans="1:26" x14ac:dyDescent="0.2">
      <c r="A159" s="59">
        <v>1</v>
      </c>
      <c r="B159" s="59"/>
      <c r="C159" s="60" t="s">
        <v>37</v>
      </c>
      <c r="D159" s="60"/>
      <c r="E159" s="61">
        <v>1</v>
      </c>
      <c r="F159" s="61">
        <v>1</v>
      </c>
      <c r="G159" s="61">
        <v>1</v>
      </c>
      <c r="H159" s="61">
        <v>1</v>
      </c>
      <c r="I159" s="61">
        <v>1</v>
      </c>
      <c r="J159" s="60" t="s">
        <v>60</v>
      </c>
      <c r="K159" s="60"/>
      <c r="L159" s="412" t="s">
        <v>989</v>
      </c>
      <c r="M159" s="60"/>
      <c r="N159" s="60"/>
      <c r="O159" s="60"/>
      <c r="P159" s="60"/>
      <c r="Q159" s="60"/>
      <c r="R159" s="60"/>
      <c r="S159" s="60"/>
      <c r="T159" s="60"/>
      <c r="U159" s="60"/>
      <c r="V159" s="60"/>
      <c r="W159" s="60"/>
      <c r="X159" s="60"/>
      <c r="Y159" s="60"/>
      <c r="Z159" s="60"/>
    </row>
    <row r="160" spans="1:26" x14ac:dyDescent="0.2">
      <c r="A160" s="4">
        <v>2</v>
      </c>
      <c r="B160" s="4"/>
      <c r="C160" s="5" t="s">
        <v>17</v>
      </c>
      <c r="E160" s="6">
        <v>1</v>
      </c>
      <c r="F160" s="6">
        <v>1</v>
      </c>
      <c r="G160" s="6">
        <v>1</v>
      </c>
      <c r="H160" s="6">
        <v>1</v>
      </c>
      <c r="I160" s="6">
        <v>1</v>
      </c>
      <c r="J160" s="19" t="s">
        <v>61</v>
      </c>
      <c r="L160" s="41" t="s">
        <v>1073</v>
      </c>
      <c r="Y160" s="19"/>
      <c r="Z160" s="19"/>
    </row>
    <row r="161" spans="1:26" x14ac:dyDescent="0.2">
      <c r="A161" s="7">
        <v>3</v>
      </c>
      <c r="B161" s="7"/>
      <c r="C161" s="8" t="s">
        <v>18</v>
      </c>
      <c r="D161" s="8"/>
      <c r="E161" s="10">
        <v>0</v>
      </c>
      <c r="F161" s="10">
        <v>0</v>
      </c>
      <c r="G161" s="10">
        <v>0</v>
      </c>
      <c r="H161" s="10">
        <v>0</v>
      </c>
      <c r="I161" s="10">
        <v>0</v>
      </c>
      <c r="J161" s="8" t="s">
        <v>19</v>
      </c>
      <c r="K161" s="8"/>
      <c r="L161" s="41" t="s">
        <v>2066</v>
      </c>
      <c r="N161" s="8"/>
      <c r="O161" s="8"/>
      <c r="P161" s="8"/>
      <c r="Q161" s="8"/>
      <c r="R161" s="8"/>
      <c r="S161" s="8"/>
      <c r="T161" s="8"/>
      <c r="U161" s="8"/>
      <c r="V161" s="8"/>
      <c r="W161" s="8"/>
      <c r="X161" s="8"/>
      <c r="Y161" s="8"/>
      <c r="Z161" s="8"/>
    </row>
    <row r="162" spans="1:26" x14ac:dyDescent="0.2">
      <c r="A162" s="7">
        <v>4</v>
      </c>
      <c r="B162" s="7"/>
      <c r="C162" s="8" t="s">
        <v>20</v>
      </c>
      <c r="D162" s="8"/>
      <c r="E162" s="10">
        <v>0</v>
      </c>
      <c r="F162" s="10">
        <v>0</v>
      </c>
      <c r="G162" s="10">
        <v>0</v>
      </c>
      <c r="H162" s="10">
        <v>0</v>
      </c>
      <c r="I162" s="10">
        <v>0</v>
      </c>
      <c r="J162" s="8" t="s">
        <v>21</v>
      </c>
      <c r="K162" s="8"/>
      <c r="L162" s="41" t="s">
        <v>2066</v>
      </c>
      <c r="N162" s="8"/>
      <c r="O162" s="8"/>
      <c r="P162" s="8"/>
      <c r="Q162" s="8"/>
      <c r="R162" s="8"/>
      <c r="S162" s="8"/>
      <c r="T162" s="8"/>
      <c r="U162" s="8"/>
      <c r="V162" s="8"/>
      <c r="W162" s="8"/>
      <c r="X162" s="8"/>
      <c r="Y162" s="8"/>
      <c r="Z162" s="8"/>
    </row>
    <row r="163" spans="1:26" x14ac:dyDescent="0.2">
      <c r="A163" s="4">
        <v>5</v>
      </c>
      <c r="B163" s="4"/>
      <c r="C163" s="5" t="s">
        <v>22</v>
      </c>
      <c r="E163" s="6">
        <v>1</v>
      </c>
      <c r="F163" s="6">
        <v>1</v>
      </c>
      <c r="G163" s="6">
        <v>1</v>
      </c>
      <c r="H163" s="6">
        <v>1</v>
      </c>
      <c r="I163" s="6">
        <v>1</v>
      </c>
      <c r="J163" s="19" t="s">
        <v>23</v>
      </c>
      <c r="L163" s="41" t="s">
        <v>536</v>
      </c>
      <c r="Y163" s="19"/>
      <c r="Z163" s="19"/>
    </row>
    <row r="164" spans="1:26" x14ac:dyDescent="0.2">
      <c r="A164" s="7">
        <v>6</v>
      </c>
      <c r="B164" s="7"/>
      <c r="C164" s="8" t="s">
        <v>24</v>
      </c>
      <c r="E164" s="10">
        <v>0</v>
      </c>
      <c r="F164" s="10">
        <v>0</v>
      </c>
      <c r="G164" s="10">
        <v>0</v>
      </c>
      <c r="H164" s="10">
        <v>0</v>
      </c>
      <c r="I164" s="10">
        <v>0</v>
      </c>
      <c r="J164" s="19" t="s">
        <v>128</v>
      </c>
      <c r="L164" s="41" t="s">
        <v>2065</v>
      </c>
      <c r="Y164" s="19"/>
      <c r="Z164" s="19"/>
    </row>
    <row r="165" spans="1:26" x14ac:dyDescent="0.2">
      <c r="E165" s="62"/>
      <c r="F165" s="62"/>
      <c r="G165" s="62"/>
      <c r="H165" s="62"/>
      <c r="I165" s="62"/>
      <c r="L165" s="41"/>
      <c r="Y165" s="19"/>
      <c r="Z165" s="19"/>
    </row>
    <row r="166" spans="1:26" x14ac:dyDescent="0.2">
      <c r="A166" s="3" t="s">
        <v>25</v>
      </c>
      <c r="B166" s="3"/>
      <c r="C166" s="31"/>
      <c r="D166" s="31"/>
      <c r="E166" s="58" t="s">
        <v>14</v>
      </c>
      <c r="F166" s="58" t="s">
        <v>14</v>
      </c>
      <c r="G166" s="58" t="s">
        <v>14</v>
      </c>
      <c r="H166" s="58" t="s">
        <v>14</v>
      </c>
      <c r="I166" s="58" t="s">
        <v>14</v>
      </c>
      <c r="J166" s="30" t="s">
        <v>15</v>
      </c>
      <c r="K166" s="31"/>
      <c r="L166" s="40" t="s">
        <v>16</v>
      </c>
      <c r="M166" s="31"/>
      <c r="N166" s="31"/>
      <c r="O166" s="31"/>
      <c r="P166" s="31"/>
      <c r="Q166" s="31"/>
      <c r="R166" s="31"/>
      <c r="S166" s="31"/>
      <c r="T166" s="31"/>
      <c r="U166" s="31"/>
      <c r="V166" s="31"/>
      <c r="W166" s="31"/>
      <c r="X166" s="31"/>
      <c r="Y166" s="31"/>
      <c r="Z166" s="31"/>
    </row>
    <row r="167" spans="1:26" x14ac:dyDescent="0.2">
      <c r="A167" s="19">
        <v>7</v>
      </c>
      <c r="C167" s="19" t="s">
        <v>26</v>
      </c>
      <c r="E167" s="61">
        <v>1</v>
      </c>
      <c r="F167" s="61">
        <v>1</v>
      </c>
      <c r="G167" s="61">
        <v>1</v>
      </c>
      <c r="H167" s="61">
        <v>1</v>
      </c>
      <c r="I167" s="61">
        <v>1</v>
      </c>
      <c r="J167" s="19" t="s">
        <v>27</v>
      </c>
      <c r="L167" s="42" t="s">
        <v>1074</v>
      </c>
      <c r="Y167" s="19"/>
      <c r="Z167" s="19"/>
    </row>
    <row r="168" spans="1:26" x14ac:dyDescent="0.2">
      <c r="A168" s="19">
        <v>8</v>
      </c>
      <c r="C168" s="19" t="s">
        <v>58</v>
      </c>
      <c r="E168" s="61">
        <v>1</v>
      </c>
      <c r="F168" s="61">
        <v>1</v>
      </c>
      <c r="G168" s="61">
        <v>1</v>
      </c>
      <c r="H168" s="61">
        <v>1</v>
      </c>
      <c r="I168" s="61">
        <v>1</v>
      </c>
      <c r="J168" s="19" t="s">
        <v>62</v>
      </c>
      <c r="L168" s="42" t="s">
        <v>984</v>
      </c>
      <c r="Y168" s="19"/>
      <c r="Z168" s="19"/>
    </row>
    <row r="169" spans="1:26" x14ac:dyDescent="0.2">
      <c r="A169" s="19">
        <v>9</v>
      </c>
      <c r="C169" s="19" t="s">
        <v>40</v>
      </c>
      <c r="E169" s="61">
        <v>1</v>
      </c>
      <c r="F169" s="61">
        <v>1</v>
      </c>
      <c r="G169" s="61">
        <v>1</v>
      </c>
      <c r="H169" s="61">
        <v>1</v>
      </c>
      <c r="I169" s="61">
        <v>1</v>
      </c>
      <c r="J169" s="19" t="s">
        <v>63</v>
      </c>
      <c r="L169" s="42" t="s">
        <v>1075</v>
      </c>
      <c r="Y169" s="19"/>
      <c r="Z169" s="19"/>
    </row>
    <row r="170" spans="1:26" x14ac:dyDescent="0.2">
      <c r="A170" s="19">
        <v>10</v>
      </c>
      <c r="C170" s="19" t="s">
        <v>39</v>
      </c>
      <c r="E170" s="61">
        <v>1</v>
      </c>
      <c r="F170" s="61">
        <v>1</v>
      </c>
      <c r="G170" s="61">
        <v>1</v>
      </c>
      <c r="H170" s="61">
        <v>1</v>
      </c>
      <c r="I170" s="61">
        <v>1</v>
      </c>
      <c r="J170" s="19" t="s">
        <v>115</v>
      </c>
      <c r="L170" s="413" t="s">
        <v>990</v>
      </c>
      <c r="Y170" s="19"/>
      <c r="Z170" s="19"/>
    </row>
    <row r="171" spans="1:26" x14ac:dyDescent="0.2">
      <c r="E171" s="63"/>
      <c r="F171" s="63"/>
      <c r="G171" s="63"/>
      <c r="H171" s="63"/>
      <c r="I171" s="63"/>
      <c r="L171" s="41"/>
      <c r="Y171" s="19"/>
      <c r="Z171" s="19"/>
    </row>
    <row r="172" spans="1:26" x14ac:dyDescent="0.2">
      <c r="A172" s="3" t="s">
        <v>57</v>
      </c>
      <c r="B172" s="3"/>
      <c r="C172" s="31"/>
      <c r="D172" s="31"/>
      <c r="E172" s="64" t="s">
        <v>14</v>
      </c>
      <c r="F172" s="64" t="s">
        <v>14</v>
      </c>
      <c r="G172" s="64" t="s">
        <v>14</v>
      </c>
      <c r="H172" s="64" t="s">
        <v>14</v>
      </c>
      <c r="I172" s="64" t="s">
        <v>14</v>
      </c>
      <c r="J172" s="30" t="s">
        <v>15</v>
      </c>
      <c r="K172" s="31"/>
      <c r="L172" s="40" t="s">
        <v>16</v>
      </c>
      <c r="M172" s="31"/>
      <c r="N172" s="31"/>
      <c r="O172" s="31"/>
      <c r="P172" s="31"/>
      <c r="Q172" s="31"/>
      <c r="R172" s="31"/>
      <c r="S172" s="31"/>
      <c r="T172" s="31"/>
      <c r="U172" s="31"/>
      <c r="V172" s="31"/>
      <c r="W172" s="31"/>
      <c r="X172" s="31"/>
      <c r="Y172" s="31"/>
      <c r="Z172" s="31"/>
    </row>
    <row r="173" spans="1:26" x14ac:dyDescent="0.2">
      <c r="A173" s="5">
        <v>11</v>
      </c>
      <c r="B173" s="5"/>
      <c r="C173" s="5" t="s">
        <v>28</v>
      </c>
      <c r="D173" s="5"/>
      <c r="E173" s="6">
        <v>0</v>
      </c>
      <c r="F173" s="6">
        <v>0</v>
      </c>
      <c r="G173" s="6">
        <v>0</v>
      </c>
      <c r="H173" s="6">
        <v>0</v>
      </c>
      <c r="I173" s="6">
        <v>0</v>
      </c>
      <c r="J173" s="19" t="s">
        <v>49</v>
      </c>
      <c r="K173" s="5"/>
      <c r="L173" s="42" t="s">
        <v>1076</v>
      </c>
      <c r="N173" s="5"/>
      <c r="O173" s="5"/>
      <c r="P173" s="5"/>
      <c r="Q173" s="5"/>
      <c r="R173" s="5"/>
      <c r="S173" s="5"/>
      <c r="T173" s="5"/>
      <c r="U173" s="5"/>
      <c r="V173" s="5"/>
      <c r="W173" s="5"/>
      <c r="X173" s="5"/>
      <c r="Y173" s="5"/>
      <c r="Z173" s="5"/>
    </row>
    <row r="174" spans="1:26" x14ac:dyDescent="0.2">
      <c r="A174" s="11">
        <v>12</v>
      </c>
      <c r="B174" s="11"/>
      <c r="C174" s="5" t="s">
        <v>47</v>
      </c>
      <c r="D174" s="5"/>
      <c r="E174" s="6">
        <v>1</v>
      </c>
      <c r="F174" s="6">
        <v>1</v>
      </c>
      <c r="G174" s="6">
        <v>1</v>
      </c>
      <c r="H174" s="6">
        <v>1</v>
      </c>
      <c r="I174" s="6">
        <v>1</v>
      </c>
      <c r="J174" s="19" t="s">
        <v>109</v>
      </c>
      <c r="K174" s="5"/>
      <c r="L174" s="42" t="s">
        <v>2067</v>
      </c>
      <c r="N174" s="5"/>
      <c r="O174" s="5"/>
      <c r="P174" s="5"/>
      <c r="Q174" s="5"/>
      <c r="R174" s="5"/>
      <c r="S174" s="5"/>
      <c r="T174" s="5"/>
      <c r="U174" s="5"/>
      <c r="V174" s="5"/>
      <c r="W174" s="5"/>
      <c r="X174" s="5"/>
      <c r="Y174" s="5"/>
      <c r="Z174" s="5"/>
    </row>
    <row r="175" spans="1:26" x14ac:dyDescent="0.2">
      <c r="A175" s="47">
        <v>13</v>
      </c>
      <c r="B175" s="47"/>
      <c r="C175" s="19" t="s">
        <v>29</v>
      </c>
      <c r="E175" s="61">
        <v>0</v>
      </c>
      <c r="F175" s="61">
        <v>0</v>
      </c>
      <c r="G175" s="61">
        <v>0</v>
      </c>
      <c r="H175" s="61">
        <v>0</v>
      </c>
      <c r="I175" s="61">
        <v>0</v>
      </c>
      <c r="J175" s="19" t="s">
        <v>30</v>
      </c>
      <c r="L175" s="42" t="s">
        <v>1077</v>
      </c>
      <c r="Y175" s="19"/>
      <c r="Z175" s="19"/>
    </row>
    <row r="176" spans="1:26" x14ac:dyDescent="0.2">
      <c r="A176" s="47">
        <v>14</v>
      </c>
      <c r="B176" s="47"/>
      <c r="C176" s="19" t="s">
        <v>31</v>
      </c>
      <c r="E176" s="61">
        <v>1</v>
      </c>
      <c r="F176" s="61">
        <v>1</v>
      </c>
      <c r="G176" s="61">
        <v>1</v>
      </c>
      <c r="H176" s="61">
        <v>1</v>
      </c>
      <c r="I176" s="61">
        <v>1</v>
      </c>
      <c r="J176" s="19" t="s">
        <v>1400</v>
      </c>
      <c r="L176" s="42" t="s">
        <v>1078</v>
      </c>
      <c r="Y176" s="19"/>
      <c r="Z176" s="19"/>
    </row>
    <row r="177" spans="1:26" x14ac:dyDescent="0.2">
      <c r="A177" s="47">
        <v>15</v>
      </c>
      <c r="B177" s="47"/>
      <c r="C177" s="19" t="s">
        <v>38</v>
      </c>
      <c r="E177" s="61">
        <v>1</v>
      </c>
      <c r="F177" s="61">
        <v>1</v>
      </c>
      <c r="G177" s="61">
        <v>1</v>
      </c>
      <c r="H177" s="61">
        <v>1</v>
      </c>
      <c r="I177" s="61">
        <v>1</v>
      </c>
      <c r="J177" s="19" t="s">
        <v>64</v>
      </c>
      <c r="L177" s="42" t="s">
        <v>983</v>
      </c>
      <c r="Y177" s="19"/>
      <c r="Z177" s="19"/>
    </row>
    <row r="178" spans="1:26" x14ac:dyDescent="0.2">
      <c r="E178" s="63"/>
      <c r="F178" s="63"/>
      <c r="G178" s="63"/>
      <c r="H178" s="63"/>
      <c r="I178" s="63"/>
      <c r="Y178" s="19"/>
      <c r="Z178" s="19"/>
    </row>
    <row r="179" spans="1:26" ht="16" thickBot="1" x14ac:dyDescent="0.25">
      <c r="A179" s="43"/>
      <c r="B179" s="43"/>
      <c r="C179" s="43"/>
      <c r="D179" s="43"/>
      <c r="E179" s="65"/>
      <c r="F179" s="65"/>
      <c r="G179" s="65"/>
      <c r="H179" s="65"/>
      <c r="I179" s="65"/>
      <c r="J179" s="43"/>
      <c r="K179" s="43"/>
      <c r="L179" s="18"/>
      <c r="M179" s="18"/>
      <c r="N179" s="18"/>
      <c r="O179" s="18"/>
      <c r="Y179" s="19"/>
      <c r="Z179" s="19"/>
    </row>
    <row r="180" spans="1:26" x14ac:dyDescent="0.2">
      <c r="E180" s="63"/>
      <c r="F180" s="63"/>
      <c r="G180" s="63"/>
      <c r="H180" s="63"/>
      <c r="I180" s="63"/>
      <c r="L180" s="18"/>
      <c r="M180" s="18"/>
      <c r="N180" s="18"/>
      <c r="O180" s="18"/>
      <c r="Y180" s="19"/>
      <c r="Z180" s="19"/>
    </row>
    <row r="181" spans="1:26" ht="16" thickBot="1" x14ac:dyDescent="0.25">
      <c r="A181" s="2" t="s">
        <v>32</v>
      </c>
      <c r="B181" s="2"/>
      <c r="E181" s="66">
        <f>SUM(E159:E164,E167:E170,E173:E177)</f>
        <v>10</v>
      </c>
      <c r="F181" s="66">
        <f>SUM(F159:F164,F167:F170,F173:F177)</f>
        <v>10</v>
      </c>
      <c r="G181" s="66">
        <f>SUM(G159:G164,G167:G170,G173:G177)</f>
        <v>10</v>
      </c>
      <c r="H181" s="66">
        <f>SUM(H159:H164,H167:H170,H173:H177)</f>
        <v>10</v>
      </c>
      <c r="I181" s="66">
        <f>SUM(I159:I164,I167:I170,I173:I177)</f>
        <v>10</v>
      </c>
      <c r="J181" s="67" t="s">
        <v>48</v>
      </c>
      <c r="L181" s="18"/>
      <c r="M181" s="18"/>
      <c r="N181" s="18"/>
      <c r="O181" s="18"/>
      <c r="Y181" s="19"/>
      <c r="Z181" s="19"/>
    </row>
    <row r="182" spans="1:26" ht="16" thickTop="1" x14ac:dyDescent="0.2">
      <c r="A182" s="201" t="s">
        <v>1367</v>
      </c>
      <c r="B182" s="201"/>
      <c r="C182" s="8"/>
      <c r="D182" s="193"/>
      <c r="E182" s="197" t="s">
        <v>164</v>
      </c>
      <c r="F182" s="196" t="s">
        <v>164</v>
      </c>
      <c r="G182" s="197" t="s">
        <v>164</v>
      </c>
      <c r="H182" s="197" t="s">
        <v>164</v>
      </c>
      <c r="I182" s="197" t="s">
        <v>164</v>
      </c>
      <c r="L182" s="18"/>
      <c r="M182" s="18"/>
      <c r="N182" s="18"/>
      <c r="O182" s="18"/>
      <c r="Y182" s="19"/>
      <c r="Z182" s="19"/>
    </row>
    <row r="183" spans="1:26" x14ac:dyDescent="0.2">
      <c r="A183" s="68" t="s">
        <v>118</v>
      </c>
      <c r="B183" s="2"/>
      <c r="E183" s="194">
        <f>0.5^E182</f>
        <v>0.5</v>
      </c>
      <c r="F183" s="194">
        <f t="shared" ref="F183:I183" si="18">0.5^F182</f>
        <v>0.5</v>
      </c>
      <c r="G183" s="194">
        <f t="shared" si="18"/>
        <v>0.5</v>
      </c>
      <c r="H183" s="194">
        <f t="shared" si="18"/>
        <v>0.5</v>
      </c>
      <c r="I183" s="194">
        <f t="shared" si="18"/>
        <v>0.5</v>
      </c>
      <c r="L183" s="18"/>
      <c r="M183" s="18"/>
      <c r="N183" s="18"/>
      <c r="O183" s="18"/>
      <c r="Y183" s="19"/>
      <c r="Z183" s="19"/>
    </row>
    <row r="184" spans="1:26" ht="16" thickBot="1" x14ac:dyDescent="0.25">
      <c r="A184" s="1"/>
      <c r="B184" s="1"/>
      <c r="C184" s="43"/>
      <c r="D184" s="43"/>
      <c r="E184" s="87"/>
      <c r="F184" s="87"/>
      <c r="G184" s="87"/>
      <c r="H184" s="87"/>
      <c r="I184" s="87"/>
      <c r="J184" s="43"/>
      <c r="K184" s="43"/>
      <c r="L184" s="18"/>
      <c r="M184" s="18"/>
      <c r="N184" s="18"/>
      <c r="O184" s="18"/>
      <c r="Y184" s="19"/>
      <c r="Z184" s="19"/>
    </row>
    <row r="185" spans="1:26" x14ac:dyDescent="0.2">
      <c r="A185" s="3" t="s">
        <v>33</v>
      </c>
      <c r="B185" s="3"/>
      <c r="C185" s="31"/>
      <c r="D185" s="31"/>
      <c r="E185" s="69" t="s">
        <v>34</v>
      </c>
      <c r="F185" s="69" t="s">
        <v>34</v>
      </c>
      <c r="G185" s="69" t="s">
        <v>34</v>
      </c>
      <c r="H185" s="69" t="s">
        <v>34</v>
      </c>
      <c r="I185" s="69" t="s">
        <v>34</v>
      </c>
      <c r="J185" s="31" t="s">
        <v>15</v>
      </c>
      <c r="K185" s="31"/>
      <c r="L185" s="18"/>
      <c r="M185" s="18"/>
      <c r="N185" s="18"/>
      <c r="O185" s="18"/>
      <c r="Y185" s="19"/>
      <c r="Z185" s="19"/>
    </row>
    <row r="186" spans="1:26" x14ac:dyDescent="0.2">
      <c r="A186" s="198" t="s">
        <v>1368</v>
      </c>
      <c r="B186" s="24" t="s">
        <v>1370</v>
      </c>
      <c r="E186" s="200">
        <v>1</v>
      </c>
      <c r="F186" s="200">
        <v>1</v>
      </c>
      <c r="G186" s="200">
        <v>1</v>
      </c>
      <c r="H186" s="200">
        <v>1</v>
      </c>
      <c r="I186" s="200">
        <v>1</v>
      </c>
      <c r="J186" s="24" t="s">
        <v>1372</v>
      </c>
      <c r="L186" s="18"/>
      <c r="M186" s="18"/>
      <c r="N186" s="18"/>
      <c r="O186" s="18"/>
      <c r="Y186" s="19"/>
      <c r="Z186" s="19"/>
    </row>
    <row r="187" spans="1:26" x14ac:dyDescent="0.2">
      <c r="A187" s="198" t="s">
        <v>1369</v>
      </c>
      <c r="B187" s="193" t="s">
        <v>1371</v>
      </c>
      <c r="C187" s="24"/>
      <c r="E187" s="200">
        <v>1</v>
      </c>
      <c r="F187" s="200">
        <v>1</v>
      </c>
      <c r="G187" s="200">
        <v>1</v>
      </c>
      <c r="H187" s="200">
        <v>1</v>
      </c>
      <c r="I187" s="200">
        <v>1</v>
      </c>
      <c r="J187" s="24" t="s">
        <v>1372</v>
      </c>
      <c r="L187" s="18"/>
      <c r="M187" s="18"/>
      <c r="N187" s="18"/>
      <c r="O187" s="18"/>
      <c r="Y187" s="19"/>
      <c r="Z187" s="19"/>
    </row>
    <row r="188" spans="1:26" x14ac:dyDescent="0.2">
      <c r="A188" s="5"/>
      <c r="B188" s="5"/>
      <c r="C188" s="24"/>
      <c r="E188" s="23"/>
      <c r="F188" s="23"/>
      <c r="G188" s="23"/>
      <c r="H188" s="23"/>
      <c r="I188" s="23"/>
      <c r="L188" s="18"/>
      <c r="M188" s="18"/>
      <c r="N188" s="18"/>
      <c r="O188" s="18"/>
      <c r="Y188" s="19"/>
      <c r="Z188" s="19"/>
    </row>
    <row r="189" spans="1:26" ht="16" thickBot="1" x14ac:dyDescent="0.25">
      <c r="A189" s="5"/>
      <c r="B189" s="5"/>
      <c r="C189" s="22"/>
      <c r="L189" s="18"/>
      <c r="M189" s="18"/>
      <c r="N189" s="18"/>
      <c r="O189" s="18"/>
      <c r="Y189" s="19"/>
      <c r="Z189" s="19"/>
    </row>
    <row r="190" spans="1:26" x14ac:dyDescent="0.2">
      <c r="A190" s="21"/>
      <c r="B190" s="21"/>
      <c r="C190" s="20"/>
      <c r="D190" s="70"/>
      <c r="E190" s="70"/>
      <c r="F190" s="70"/>
      <c r="G190" s="70"/>
      <c r="H190" s="70"/>
      <c r="I190" s="70"/>
      <c r="J190" s="70"/>
      <c r="K190" s="70"/>
      <c r="L190" s="18"/>
      <c r="M190" s="18"/>
      <c r="N190" s="18"/>
      <c r="O190" s="18"/>
      <c r="Y190" s="19"/>
      <c r="Z190" s="19"/>
    </row>
    <row r="191" spans="1:26" ht="16" thickBot="1" x14ac:dyDescent="0.25">
      <c r="A191" s="2" t="s">
        <v>35</v>
      </c>
      <c r="B191" s="2"/>
      <c r="E191" s="211">
        <f>E181*E183*E186*E187</f>
        <v>5</v>
      </c>
      <c r="F191" s="211">
        <f t="shared" ref="F191:I191" si="19">F181*F183*F186*F187</f>
        <v>5</v>
      </c>
      <c r="G191" s="211">
        <f t="shared" si="19"/>
        <v>5</v>
      </c>
      <c r="H191" s="211">
        <f t="shared" si="19"/>
        <v>5</v>
      </c>
      <c r="I191" s="211">
        <f t="shared" si="19"/>
        <v>5</v>
      </c>
      <c r="J191" s="212" t="s">
        <v>48</v>
      </c>
      <c r="L191" s="18"/>
      <c r="M191" s="18"/>
      <c r="N191" s="18"/>
      <c r="O191" s="18"/>
      <c r="Y191" s="19"/>
      <c r="Z191" s="19"/>
    </row>
    <row r="192" spans="1:26" ht="16" thickTop="1" x14ac:dyDescent="0.2">
      <c r="C192" s="68"/>
      <c r="L192" s="18"/>
      <c r="M192" s="18"/>
      <c r="N192" s="18"/>
      <c r="O192" s="18"/>
      <c r="Y192" s="19"/>
      <c r="Z192" s="19"/>
    </row>
    <row r="193" spans="1:26" ht="16" thickBot="1" x14ac:dyDescent="0.25">
      <c r="A193" s="43"/>
      <c r="B193" s="43"/>
      <c r="C193" s="43"/>
      <c r="D193" s="43"/>
      <c r="E193" s="43"/>
      <c r="F193" s="43"/>
      <c r="G193" s="43"/>
      <c r="H193" s="43"/>
      <c r="I193" s="43"/>
      <c r="J193" s="43"/>
      <c r="K193" s="43"/>
      <c r="L193" s="18"/>
      <c r="M193" s="18"/>
      <c r="N193" s="18"/>
      <c r="O193" s="18"/>
      <c r="Y193" s="19"/>
      <c r="Z193" s="19"/>
    </row>
    <row r="194" spans="1:26" x14ac:dyDescent="0.2">
      <c r="L194" s="18"/>
      <c r="M194" s="18"/>
      <c r="N194" s="18"/>
      <c r="O194" s="18"/>
    </row>
    <row r="195" spans="1:26" x14ac:dyDescent="0.2">
      <c r="A195" s="2" t="s">
        <v>1394</v>
      </c>
      <c r="L195" s="18"/>
      <c r="M195" s="18"/>
      <c r="N195" s="18"/>
      <c r="O195" s="18"/>
    </row>
    <row r="196" spans="1:26" x14ac:dyDescent="0.2">
      <c r="A196" s="221">
        <v>44120</v>
      </c>
      <c r="B196" s="19" t="s">
        <v>1395</v>
      </c>
    </row>
  </sheetData>
  <phoneticPr fontId="12" type="noConversion"/>
  <conditionalFormatting sqref="E191:I191">
    <cfRule type="cellIs" dxfId="37" priority="1" operator="lessThan">
      <formula>7.5</formula>
    </cfRule>
    <cfRule type="cellIs" dxfId="36" priority="2" operator="greaterThan">
      <formula>7.5</formula>
    </cfRule>
  </conditionalFormatting>
  <dataValidations count="4">
    <dataValidation type="list" allowBlank="1" showInputMessage="1" showErrorMessage="1" sqref="E10" xr:uid="{00000000-0002-0000-3200-000000000000}">
      <formula1>#REF!</formula1>
    </dataValidation>
    <dataValidation type="list" showInputMessage="1" showErrorMessage="1" sqref="E12" xr:uid="{00000000-0002-0000-3200-000001000000}">
      <formula1>#REF!</formula1>
    </dataValidation>
    <dataValidation type="list" allowBlank="1" showInputMessage="1" showErrorMessage="1" sqref="E11" xr:uid="{00000000-0002-0000-3200-000002000000}">
      <formula1>#REF!</formula1>
    </dataValidation>
    <dataValidation type="list" allowBlank="1" showInputMessage="1" showErrorMessage="1" sqref="D12" xr:uid="{00000000-0002-0000-32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200-000004000000}">
          <x14:formula1>
            <xm:f>Lists!$C$1:$C$9</xm:f>
          </x14:formula1>
          <xm:sqref>D10</xm:sqref>
        </x14:dataValidation>
        <x14:dataValidation type="list" allowBlank="1" showInputMessage="1" showErrorMessage="1" xr:uid="{00000000-0002-0000-3200-000005000000}">
          <x14:formula1>
            <xm:f>Lists!$F$1:$F$8</xm:f>
          </x14:formula1>
          <xm:sqref>D11</xm:sqref>
        </x14:dataValidation>
        <x14:dataValidation type="list" allowBlank="1" showInputMessage="1" showErrorMessage="1" xr:uid="{00000000-0002-0000-3200-000006000000}">
          <x14:formula1>
            <xm:f>Lists!$E$1:$E$5</xm:f>
          </x14:formula1>
          <xm:sqref>V15:V80</xm:sqref>
        </x14:dataValidation>
        <x14:dataValidation type="list" allowBlank="1" showInputMessage="1" showErrorMessage="1" xr:uid="{00000000-0002-0000-3200-000007000000}">
          <x14:formula1>
            <xm:f>Lists!$D$1:$D$8</xm:f>
          </x14:formula1>
          <xm:sqref>E15:E80</xm:sqref>
        </x14:dataValidation>
        <x14:dataValidation type="list" allowBlank="1" showInputMessage="1" showErrorMessage="1" xr:uid="{00000000-0002-0000-3200-000008000000}">
          <x14:formula1>
            <xm:f>Lists!$G$1:$G$8</xm:f>
          </x14:formula1>
          <xm:sqref>D85:D150</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92D050"/>
  </sheetPr>
  <dimension ref="A1:X1048501"/>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30.66406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972</v>
      </c>
      <c r="G2" s="19" t="s">
        <v>72</v>
      </c>
      <c r="H2" s="44" t="s">
        <v>1778</v>
      </c>
    </row>
    <row r="3" spans="1:24" x14ac:dyDescent="0.2">
      <c r="C3" s="19" t="s">
        <v>2</v>
      </c>
      <c r="D3" s="209">
        <v>2016</v>
      </c>
    </row>
    <row r="4" spans="1:24" x14ac:dyDescent="0.2">
      <c r="C4" s="8" t="s">
        <v>44</v>
      </c>
      <c r="D4" s="44" t="s">
        <v>1515</v>
      </c>
    </row>
    <row r="5" spans="1:24" x14ac:dyDescent="0.2">
      <c r="C5" s="19" t="s">
        <v>3</v>
      </c>
      <c r="D5" s="44" t="s">
        <v>2170</v>
      </c>
    </row>
    <row r="6" spans="1:24" x14ac:dyDescent="0.2">
      <c r="D6" s="18"/>
    </row>
    <row r="7" spans="1:24" s="43" customFormat="1" ht="16" thickBot="1" x14ac:dyDescent="0.25">
      <c r="A7" s="1" t="s">
        <v>59</v>
      </c>
      <c r="B7" s="1"/>
      <c r="D7" s="248" t="s">
        <v>1987</v>
      </c>
    </row>
    <row r="9" spans="1:24" s="43" customFormat="1" ht="16" thickBot="1" x14ac:dyDescent="0.25">
      <c r="A9" s="1" t="s">
        <v>4</v>
      </c>
      <c r="B9" s="1"/>
    </row>
    <row r="10" spans="1:24" x14ac:dyDescent="0.2">
      <c r="C10" s="19" t="s">
        <v>74</v>
      </c>
      <c r="D10" s="45" t="s">
        <v>819</v>
      </c>
      <c r="E10" s="46"/>
    </row>
    <row r="11" spans="1:24" x14ac:dyDescent="0.2">
      <c r="C11" s="19" t="s">
        <v>46</v>
      </c>
      <c r="D11" s="45" t="s">
        <v>618</v>
      </c>
      <c r="E11" s="47" t="s">
        <v>1595</v>
      </c>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1778</v>
      </c>
      <c r="C15" s="206" t="s">
        <v>182</v>
      </c>
      <c r="D15" s="225" t="s">
        <v>441</v>
      </c>
      <c r="E15" s="225" t="s">
        <v>268</v>
      </c>
      <c r="F15" s="225" t="s">
        <v>970</v>
      </c>
      <c r="G15" s="225" t="s">
        <v>132</v>
      </c>
      <c r="H15" s="225" t="s">
        <v>71</v>
      </c>
      <c r="I15" s="225" t="s">
        <v>1465</v>
      </c>
      <c r="J15" s="225" t="s">
        <v>888</v>
      </c>
      <c r="K15" s="225">
        <v>3.2</v>
      </c>
      <c r="L15" s="225">
        <v>3.1</v>
      </c>
      <c r="M15" s="225">
        <v>3.3</v>
      </c>
      <c r="N15" s="225">
        <v>0</v>
      </c>
      <c r="O15" s="225">
        <v>0</v>
      </c>
      <c r="P15" s="304" t="s">
        <v>1425</v>
      </c>
      <c r="Q15" s="15">
        <v>3</v>
      </c>
      <c r="R15" s="15">
        <v>37</v>
      </c>
      <c r="S15" s="15" t="s">
        <v>126</v>
      </c>
      <c r="T15" s="15">
        <f>24*R15</f>
        <v>888</v>
      </c>
      <c r="U15" s="225" t="s">
        <v>240</v>
      </c>
      <c r="V15" s="225" t="s">
        <v>71</v>
      </c>
      <c r="W15" s="225" t="s">
        <v>53</v>
      </c>
      <c r="X15" s="225" t="s">
        <v>1642</v>
      </c>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99" customFormat="1" x14ac:dyDescent="0.2">
      <c r="A20" s="52">
        <v>1</v>
      </c>
      <c r="B20" s="90" t="s">
        <v>1778</v>
      </c>
      <c r="C20" s="207" t="s">
        <v>182</v>
      </c>
      <c r="D20" s="90" t="s">
        <v>1600</v>
      </c>
      <c r="E20" s="52" t="s">
        <v>965</v>
      </c>
      <c r="F20" s="52">
        <v>5</v>
      </c>
      <c r="G20" s="52" t="s">
        <v>346</v>
      </c>
      <c r="H20" s="247">
        <v>37</v>
      </c>
      <c r="I20" s="247" t="s">
        <v>968</v>
      </c>
      <c r="J20" s="247">
        <f>H20*24</f>
        <v>888</v>
      </c>
      <c r="K20" s="90" t="s">
        <v>71</v>
      </c>
      <c r="L20" s="90" t="s">
        <v>71</v>
      </c>
      <c r="M20" s="90" t="s">
        <v>71</v>
      </c>
      <c r="N20" s="90" t="s">
        <v>71</v>
      </c>
      <c r="O20" s="90" t="s">
        <v>71</v>
      </c>
      <c r="P20" s="90" t="s">
        <v>71</v>
      </c>
      <c r="Q20" s="90" t="s">
        <v>71</v>
      </c>
      <c r="R20" s="90" t="s">
        <v>71</v>
      </c>
      <c r="S20" s="90" t="s">
        <v>71</v>
      </c>
      <c r="T20" s="90" t="s">
        <v>71</v>
      </c>
      <c r="U20" s="90" t="s">
        <v>967</v>
      </c>
      <c r="V20" s="243" t="s">
        <v>1990</v>
      </c>
      <c r="X20" s="100"/>
    </row>
    <row r="21" spans="1:24" s="99" customFormat="1" x14ac:dyDescent="0.2">
      <c r="A21" s="52">
        <v>1</v>
      </c>
      <c r="B21" s="90" t="s">
        <v>1778</v>
      </c>
      <c r="C21" s="207" t="s">
        <v>182</v>
      </c>
      <c r="D21" s="90" t="s">
        <v>1597</v>
      </c>
      <c r="E21" s="52" t="s">
        <v>966</v>
      </c>
      <c r="F21" s="52">
        <v>4</v>
      </c>
      <c r="G21" s="52" t="s">
        <v>346</v>
      </c>
      <c r="H21" s="247">
        <v>37</v>
      </c>
      <c r="I21" s="247" t="s">
        <v>968</v>
      </c>
      <c r="J21" s="247">
        <f t="shared" ref="J21:J23" si="0">H21*24</f>
        <v>888</v>
      </c>
      <c r="K21" s="90" t="s">
        <v>71</v>
      </c>
      <c r="L21" s="90" t="s">
        <v>71</v>
      </c>
      <c r="M21" s="90" t="s">
        <v>71</v>
      </c>
      <c r="N21" s="90" t="s">
        <v>71</v>
      </c>
      <c r="O21" s="90" t="s">
        <v>71</v>
      </c>
      <c r="P21" s="90" t="s">
        <v>71</v>
      </c>
      <c r="Q21" s="90" t="s">
        <v>71</v>
      </c>
      <c r="R21" s="90" t="s">
        <v>71</v>
      </c>
      <c r="S21" s="90" t="s">
        <v>71</v>
      </c>
      <c r="T21" s="90" t="s">
        <v>71</v>
      </c>
      <c r="U21" s="90" t="s">
        <v>967</v>
      </c>
      <c r="V21" s="228"/>
      <c r="X21" s="100"/>
    </row>
    <row r="22" spans="1:24" s="99" customFormat="1" x14ac:dyDescent="0.2">
      <c r="A22" s="52">
        <v>1</v>
      </c>
      <c r="B22" s="90" t="s">
        <v>1778</v>
      </c>
      <c r="C22" s="207" t="s">
        <v>182</v>
      </c>
      <c r="D22" s="90" t="s">
        <v>90</v>
      </c>
      <c r="E22" s="52" t="s">
        <v>90</v>
      </c>
      <c r="F22" s="52">
        <v>6</v>
      </c>
      <c r="G22" s="52" t="s">
        <v>346</v>
      </c>
      <c r="H22" s="247">
        <v>37</v>
      </c>
      <c r="I22" s="247" t="s">
        <v>968</v>
      </c>
      <c r="J22" s="247">
        <f t="shared" si="0"/>
        <v>888</v>
      </c>
      <c r="K22" s="90" t="s">
        <v>1426</v>
      </c>
      <c r="L22" s="90" t="s">
        <v>1385</v>
      </c>
      <c r="M22" s="90">
        <v>1.0900000000000001</v>
      </c>
      <c r="N22" s="90" t="s">
        <v>1385</v>
      </c>
      <c r="O22" s="90" t="s">
        <v>71</v>
      </c>
      <c r="P22" s="90" t="s">
        <v>71</v>
      </c>
      <c r="Q22" s="90" t="s">
        <v>71</v>
      </c>
      <c r="R22" s="90" t="s">
        <v>71</v>
      </c>
      <c r="S22" s="90" t="s">
        <v>71</v>
      </c>
      <c r="T22" s="90" t="s">
        <v>71</v>
      </c>
      <c r="U22" s="90" t="s">
        <v>967</v>
      </c>
      <c r="V22" s="228" t="s">
        <v>969</v>
      </c>
      <c r="X22" s="100"/>
    </row>
    <row r="23" spans="1:24" s="100" customFormat="1" x14ac:dyDescent="0.2">
      <c r="A23" s="90">
        <v>1</v>
      </c>
      <c r="B23" s="90" t="s">
        <v>1778</v>
      </c>
      <c r="C23" s="207" t="s">
        <v>182</v>
      </c>
      <c r="D23" s="90" t="s">
        <v>1600</v>
      </c>
      <c r="E23" s="90" t="s">
        <v>440</v>
      </c>
      <c r="F23" s="90">
        <v>6</v>
      </c>
      <c r="G23" s="52" t="s">
        <v>346</v>
      </c>
      <c r="H23" s="247">
        <v>37</v>
      </c>
      <c r="I23" s="247" t="s">
        <v>968</v>
      </c>
      <c r="J23" s="247">
        <f t="shared" si="0"/>
        <v>888</v>
      </c>
      <c r="K23" s="90" t="s">
        <v>71</v>
      </c>
      <c r="L23" s="90" t="s">
        <v>71</v>
      </c>
      <c r="M23" s="90" t="s">
        <v>71</v>
      </c>
      <c r="N23" s="90" t="s">
        <v>71</v>
      </c>
      <c r="O23" s="90" t="s">
        <v>71</v>
      </c>
      <c r="P23" s="90" t="s">
        <v>71</v>
      </c>
      <c r="Q23" s="90" t="s">
        <v>71</v>
      </c>
      <c r="R23" s="90" t="s">
        <v>71</v>
      </c>
      <c r="S23" s="90" t="s">
        <v>71</v>
      </c>
      <c r="T23" s="90" t="s">
        <v>71</v>
      </c>
      <c r="U23" s="90" t="s">
        <v>967</v>
      </c>
      <c r="V23" s="243" t="s">
        <v>1991</v>
      </c>
    </row>
    <row r="24" spans="1:24" s="29" customFormat="1" x14ac:dyDescent="0.2">
      <c r="A24" s="19"/>
      <c r="B24" s="19"/>
      <c r="C24" s="19"/>
      <c r="D24" s="19"/>
      <c r="E24" s="19"/>
      <c r="F24" s="19"/>
      <c r="G24" s="19"/>
      <c r="H24" s="19"/>
      <c r="I24" s="19"/>
      <c r="J24" s="19"/>
      <c r="K24" s="19"/>
      <c r="L24" s="19"/>
      <c r="M24" s="19"/>
      <c r="N24" s="19"/>
      <c r="O24" s="19"/>
      <c r="P24" s="19"/>
      <c r="Q24" s="19"/>
      <c r="R24" s="19"/>
      <c r="S24" s="19"/>
      <c r="T24" s="19"/>
      <c r="U24" s="19"/>
      <c r="V24" s="19"/>
    </row>
    <row r="25" spans="1:24" s="43" customFormat="1" ht="16" thickBot="1" x14ac:dyDescent="0.25">
      <c r="A25" s="1" t="s">
        <v>2142</v>
      </c>
      <c r="B25" s="1"/>
      <c r="C25" s="1" t="s">
        <v>69</v>
      </c>
      <c r="D25" s="16"/>
      <c r="E25" s="16" t="s">
        <v>105</v>
      </c>
    </row>
    <row r="27" spans="1:24" x14ac:dyDescent="0.2">
      <c r="A27" s="263" t="s">
        <v>5</v>
      </c>
      <c r="B27" s="54" t="s">
        <v>9</v>
      </c>
      <c r="C27" s="55" t="s">
        <v>56</v>
      </c>
      <c r="D27" s="56" t="s">
        <v>488</v>
      </c>
      <c r="E27" s="56" t="s">
        <v>489</v>
      </c>
      <c r="F27" s="56" t="s">
        <v>490</v>
      </c>
      <c r="G27" s="56" t="s">
        <v>491</v>
      </c>
      <c r="H27" s="56" t="s">
        <v>492</v>
      </c>
      <c r="I27" s="56" t="s">
        <v>493</v>
      </c>
      <c r="J27" s="55" t="s">
        <v>2139</v>
      </c>
      <c r="K27" s="55" t="s">
        <v>122</v>
      </c>
      <c r="L27" s="55" t="s">
        <v>2140</v>
      </c>
      <c r="M27" s="55" t="s">
        <v>122</v>
      </c>
      <c r="N27" s="530" t="s">
        <v>42</v>
      </c>
      <c r="O27" s="55" t="s">
        <v>2141</v>
      </c>
      <c r="P27" s="55" t="s">
        <v>122</v>
      </c>
      <c r="Q27" s="530" t="s">
        <v>10</v>
      </c>
      <c r="R27" s="55" t="s">
        <v>2566</v>
      </c>
      <c r="S27" s="55" t="s">
        <v>11</v>
      </c>
      <c r="T27" s="54" t="s">
        <v>16</v>
      </c>
      <c r="U27" s="18"/>
      <c r="V27" s="18"/>
    </row>
    <row r="28" spans="1:24" s="49" customFormat="1" x14ac:dyDescent="0.2">
      <c r="A28" s="83"/>
      <c r="B28" s="83"/>
      <c r="C28" s="85"/>
      <c r="D28" s="57"/>
      <c r="E28" s="84"/>
      <c r="F28" s="84"/>
      <c r="G28" s="84"/>
      <c r="H28" s="84"/>
      <c r="I28" s="84"/>
      <c r="J28" s="84"/>
      <c r="K28" s="57"/>
      <c r="L28" s="57"/>
      <c r="M28" s="57"/>
      <c r="N28" s="57"/>
      <c r="O28" s="57"/>
      <c r="P28" s="57"/>
      <c r="Q28" s="57"/>
      <c r="R28" s="57"/>
      <c r="S28" s="57"/>
      <c r="T28" s="83"/>
      <c r="U28" s="100"/>
      <c r="V28" s="98"/>
    </row>
    <row r="29" spans="1:24" x14ac:dyDescent="0.2">
      <c r="U29" s="18"/>
      <c r="V29" s="18"/>
    </row>
    <row r="30" spans="1:24" s="43" customFormat="1" ht="16" thickBot="1" x14ac:dyDescent="0.25">
      <c r="A30" s="1" t="s">
        <v>12</v>
      </c>
      <c r="B30" s="1"/>
    </row>
    <row r="31" spans="1:24" s="31" customFormat="1" x14ac:dyDescent="0.2">
      <c r="A31" s="3" t="s">
        <v>13</v>
      </c>
      <c r="B31" s="3"/>
      <c r="E31" s="58" t="s">
        <v>14</v>
      </c>
      <c r="F31" s="30" t="s">
        <v>54</v>
      </c>
      <c r="H31" s="411" t="s">
        <v>16</v>
      </c>
    </row>
    <row r="32" spans="1:24" s="60" customFormat="1" x14ac:dyDescent="0.2">
      <c r="A32" s="59">
        <v>1</v>
      </c>
      <c r="B32" s="59"/>
      <c r="C32" s="60" t="s">
        <v>37</v>
      </c>
      <c r="E32" s="61">
        <v>1</v>
      </c>
      <c r="F32" s="60" t="s">
        <v>60</v>
      </c>
      <c r="H32" s="412" t="s">
        <v>963</v>
      </c>
    </row>
    <row r="33" spans="1:9" x14ac:dyDescent="0.2">
      <c r="A33" s="4">
        <v>2</v>
      </c>
      <c r="B33" s="4"/>
      <c r="C33" s="5" t="s">
        <v>17</v>
      </c>
      <c r="E33" s="6">
        <v>1</v>
      </c>
      <c r="F33" s="19" t="s">
        <v>61</v>
      </c>
      <c r="H33" s="41" t="s">
        <v>1992</v>
      </c>
    </row>
    <row r="34" spans="1:9" s="8" customFormat="1" x14ac:dyDescent="0.2">
      <c r="A34" s="7">
        <v>3</v>
      </c>
      <c r="B34" s="7"/>
      <c r="C34" s="8" t="s">
        <v>18</v>
      </c>
      <c r="E34" s="10">
        <v>1</v>
      </c>
      <c r="F34" s="8" t="s">
        <v>19</v>
      </c>
      <c r="H34" s="41" t="s">
        <v>1992</v>
      </c>
      <c r="I34" s="19"/>
    </row>
    <row r="35" spans="1:9" s="8" customFormat="1" x14ac:dyDescent="0.2">
      <c r="A35" s="7">
        <v>4</v>
      </c>
      <c r="B35" s="7"/>
      <c r="C35" s="8" t="s">
        <v>20</v>
      </c>
      <c r="E35" s="10">
        <v>1</v>
      </c>
      <c r="F35" s="8" t="s">
        <v>21</v>
      </c>
      <c r="H35" s="41" t="s">
        <v>1992</v>
      </c>
      <c r="I35" s="19"/>
    </row>
    <row r="36" spans="1:9" x14ac:dyDescent="0.2">
      <c r="A36" s="4">
        <v>5</v>
      </c>
      <c r="B36" s="4"/>
      <c r="C36" s="5" t="s">
        <v>22</v>
      </c>
      <c r="E36" s="6">
        <v>1</v>
      </c>
      <c r="F36" s="19" t="s">
        <v>23</v>
      </c>
      <c r="H36" s="41" t="s">
        <v>548</v>
      </c>
    </row>
    <row r="37" spans="1:9" x14ac:dyDescent="0.2">
      <c r="A37" s="7">
        <v>6</v>
      </c>
      <c r="B37" s="7"/>
      <c r="C37" s="8" t="s">
        <v>24</v>
      </c>
      <c r="E37" s="10">
        <v>1</v>
      </c>
      <c r="F37" s="19" t="s">
        <v>128</v>
      </c>
      <c r="H37" s="41" t="s">
        <v>1323</v>
      </c>
    </row>
    <row r="38" spans="1:9" x14ac:dyDescent="0.2">
      <c r="E38" s="62"/>
      <c r="H38" s="41"/>
    </row>
    <row r="39" spans="1:9" s="31" customFormat="1" x14ac:dyDescent="0.2">
      <c r="A39" s="3" t="s">
        <v>25</v>
      </c>
      <c r="B39" s="3"/>
      <c r="E39" s="58" t="s">
        <v>14</v>
      </c>
      <c r="F39" s="30" t="s">
        <v>15</v>
      </c>
      <c r="H39" s="40" t="s">
        <v>16</v>
      </c>
    </row>
    <row r="40" spans="1:9" x14ac:dyDescent="0.2">
      <c r="A40" s="19">
        <v>7</v>
      </c>
      <c r="C40" s="19" t="s">
        <v>26</v>
      </c>
      <c r="E40" s="61">
        <v>1</v>
      </c>
      <c r="F40" s="19" t="s">
        <v>27</v>
      </c>
      <c r="H40" s="42" t="s">
        <v>962</v>
      </c>
    </row>
    <row r="41" spans="1:9" x14ac:dyDescent="0.2">
      <c r="A41" s="19">
        <v>8</v>
      </c>
      <c r="C41" s="19" t="s">
        <v>58</v>
      </c>
      <c r="E41" s="61">
        <v>1</v>
      </c>
      <c r="F41" s="19" t="s">
        <v>62</v>
      </c>
      <c r="H41" s="42" t="s">
        <v>1993</v>
      </c>
    </row>
    <row r="42" spans="1:9" x14ac:dyDescent="0.2">
      <c r="A42" s="19">
        <v>9</v>
      </c>
      <c r="C42" s="19" t="s">
        <v>40</v>
      </c>
      <c r="E42" s="61">
        <v>0</v>
      </c>
      <c r="F42" s="19" t="s">
        <v>63</v>
      </c>
      <c r="H42" s="42" t="s">
        <v>673</v>
      </c>
    </row>
    <row r="43" spans="1:9" x14ac:dyDescent="0.2">
      <c r="A43" s="19">
        <v>10</v>
      </c>
      <c r="C43" s="19" t="s">
        <v>39</v>
      </c>
      <c r="E43" s="61">
        <v>0</v>
      </c>
      <c r="F43" s="19" t="s">
        <v>115</v>
      </c>
      <c r="H43" s="413" t="s">
        <v>1989</v>
      </c>
    </row>
    <row r="44" spans="1:9" x14ac:dyDescent="0.2">
      <c r="E44" s="63"/>
      <c r="H44" s="41"/>
    </row>
    <row r="45" spans="1:9" s="31" customFormat="1" x14ac:dyDescent="0.2">
      <c r="A45" s="3" t="s">
        <v>57</v>
      </c>
      <c r="B45" s="3"/>
      <c r="E45" s="64" t="s">
        <v>14</v>
      </c>
      <c r="F45" s="30" t="s">
        <v>15</v>
      </c>
      <c r="H45" s="40" t="s">
        <v>16</v>
      </c>
    </row>
    <row r="46" spans="1:9" s="5" customFormat="1" x14ac:dyDescent="0.2">
      <c r="A46" s="5">
        <v>11</v>
      </c>
      <c r="C46" s="5" t="s">
        <v>28</v>
      </c>
      <c r="E46" s="6">
        <v>1</v>
      </c>
      <c r="F46" s="19" t="s">
        <v>49</v>
      </c>
      <c r="H46" s="42" t="s">
        <v>964</v>
      </c>
      <c r="I46" s="19"/>
    </row>
    <row r="47" spans="1:9" s="5" customFormat="1" x14ac:dyDescent="0.2">
      <c r="A47" s="11">
        <v>12</v>
      </c>
      <c r="B47" s="11"/>
      <c r="C47" s="5" t="s">
        <v>47</v>
      </c>
      <c r="E47" s="6">
        <v>1</v>
      </c>
      <c r="F47" s="19" t="s">
        <v>109</v>
      </c>
      <c r="H47" s="42" t="s">
        <v>1986</v>
      </c>
      <c r="I47" s="19"/>
    </row>
    <row r="48" spans="1:9" x14ac:dyDescent="0.2">
      <c r="A48" s="47">
        <v>13</v>
      </c>
      <c r="B48" s="47"/>
      <c r="C48" s="19" t="s">
        <v>29</v>
      </c>
      <c r="E48" s="61">
        <v>1</v>
      </c>
      <c r="F48" s="19" t="s">
        <v>30</v>
      </c>
      <c r="H48" s="41" t="s">
        <v>1988</v>
      </c>
    </row>
    <row r="49" spans="1:12" x14ac:dyDescent="0.2">
      <c r="A49" s="47">
        <v>14</v>
      </c>
      <c r="B49" s="47"/>
      <c r="C49" s="19" t="s">
        <v>31</v>
      </c>
      <c r="E49" s="61">
        <v>1</v>
      </c>
      <c r="F49" s="19" t="s">
        <v>1400</v>
      </c>
      <c r="H49" s="41" t="s">
        <v>1994</v>
      </c>
    </row>
    <row r="50" spans="1:12" x14ac:dyDescent="0.2">
      <c r="A50" s="47">
        <v>15</v>
      </c>
      <c r="B50" s="47"/>
      <c r="C50" s="19" t="s">
        <v>38</v>
      </c>
      <c r="E50" s="61">
        <v>1</v>
      </c>
      <c r="F50" s="19" t="s">
        <v>64</v>
      </c>
      <c r="H50" s="42" t="s">
        <v>971</v>
      </c>
    </row>
    <row r="51" spans="1:12" x14ac:dyDescent="0.2">
      <c r="E51" s="63"/>
    </row>
    <row r="52" spans="1:12" ht="16" thickBot="1" x14ac:dyDescent="0.25">
      <c r="A52" s="43"/>
      <c r="B52" s="43"/>
      <c r="C52" s="43"/>
      <c r="D52" s="43"/>
      <c r="E52" s="65"/>
      <c r="F52" s="43"/>
      <c r="G52" s="43"/>
      <c r="H52" s="18"/>
      <c r="I52" s="18"/>
      <c r="J52" s="18"/>
      <c r="K52" s="18"/>
      <c r="L52" s="18"/>
    </row>
    <row r="53" spans="1:12" x14ac:dyDescent="0.2">
      <c r="E53" s="63"/>
      <c r="H53" s="18"/>
      <c r="I53" s="18"/>
      <c r="J53" s="18"/>
      <c r="K53" s="18"/>
      <c r="L53" s="18"/>
    </row>
    <row r="54" spans="1:12" ht="16" thickBot="1" x14ac:dyDescent="0.25">
      <c r="A54" s="2" t="s">
        <v>32</v>
      </c>
      <c r="B54" s="2"/>
      <c r="E54" s="66">
        <f>SUM(E32:E37,E40:E43,E46:E50)</f>
        <v>13</v>
      </c>
      <c r="F54" s="67" t="s">
        <v>48</v>
      </c>
      <c r="H54" s="18"/>
      <c r="I54" s="18"/>
      <c r="J54" s="18"/>
      <c r="K54" s="18"/>
      <c r="L54" s="18"/>
    </row>
    <row r="55" spans="1:12" ht="16" thickTop="1" x14ac:dyDescent="0.2">
      <c r="A55" s="201" t="s">
        <v>1367</v>
      </c>
      <c r="B55" s="201"/>
      <c r="C55" s="8"/>
      <c r="D55" s="193"/>
      <c r="E55" s="197" t="s">
        <v>1373</v>
      </c>
      <c r="H55" s="18"/>
      <c r="I55" s="18"/>
      <c r="J55" s="18"/>
      <c r="K55" s="18"/>
      <c r="L55" s="18"/>
    </row>
    <row r="56" spans="1:12" x14ac:dyDescent="0.2">
      <c r="A56" s="68" t="s">
        <v>118</v>
      </c>
      <c r="B56" s="2"/>
      <c r="E56" s="194">
        <f>0.5^E55</f>
        <v>1</v>
      </c>
      <c r="H56" s="18"/>
      <c r="I56" s="18"/>
      <c r="J56" s="18"/>
      <c r="K56" s="18"/>
      <c r="L56" s="18"/>
    </row>
    <row r="57" spans="1:12" ht="16" thickBot="1" x14ac:dyDescent="0.25">
      <c r="A57" s="1"/>
      <c r="B57" s="1"/>
      <c r="C57" s="43"/>
      <c r="D57" s="43"/>
      <c r="E57" s="87"/>
      <c r="F57" s="43"/>
      <c r="G57" s="43"/>
      <c r="H57" s="18"/>
      <c r="I57" s="18"/>
      <c r="J57" s="18"/>
      <c r="K57" s="18"/>
      <c r="L57" s="18"/>
    </row>
    <row r="58" spans="1:12" x14ac:dyDescent="0.2">
      <c r="A58" s="3" t="s">
        <v>33</v>
      </c>
      <c r="B58" s="3"/>
      <c r="C58" s="31"/>
      <c r="D58" s="31"/>
      <c r="E58" s="69" t="s">
        <v>34</v>
      </c>
      <c r="F58" s="31" t="s">
        <v>15</v>
      </c>
      <c r="G58" s="31"/>
      <c r="H58" s="18"/>
      <c r="I58" s="18"/>
      <c r="J58" s="18"/>
      <c r="K58" s="18"/>
      <c r="L58" s="18"/>
    </row>
    <row r="59" spans="1:12" x14ac:dyDescent="0.2">
      <c r="A59" s="198" t="s">
        <v>1368</v>
      </c>
      <c r="B59" s="24" t="s">
        <v>1370</v>
      </c>
      <c r="E59" s="200">
        <v>1</v>
      </c>
      <c r="F59" s="24" t="s">
        <v>1372</v>
      </c>
      <c r="H59" s="18"/>
      <c r="I59" s="18"/>
      <c r="J59" s="18"/>
      <c r="K59" s="18"/>
      <c r="L59" s="18"/>
    </row>
    <row r="60" spans="1:12" x14ac:dyDescent="0.2">
      <c r="A60" s="198" t="s">
        <v>1369</v>
      </c>
      <c r="B60" s="193" t="s">
        <v>1371</v>
      </c>
      <c r="C60" s="24"/>
      <c r="E60" s="200">
        <v>1</v>
      </c>
      <c r="F60" s="24" t="s">
        <v>1372</v>
      </c>
      <c r="H60" s="18"/>
      <c r="I60" s="18"/>
      <c r="J60" s="18"/>
      <c r="K60" s="18"/>
      <c r="L60" s="18"/>
    </row>
    <row r="61" spans="1:12" x14ac:dyDescent="0.2">
      <c r="A61" s="5"/>
      <c r="B61" s="5"/>
      <c r="C61" s="24"/>
      <c r="E61" s="23"/>
      <c r="H61" s="18"/>
      <c r="I61" s="18"/>
      <c r="J61" s="18"/>
      <c r="K61" s="18"/>
      <c r="L61" s="18"/>
    </row>
    <row r="62" spans="1:12" ht="16" thickBot="1" x14ac:dyDescent="0.25">
      <c r="A62" s="5"/>
      <c r="B62" s="5"/>
      <c r="C62" s="22"/>
      <c r="H62" s="18"/>
      <c r="I62" s="18"/>
      <c r="J62" s="18"/>
      <c r="K62" s="18"/>
      <c r="L62" s="18"/>
    </row>
    <row r="63" spans="1:12" x14ac:dyDescent="0.2">
      <c r="A63" s="21"/>
      <c r="B63" s="21"/>
      <c r="C63" s="20"/>
      <c r="D63" s="70"/>
      <c r="E63" s="70"/>
      <c r="F63" s="70"/>
      <c r="G63" s="70"/>
      <c r="H63" s="18"/>
      <c r="I63" s="18"/>
      <c r="J63" s="18"/>
      <c r="K63" s="18"/>
      <c r="L63" s="18"/>
    </row>
    <row r="64" spans="1:12" ht="16" thickBot="1" x14ac:dyDescent="0.25">
      <c r="A64" s="2" t="s">
        <v>35</v>
      </c>
      <c r="B64" s="2"/>
      <c r="E64" s="211">
        <f>E54*E56*E59*E60</f>
        <v>13</v>
      </c>
      <c r="F64" s="212" t="s">
        <v>48</v>
      </c>
      <c r="H64" s="18"/>
      <c r="I64" s="18"/>
      <c r="J64" s="18"/>
      <c r="K64" s="18"/>
      <c r="L64" s="18"/>
    </row>
    <row r="65" spans="1:12" ht="16" thickTop="1" x14ac:dyDescent="0.2">
      <c r="C65" s="68"/>
      <c r="H65" s="18"/>
      <c r="I65" s="18"/>
      <c r="J65" s="18"/>
      <c r="K65" s="18"/>
      <c r="L65" s="18"/>
    </row>
    <row r="66" spans="1:12" ht="16" thickBot="1" x14ac:dyDescent="0.25">
      <c r="A66" s="43"/>
      <c r="B66" s="43"/>
      <c r="C66" s="43"/>
      <c r="D66" s="43"/>
      <c r="E66" s="43"/>
      <c r="F66" s="43"/>
      <c r="G66" s="43"/>
      <c r="H66" s="18"/>
      <c r="I66" s="18"/>
      <c r="J66" s="18"/>
      <c r="K66" s="18"/>
      <c r="L66" s="18"/>
    </row>
    <row r="67" spans="1:12" x14ac:dyDescent="0.2">
      <c r="H67" s="18"/>
      <c r="I67" s="18"/>
      <c r="J67" s="18"/>
      <c r="K67" s="18"/>
      <c r="L67" s="18"/>
    </row>
    <row r="68" spans="1:12" x14ac:dyDescent="0.2">
      <c r="A68" s="2" t="s">
        <v>1394</v>
      </c>
    </row>
    <row r="69" spans="1:12" x14ac:dyDescent="0.2">
      <c r="A69" s="221">
        <v>44120</v>
      </c>
      <c r="B69" s="19" t="s">
        <v>1395</v>
      </c>
    </row>
    <row r="1048501" spans="16:16" x14ac:dyDescent="0.2">
      <c r="P1048501" s="57"/>
    </row>
  </sheetData>
  <conditionalFormatting sqref="E64">
    <cfRule type="cellIs" dxfId="35" priority="1" operator="lessThan">
      <formula>7.5</formula>
    </cfRule>
    <cfRule type="cellIs" dxfId="34" priority="2" operator="greaterThan">
      <formula>7.5</formula>
    </cfRule>
  </conditionalFormatting>
  <dataValidations count="1">
    <dataValidation type="list" allowBlank="1" showInputMessage="1" showErrorMessage="1" sqref="D12" xr:uid="{00000000-0002-0000-3300-000000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300-000001000000}">
          <x14:formula1>
            <xm:f>Lists!$C$1:$C$9</xm:f>
          </x14:formula1>
          <xm:sqref>D10</xm:sqref>
        </x14:dataValidation>
        <x14:dataValidation type="list" allowBlank="1" showInputMessage="1" showErrorMessage="1" xr:uid="{00000000-0002-0000-3300-000002000000}">
          <x14:formula1>
            <xm:f>Lists!$F$1:$F$8</xm:f>
          </x14:formula1>
          <xm:sqref>D11</xm:sqref>
        </x14:dataValidation>
        <x14:dataValidation type="list" allowBlank="1" showInputMessage="1" showErrorMessage="1" xr:uid="{00000000-0002-0000-3300-000003000000}">
          <x14:formula1>
            <xm:f>Lists!$E$1:$E$5</xm:f>
          </x14:formula1>
          <xm:sqref>V15</xm:sqref>
        </x14:dataValidation>
        <x14:dataValidation type="list" allowBlank="1" showInputMessage="1" showErrorMessage="1" xr:uid="{00000000-0002-0000-3300-000004000000}">
          <x14:formula1>
            <xm:f>Lists!$D$1:$D$8</xm:f>
          </x14:formula1>
          <xm:sqref>E15</xm:sqref>
        </x14:dataValidation>
        <x14:dataValidation type="list" allowBlank="1" showInputMessage="1" showErrorMessage="1" xr:uid="{00000000-0002-0000-3300-000005000000}">
          <x14:formula1>
            <xm:f>Lists!$G$1:$G$8</xm:f>
          </x14:formula1>
          <xm:sqref>D20:D23</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92D050"/>
  </sheetPr>
  <dimension ref="A1:X1048501"/>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18.1640625" style="19" customWidth="1"/>
    <col min="3" max="3" width="24" style="19" customWidth="1"/>
    <col min="4" max="4" width="25.83203125" style="19" customWidth="1"/>
    <col min="5" max="5" width="19.83203125" style="19" bestFit="1" customWidth="1"/>
    <col min="6" max="6" width="25" style="19" customWidth="1"/>
    <col min="7" max="7" width="15.5" style="19" customWidth="1"/>
    <col min="8" max="8" width="53.83203125" style="19" customWidth="1"/>
    <col min="9" max="9" width="17.16406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8.83203125" style="19"/>
    <col min="23" max="23" width="27.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1608</v>
      </c>
      <c r="G2" s="19" t="s">
        <v>72</v>
      </c>
      <c r="H2" s="44" t="s">
        <v>73</v>
      </c>
    </row>
    <row r="3" spans="1:24" x14ac:dyDescent="0.2">
      <c r="C3" s="19" t="s">
        <v>2</v>
      </c>
      <c r="D3" s="209">
        <v>2014</v>
      </c>
    </row>
    <row r="4" spans="1:24" x14ac:dyDescent="0.2">
      <c r="C4" s="8" t="s">
        <v>44</v>
      </c>
      <c r="D4" s="209" t="s">
        <v>246</v>
      </c>
    </row>
    <row r="5" spans="1:24" x14ac:dyDescent="0.2">
      <c r="C5" s="19" t="s">
        <v>3</v>
      </c>
      <c r="D5" s="403" t="s">
        <v>2171</v>
      </c>
    </row>
    <row r="6" spans="1:24" x14ac:dyDescent="0.2">
      <c r="D6" s="18"/>
    </row>
    <row r="7" spans="1:24" s="43" customFormat="1" ht="16" thickBot="1" x14ac:dyDescent="0.25">
      <c r="A7" s="1" t="s">
        <v>59</v>
      </c>
      <c r="B7" s="1"/>
      <c r="D7" s="248" t="s">
        <v>1779</v>
      </c>
    </row>
    <row r="9" spans="1:24" s="43" customFormat="1" ht="16" thickBot="1" x14ac:dyDescent="0.25">
      <c r="A9" s="1" t="s">
        <v>4</v>
      </c>
      <c r="B9" s="1"/>
    </row>
    <row r="10" spans="1:24" x14ac:dyDescent="0.2">
      <c r="C10" s="19" t="s">
        <v>74</v>
      </c>
      <c r="D10" s="45" t="s">
        <v>988</v>
      </c>
      <c r="E10" s="46"/>
    </row>
    <row r="11" spans="1:24" x14ac:dyDescent="0.2">
      <c r="C11" s="19" t="s">
        <v>46</v>
      </c>
      <c r="D11" s="45" t="s">
        <v>301</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9" customFormat="1" x14ac:dyDescent="0.2">
      <c r="A15" s="225">
        <v>1</v>
      </c>
      <c r="B15" s="225" t="s">
        <v>73</v>
      </c>
      <c r="C15" s="206" t="s">
        <v>247</v>
      </c>
      <c r="D15" s="225" t="s">
        <v>250</v>
      </c>
      <c r="E15" s="225" t="s">
        <v>1582</v>
      </c>
      <c r="F15" s="225" t="s">
        <v>255</v>
      </c>
      <c r="G15" s="225" t="s">
        <v>223</v>
      </c>
      <c r="H15" s="225" t="s">
        <v>134</v>
      </c>
      <c r="I15" s="225" t="s">
        <v>257</v>
      </c>
      <c r="J15" s="225" t="s">
        <v>258</v>
      </c>
      <c r="K15" s="225">
        <v>2.5</v>
      </c>
      <c r="L15" s="225" t="s">
        <v>71</v>
      </c>
      <c r="M15" s="225" t="s">
        <v>71</v>
      </c>
      <c r="N15" s="225" t="s">
        <v>71</v>
      </c>
      <c r="O15" s="225" t="s">
        <v>71</v>
      </c>
      <c r="P15" s="225" t="s">
        <v>256</v>
      </c>
      <c r="Q15" s="15">
        <v>5</v>
      </c>
      <c r="R15" s="15">
        <v>14</v>
      </c>
      <c r="S15" s="15" t="s">
        <v>126</v>
      </c>
      <c r="T15" s="15">
        <f>R15*24</f>
        <v>336</v>
      </c>
      <c r="U15" s="225" t="s">
        <v>51</v>
      </c>
      <c r="V15" s="225" t="s">
        <v>248</v>
      </c>
      <c r="W15" s="225" t="s">
        <v>53</v>
      </c>
      <c r="X15" s="88" t="s">
        <v>254</v>
      </c>
    </row>
    <row r="16" spans="1:24" s="559" customFormat="1" x14ac:dyDescent="0.2">
      <c r="A16" s="225">
        <v>2</v>
      </c>
      <c r="B16" s="225" t="s">
        <v>73</v>
      </c>
      <c r="C16" s="206" t="s">
        <v>247</v>
      </c>
      <c r="D16" s="225" t="s">
        <v>531</v>
      </c>
      <c r="E16" s="225" t="s">
        <v>1582</v>
      </c>
      <c r="F16" s="225" t="s">
        <v>255</v>
      </c>
      <c r="G16" s="225" t="s">
        <v>223</v>
      </c>
      <c r="H16" s="225" t="s">
        <v>134</v>
      </c>
      <c r="I16" s="225" t="s">
        <v>257</v>
      </c>
      <c r="J16" s="225" t="s">
        <v>259</v>
      </c>
      <c r="K16" s="225">
        <v>1.5</v>
      </c>
      <c r="L16" s="225" t="s">
        <v>71</v>
      </c>
      <c r="M16" s="225" t="s">
        <v>71</v>
      </c>
      <c r="N16" s="225" t="s">
        <v>71</v>
      </c>
      <c r="O16" s="225" t="s">
        <v>71</v>
      </c>
      <c r="P16" s="225" t="s">
        <v>256</v>
      </c>
      <c r="Q16" s="15">
        <v>5</v>
      </c>
      <c r="R16" s="15">
        <v>14</v>
      </c>
      <c r="S16" s="15" t="s">
        <v>126</v>
      </c>
      <c r="T16" s="15">
        <f>R16*24</f>
        <v>336</v>
      </c>
      <c r="U16" s="225" t="s">
        <v>51</v>
      </c>
      <c r="V16" s="225" t="s">
        <v>248</v>
      </c>
      <c r="W16" s="225" t="s">
        <v>53</v>
      </c>
      <c r="X16" s="88" t="s">
        <v>254</v>
      </c>
    </row>
    <row r="17" spans="1:24" s="474" customFormat="1" x14ac:dyDescent="0.2">
      <c r="A17" s="49"/>
      <c r="B17" s="49"/>
      <c r="C17" s="49"/>
      <c r="D17" s="49"/>
      <c r="E17" s="49"/>
      <c r="F17" s="49"/>
      <c r="G17" s="49"/>
      <c r="H17" s="49"/>
      <c r="I17" s="49"/>
      <c r="J17" s="49"/>
      <c r="K17" s="49"/>
      <c r="L17" s="49"/>
      <c r="M17" s="49"/>
      <c r="N17" s="49"/>
      <c r="O17" s="49"/>
      <c r="P17" s="49"/>
      <c r="Q17" s="49"/>
      <c r="R17" s="49"/>
      <c r="S17" s="49"/>
      <c r="T17" s="49"/>
      <c r="U17" s="49"/>
      <c r="V17" s="49"/>
      <c r="W17" s="49"/>
      <c r="X17" s="49"/>
    </row>
    <row r="18" spans="1:24" s="564" customFormat="1" ht="16" thickBot="1" x14ac:dyDescent="0.25">
      <c r="A18" s="17" t="s">
        <v>1379</v>
      </c>
      <c r="B18" s="17"/>
      <c r="C18" s="17" t="s">
        <v>68</v>
      </c>
      <c r="D18" s="50"/>
      <c r="E18" s="50"/>
      <c r="F18" s="50"/>
      <c r="G18" s="50"/>
      <c r="H18" s="50"/>
      <c r="I18" s="50"/>
      <c r="J18" s="50"/>
      <c r="K18" s="50"/>
      <c r="L18" s="50"/>
      <c r="M18" s="50"/>
      <c r="N18" s="50"/>
      <c r="O18" s="50"/>
      <c r="P18" s="50"/>
      <c r="Q18" s="50"/>
      <c r="R18" s="50"/>
      <c r="S18" s="50"/>
      <c r="T18" s="50"/>
      <c r="U18" s="50"/>
      <c r="V18" s="50"/>
      <c r="W18" s="50"/>
      <c r="X18" s="50"/>
    </row>
    <row r="19" spans="1:24" s="49" customFormat="1" x14ac:dyDescent="0.2"/>
    <row r="20" spans="1:24" s="99" customFormat="1" x14ac:dyDescent="0.2">
      <c r="A20" s="51" t="s">
        <v>5</v>
      </c>
      <c r="B20" s="51" t="s">
        <v>36</v>
      </c>
      <c r="C20" s="51" t="s">
        <v>6</v>
      </c>
      <c r="D20" s="51" t="s">
        <v>45</v>
      </c>
      <c r="E20" s="51" t="s">
        <v>9</v>
      </c>
      <c r="F20" s="51" t="s">
        <v>119</v>
      </c>
      <c r="G20" s="51" t="s">
        <v>56</v>
      </c>
      <c r="H20" s="51" t="s">
        <v>136</v>
      </c>
      <c r="I20" s="51" t="s">
        <v>137</v>
      </c>
      <c r="J20" s="51" t="s">
        <v>138</v>
      </c>
      <c r="K20" s="51" t="s">
        <v>139</v>
      </c>
      <c r="L20" s="51" t="s">
        <v>122</v>
      </c>
      <c r="M20" s="51" t="s">
        <v>140</v>
      </c>
      <c r="N20" s="51" t="s">
        <v>122</v>
      </c>
      <c r="O20" s="51" t="s">
        <v>42</v>
      </c>
      <c r="P20" s="51" t="s">
        <v>141</v>
      </c>
      <c r="Q20" s="51" t="s">
        <v>142</v>
      </c>
      <c r="R20" s="51" t="s">
        <v>10</v>
      </c>
      <c r="S20" s="51" t="s">
        <v>146</v>
      </c>
      <c r="T20" s="51" t="s">
        <v>145</v>
      </c>
      <c r="U20" s="51" t="s">
        <v>11</v>
      </c>
      <c r="V20" s="85" t="s">
        <v>16</v>
      </c>
    </row>
    <row r="21" spans="1:24" s="99" customFormat="1" ht="16" x14ac:dyDescent="0.2">
      <c r="A21" s="52">
        <v>1</v>
      </c>
      <c r="B21" s="52" t="s">
        <v>73</v>
      </c>
      <c r="C21" s="27" t="s">
        <v>247</v>
      </c>
      <c r="D21" s="77" t="s">
        <v>1602</v>
      </c>
      <c r="E21" s="52" t="s">
        <v>250</v>
      </c>
      <c r="F21" s="52">
        <v>5</v>
      </c>
      <c r="G21" s="52" t="s">
        <v>51</v>
      </c>
      <c r="H21" s="52">
        <v>14</v>
      </c>
      <c r="I21" s="52" t="s">
        <v>126</v>
      </c>
      <c r="J21" s="52">
        <f>H21*24</f>
        <v>336</v>
      </c>
      <c r="K21" s="52" t="s">
        <v>71</v>
      </c>
      <c r="L21" s="52" t="s">
        <v>71</v>
      </c>
      <c r="M21" s="52" t="s">
        <v>1997</v>
      </c>
      <c r="N21" s="52" t="s">
        <v>407</v>
      </c>
      <c r="O21" s="52" t="s">
        <v>71</v>
      </c>
      <c r="P21" s="52" t="s">
        <v>71</v>
      </c>
      <c r="Q21" s="52" t="s">
        <v>71</v>
      </c>
      <c r="R21" s="52" t="s">
        <v>71</v>
      </c>
      <c r="S21" s="52" t="s">
        <v>71</v>
      </c>
      <c r="T21" s="52" t="s">
        <v>71</v>
      </c>
      <c r="U21" s="52" t="s">
        <v>71</v>
      </c>
      <c r="V21" s="228" t="s">
        <v>1996</v>
      </c>
    </row>
    <row r="22" spans="1:24" s="99" customFormat="1" ht="16" x14ac:dyDescent="0.2">
      <c r="A22" s="52">
        <v>2</v>
      </c>
      <c r="B22" s="52" t="s">
        <v>73</v>
      </c>
      <c r="C22" s="27" t="s">
        <v>247</v>
      </c>
      <c r="D22" s="77" t="s">
        <v>1596</v>
      </c>
      <c r="E22" s="52" t="s">
        <v>531</v>
      </c>
      <c r="F22" s="52">
        <v>4</v>
      </c>
      <c r="G22" s="52" t="s">
        <v>51</v>
      </c>
      <c r="H22" s="52">
        <v>14</v>
      </c>
      <c r="I22" s="52" t="s">
        <v>126</v>
      </c>
      <c r="J22" s="52">
        <f>H22*24</f>
        <v>336</v>
      </c>
      <c r="K22" s="52">
        <v>10</v>
      </c>
      <c r="L22" s="52" t="s">
        <v>407</v>
      </c>
      <c r="M22" s="52">
        <v>100</v>
      </c>
      <c r="N22" s="52" t="s">
        <v>407</v>
      </c>
      <c r="O22" s="52" t="s">
        <v>71</v>
      </c>
      <c r="P22" s="52" t="s">
        <v>71</v>
      </c>
      <c r="Q22" s="52" t="s">
        <v>71</v>
      </c>
      <c r="R22" s="52" t="s">
        <v>71</v>
      </c>
      <c r="S22" s="52" t="s">
        <v>71</v>
      </c>
      <c r="T22" s="52" t="s">
        <v>71</v>
      </c>
      <c r="U22" s="52" t="s">
        <v>71</v>
      </c>
      <c r="V22" s="228" t="s">
        <v>1996</v>
      </c>
    </row>
    <row r="24" spans="1:24" s="43" customFormat="1" ht="16" thickBot="1" x14ac:dyDescent="0.25">
      <c r="A24" s="1" t="s">
        <v>1379</v>
      </c>
      <c r="B24" s="1"/>
      <c r="C24" s="1" t="s">
        <v>69</v>
      </c>
      <c r="D24" s="16"/>
      <c r="E24" s="16" t="s">
        <v>105</v>
      </c>
    </row>
    <row r="26" spans="1:24" x14ac:dyDescent="0.2">
      <c r="A26" s="263" t="s">
        <v>5</v>
      </c>
      <c r="B26" s="54" t="s">
        <v>9</v>
      </c>
      <c r="C26" s="55" t="s">
        <v>56</v>
      </c>
      <c r="D26" s="56" t="s">
        <v>488</v>
      </c>
      <c r="E26" s="56" t="s">
        <v>489</v>
      </c>
      <c r="F26" s="56" t="s">
        <v>490</v>
      </c>
      <c r="G26" s="56" t="s">
        <v>491</v>
      </c>
      <c r="H26" s="56" t="s">
        <v>492</v>
      </c>
      <c r="I26" s="56" t="s">
        <v>493</v>
      </c>
      <c r="J26" s="55" t="s">
        <v>2139</v>
      </c>
      <c r="K26" s="55" t="s">
        <v>122</v>
      </c>
      <c r="L26" s="55" t="s">
        <v>2140</v>
      </c>
      <c r="M26" s="55" t="s">
        <v>122</v>
      </c>
      <c r="N26" s="530" t="s">
        <v>42</v>
      </c>
      <c r="O26" s="55" t="s">
        <v>2141</v>
      </c>
      <c r="P26" s="55" t="s">
        <v>122</v>
      </c>
      <c r="Q26" s="530" t="s">
        <v>10</v>
      </c>
      <c r="R26" s="55" t="s">
        <v>2566</v>
      </c>
      <c r="S26" s="55" t="s">
        <v>11</v>
      </c>
      <c r="T26" s="55" t="s">
        <v>16</v>
      </c>
    </row>
    <row r="27" spans="1:24" x14ac:dyDescent="0.2">
      <c r="A27" s="53"/>
      <c r="B27" s="54"/>
      <c r="C27" s="54"/>
      <c r="D27" s="55"/>
      <c r="E27" s="56"/>
      <c r="F27" s="56"/>
      <c r="G27" s="55"/>
      <c r="H27" s="55"/>
      <c r="I27" s="55"/>
      <c r="J27" s="55"/>
      <c r="K27" s="55"/>
      <c r="L27" s="55"/>
      <c r="M27" s="55"/>
      <c r="N27" s="55"/>
      <c r="O27" s="55"/>
      <c r="P27" s="55"/>
      <c r="Q27" s="55"/>
      <c r="R27" s="55"/>
      <c r="S27" s="55"/>
      <c r="T27" s="230"/>
    </row>
    <row r="29" spans="1:24" s="43" customFormat="1" ht="16" thickBot="1" x14ac:dyDescent="0.25">
      <c r="A29" s="1" t="s">
        <v>12</v>
      </c>
      <c r="B29" s="1"/>
    </row>
    <row r="30" spans="1:24" s="31" customFormat="1" x14ac:dyDescent="0.2">
      <c r="A30" s="3" t="s">
        <v>13</v>
      </c>
      <c r="B30" s="3"/>
      <c r="E30" s="58" t="s">
        <v>14</v>
      </c>
      <c r="F30" s="31" t="s">
        <v>54</v>
      </c>
      <c r="H30" s="414" t="s">
        <v>16</v>
      </c>
    </row>
    <row r="31" spans="1:24" s="60" customFormat="1" x14ac:dyDescent="0.2">
      <c r="A31" s="59">
        <v>1</v>
      </c>
      <c r="B31" s="59"/>
      <c r="C31" s="60" t="s">
        <v>37</v>
      </c>
      <c r="E31" s="61">
        <v>1</v>
      </c>
      <c r="F31" s="60" t="s">
        <v>60</v>
      </c>
      <c r="H31" s="412" t="s">
        <v>252</v>
      </c>
    </row>
    <row r="32" spans="1:24" x14ac:dyDescent="0.2">
      <c r="A32" s="4">
        <v>2</v>
      </c>
      <c r="B32" s="4"/>
      <c r="C32" s="5" t="s">
        <v>17</v>
      </c>
      <c r="E32" s="6">
        <v>1</v>
      </c>
      <c r="F32" s="19" t="s">
        <v>61</v>
      </c>
      <c r="H32" s="41" t="s">
        <v>261</v>
      </c>
    </row>
    <row r="33" spans="1:8" s="8" customFormat="1" x14ac:dyDescent="0.2">
      <c r="A33" s="7">
        <v>3</v>
      </c>
      <c r="B33" s="7"/>
      <c r="C33" s="8" t="s">
        <v>18</v>
      </c>
      <c r="E33" s="10">
        <v>1</v>
      </c>
      <c r="F33" s="8" t="s">
        <v>19</v>
      </c>
      <c r="H33" s="41" t="s">
        <v>261</v>
      </c>
    </row>
    <row r="34" spans="1:8" s="8" customFormat="1" x14ac:dyDescent="0.2">
      <c r="A34" s="7">
        <v>4</v>
      </c>
      <c r="B34" s="7"/>
      <c r="C34" s="8" t="s">
        <v>20</v>
      </c>
      <c r="E34" s="10">
        <v>1</v>
      </c>
      <c r="F34" s="8" t="s">
        <v>21</v>
      </c>
      <c r="H34" s="41" t="s">
        <v>262</v>
      </c>
    </row>
    <row r="35" spans="1:8" x14ac:dyDescent="0.2">
      <c r="A35" s="4">
        <v>5</v>
      </c>
      <c r="B35" s="4"/>
      <c r="C35" s="5" t="s">
        <v>22</v>
      </c>
      <c r="E35" s="6">
        <v>1</v>
      </c>
      <c r="F35" s="19" t="s">
        <v>23</v>
      </c>
      <c r="H35" s="41" t="s">
        <v>253</v>
      </c>
    </row>
    <row r="36" spans="1:8" x14ac:dyDescent="0.2">
      <c r="A36" s="7">
        <v>6</v>
      </c>
      <c r="B36" s="7"/>
      <c r="C36" s="8" t="s">
        <v>24</v>
      </c>
      <c r="E36" s="10">
        <v>1</v>
      </c>
      <c r="F36" s="19" t="s">
        <v>128</v>
      </c>
      <c r="H36" s="41" t="s">
        <v>302</v>
      </c>
    </row>
    <row r="37" spans="1:8" x14ac:dyDescent="0.2">
      <c r="E37" s="62"/>
      <c r="H37" s="41"/>
    </row>
    <row r="38" spans="1:8" s="31" customFormat="1" x14ac:dyDescent="0.2">
      <c r="A38" s="3" t="s">
        <v>25</v>
      </c>
      <c r="B38" s="3"/>
      <c r="E38" s="58" t="s">
        <v>14</v>
      </c>
      <c r="F38" s="31" t="s">
        <v>15</v>
      </c>
      <c r="H38" s="415"/>
    </row>
    <row r="39" spans="1:8" x14ac:dyDescent="0.2">
      <c r="A39" s="19">
        <v>7</v>
      </c>
      <c r="C39" s="19" t="s">
        <v>26</v>
      </c>
      <c r="E39" s="61">
        <v>1</v>
      </c>
      <c r="F39" s="19" t="s">
        <v>27</v>
      </c>
      <c r="H39" s="41" t="s">
        <v>249</v>
      </c>
    </row>
    <row r="40" spans="1:8" x14ac:dyDescent="0.2">
      <c r="A40" s="19">
        <v>8</v>
      </c>
      <c r="C40" s="19" t="s">
        <v>58</v>
      </c>
      <c r="E40" s="61">
        <v>1</v>
      </c>
      <c r="F40" s="19" t="s">
        <v>62</v>
      </c>
      <c r="H40" s="41" t="s">
        <v>306</v>
      </c>
    </row>
    <row r="41" spans="1:8" x14ac:dyDescent="0.2">
      <c r="A41" s="19">
        <v>9</v>
      </c>
      <c r="C41" s="19" t="s">
        <v>40</v>
      </c>
      <c r="E41" s="61">
        <v>0</v>
      </c>
      <c r="F41" s="19" t="s">
        <v>63</v>
      </c>
      <c r="H41" s="41" t="s">
        <v>307</v>
      </c>
    </row>
    <row r="42" spans="1:8" x14ac:dyDescent="0.2">
      <c r="A42" s="19">
        <v>10</v>
      </c>
      <c r="C42" s="19" t="s">
        <v>39</v>
      </c>
      <c r="E42" s="61">
        <v>0</v>
      </c>
      <c r="F42" s="19" t="s">
        <v>115</v>
      </c>
      <c r="H42" s="41" t="s">
        <v>1995</v>
      </c>
    </row>
    <row r="43" spans="1:8" x14ac:dyDescent="0.2">
      <c r="E43" s="63"/>
      <c r="H43" s="41"/>
    </row>
    <row r="44" spans="1:8" s="31" customFormat="1" x14ac:dyDescent="0.2">
      <c r="A44" s="3" t="s">
        <v>57</v>
      </c>
      <c r="B44" s="3"/>
      <c r="E44" s="64" t="s">
        <v>14</v>
      </c>
      <c r="F44" s="31" t="s">
        <v>15</v>
      </c>
      <c r="H44" s="415"/>
    </row>
    <row r="45" spans="1:8" s="5" customFormat="1" x14ac:dyDescent="0.2">
      <c r="A45" s="5">
        <v>11</v>
      </c>
      <c r="C45" s="5" t="s">
        <v>28</v>
      </c>
      <c r="E45" s="6">
        <v>1</v>
      </c>
      <c r="F45" s="19" t="s">
        <v>49</v>
      </c>
      <c r="H45" s="41" t="s">
        <v>260</v>
      </c>
    </row>
    <row r="46" spans="1:8" s="5" customFormat="1" x14ac:dyDescent="0.2">
      <c r="A46" s="11">
        <v>12</v>
      </c>
      <c r="B46" s="11"/>
      <c r="C46" s="5" t="s">
        <v>47</v>
      </c>
      <c r="E46" s="6">
        <v>1</v>
      </c>
      <c r="F46" s="19" t="s">
        <v>109</v>
      </c>
      <c r="H46" s="41" t="s">
        <v>1404</v>
      </c>
    </row>
    <row r="47" spans="1:8" x14ac:dyDescent="0.2">
      <c r="A47" s="47">
        <v>13</v>
      </c>
      <c r="B47" s="47"/>
      <c r="C47" s="19" t="s">
        <v>29</v>
      </c>
      <c r="E47" s="61">
        <v>0</v>
      </c>
      <c r="F47" s="19" t="s">
        <v>30</v>
      </c>
      <c r="H47" s="41" t="s">
        <v>263</v>
      </c>
    </row>
    <row r="48" spans="1:8" x14ac:dyDescent="0.2">
      <c r="A48" s="47">
        <v>14</v>
      </c>
      <c r="B48" s="47"/>
      <c r="C48" s="19" t="s">
        <v>31</v>
      </c>
      <c r="E48" s="61">
        <v>1</v>
      </c>
      <c r="F48" s="19" t="s">
        <v>1400</v>
      </c>
      <c r="H48" s="41" t="s">
        <v>1609</v>
      </c>
    </row>
    <row r="49" spans="1:13" x14ac:dyDescent="0.2">
      <c r="A49" s="47">
        <v>15</v>
      </c>
      <c r="B49" s="47"/>
      <c r="C49" s="19" t="s">
        <v>38</v>
      </c>
      <c r="E49" s="61">
        <v>0</v>
      </c>
      <c r="F49" s="19" t="s">
        <v>64</v>
      </c>
      <c r="H49" s="41" t="s">
        <v>308</v>
      </c>
    </row>
    <row r="50" spans="1:13" x14ac:dyDescent="0.2">
      <c r="E50" s="63"/>
    </row>
    <row r="51" spans="1:13" ht="16" thickBot="1" x14ac:dyDescent="0.25">
      <c r="A51" s="43"/>
      <c r="B51" s="43"/>
      <c r="C51" s="43"/>
      <c r="D51" s="43"/>
      <c r="E51" s="65"/>
      <c r="F51" s="43"/>
      <c r="G51" s="43"/>
      <c r="H51" s="18"/>
      <c r="I51" s="18"/>
      <c r="J51" s="18"/>
      <c r="K51" s="18"/>
      <c r="L51" s="18"/>
      <c r="M51" s="18"/>
    </row>
    <row r="52" spans="1:13" x14ac:dyDescent="0.2">
      <c r="E52" s="63"/>
      <c r="H52" s="18"/>
      <c r="I52" s="18"/>
      <c r="J52" s="18"/>
      <c r="K52" s="18"/>
      <c r="L52" s="18"/>
      <c r="M52" s="18"/>
    </row>
    <row r="53" spans="1:13" ht="16" thickBot="1" x14ac:dyDescent="0.25">
      <c r="A53" s="2" t="s">
        <v>32</v>
      </c>
      <c r="B53" s="2"/>
      <c r="E53" s="66">
        <f>SUM(E31:E36,E39:E42,E45:E49)</f>
        <v>11</v>
      </c>
      <c r="F53" s="67" t="s">
        <v>48</v>
      </c>
      <c r="H53" s="18"/>
      <c r="I53" s="18"/>
      <c r="J53" s="18"/>
      <c r="K53" s="18"/>
      <c r="L53" s="18"/>
      <c r="M53" s="18"/>
    </row>
    <row r="54" spans="1:13" ht="16" thickTop="1" x14ac:dyDescent="0.2">
      <c r="A54" s="201" t="s">
        <v>1367</v>
      </c>
      <c r="B54" s="2"/>
      <c r="E54" s="197" t="s">
        <v>1373</v>
      </c>
      <c r="F54" s="67"/>
      <c r="H54" s="18"/>
      <c r="I54" s="18"/>
      <c r="J54" s="18"/>
      <c r="K54" s="18"/>
      <c r="L54" s="18"/>
      <c r="M54" s="18"/>
    </row>
    <row r="55" spans="1:13" x14ac:dyDescent="0.2">
      <c r="A55" s="68" t="s">
        <v>118</v>
      </c>
      <c r="B55" s="2"/>
      <c r="E55" s="194">
        <f>0.5^E54</f>
        <v>1</v>
      </c>
      <c r="H55" s="18"/>
      <c r="I55" s="18"/>
      <c r="J55" s="18"/>
      <c r="K55" s="18"/>
      <c r="L55" s="18"/>
      <c r="M55" s="18"/>
    </row>
    <row r="56" spans="1:13" x14ac:dyDescent="0.2">
      <c r="A56" s="2"/>
      <c r="B56" s="2"/>
      <c r="C56" s="68"/>
      <c r="E56" s="63"/>
      <c r="H56" s="18"/>
      <c r="I56" s="18"/>
      <c r="J56" s="18"/>
      <c r="K56" s="18"/>
      <c r="L56" s="18"/>
      <c r="M56" s="18"/>
    </row>
    <row r="57" spans="1:13" ht="16" thickBot="1" x14ac:dyDescent="0.25">
      <c r="A57" s="1"/>
      <c r="B57" s="1"/>
      <c r="C57" s="43"/>
      <c r="D57" s="43"/>
      <c r="E57" s="43"/>
      <c r="F57" s="43"/>
      <c r="G57" s="43"/>
      <c r="H57" s="18"/>
      <c r="I57" s="18"/>
      <c r="J57" s="18"/>
      <c r="K57" s="18"/>
      <c r="L57" s="18"/>
      <c r="M57" s="18"/>
    </row>
    <row r="58" spans="1:13" x14ac:dyDescent="0.2">
      <c r="A58" s="3" t="s">
        <v>33</v>
      </c>
      <c r="B58" s="3"/>
      <c r="C58" s="31"/>
      <c r="D58" s="31"/>
      <c r="E58" s="69" t="s">
        <v>34</v>
      </c>
      <c r="F58" s="31" t="s">
        <v>15</v>
      </c>
      <c r="G58" s="31"/>
      <c r="H58" s="18"/>
      <c r="I58" s="18"/>
      <c r="J58" s="18"/>
      <c r="K58" s="18"/>
      <c r="L58" s="18"/>
      <c r="M58" s="18"/>
    </row>
    <row r="59" spans="1:13" x14ac:dyDescent="0.2">
      <c r="A59" s="198" t="s">
        <v>1368</v>
      </c>
      <c r="B59" s="24" t="s">
        <v>1370</v>
      </c>
      <c r="E59" s="194">
        <v>1</v>
      </c>
      <c r="F59" s="24" t="s">
        <v>1372</v>
      </c>
      <c r="H59" s="18"/>
      <c r="I59" s="18"/>
      <c r="J59" s="18"/>
      <c r="K59" s="18"/>
      <c r="L59" s="18"/>
      <c r="M59" s="18"/>
    </row>
    <row r="60" spans="1:13" x14ac:dyDescent="0.2">
      <c r="A60" s="198" t="s">
        <v>1369</v>
      </c>
      <c r="B60" s="193" t="s">
        <v>1371</v>
      </c>
      <c r="C60" s="24"/>
      <c r="E60" s="194">
        <v>1</v>
      </c>
      <c r="F60" s="24" t="s">
        <v>1372</v>
      </c>
      <c r="H60" s="18"/>
      <c r="I60" s="18"/>
      <c r="J60" s="18"/>
      <c r="K60" s="18"/>
      <c r="L60" s="18"/>
      <c r="M60" s="18"/>
    </row>
    <row r="61" spans="1:13" x14ac:dyDescent="0.2">
      <c r="A61" s="5"/>
      <c r="B61" s="5"/>
      <c r="C61" s="24"/>
      <c r="E61" s="23"/>
      <c r="H61" s="18"/>
      <c r="I61" s="18"/>
      <c r="J61" s="18"/>
      <c r="K61" s="18"/>
      <c r="L61" s="18"/>
      <c r="M61" s="18"/>
    </row>
    <row r="62" spans="1:13" ht="16" thickBot="1" x14ac:dyDescent="0.25">
      <c r="A62" s="5"/>
      <c r="B62" s="5"/>
      <c r="C62" s="22"/>
      <c r="H62" s="18"/>
      <c r="I62" s="18"/>
      <c r="J62" s="18"/>
      <c r="K62" s="18"/>
      <c r="L62" s="18"/>
      <c r="M62" s="18"/>
    </row>
    <row r="63" spans="1:13" x14ac:dyDescent="0.2">
      <c r="A63" s="21"/>
      <c r="B63" s="21"/>
      <c r="C63" s="20"/>
      <c r="D63" s="70"/>
      <c r="E63" s="70"/>
      <c r="F63" s="70"/>
      <c r="G63" s="70"/>
      <c r="H63" s="18"/>
      <c r="I63" s="18"/>
      <c r="J63" s="18"/>
      <c r="K63" s="18"/>
      <c r="L63" s="18"/>
      <c r="M63" s="18"/>
    </row>
    <row r="64" spans="1:13" ht="16" thickBot="1" x14ac:dyDescent="0.25">
      <c r="A64" s="2" t="s">
        <v>35</v>
      </c>
      <c r="B64" s="2"/>
      <c r="E64" s="211">
        <f>E53*E55*E59*E60</f>
        <v>11</v>
      </c>
      <c r="F64" s="212" t="s">
        <v>48</v>
      </c>
      <c r="H64" s="18"/>
      <c r="I64" s="18"/>
      <c r="J64" s="18"/>
      <c r="K64" s="18"/>
      <c r="L64" s="18"/>
      <c r="M64" s="18"/>
    </row>
    <row r="65" spans="1:13" ht="16" thickTop="1" x14ac:dyDescent="0.2">
      <c r="C65" s="68"/>
      <c r="H65" s="18"/>
      <c r="I65" s="18"/>
      <c r="J65" s="18"/>
      <c r="K65" s="18"/>
      <c r="L65" s="18"/>
      <c r="M65" s="18"/>
    </row>
    <row r="66" spans="1:13" ht="16" thickBot="1" x14ac:dyDescent="0.25">
      <c r="A66" s="43"/>
      <c r="B66" s="43"/>
      <c r="C66" s="43"/>
      <c r="D66" s="43"/>
      <c r="E66" s="43"/>
      <c r="F66" s="43"/>
      <c r="G66" s="43"/>
      <c r="H66" s="18"/>
      <c r="I66" s="18"/>
      <c r="J66" s="18"/>
      <c r="K66" s="18"/>
      <c r="L66" s="18"/>
      <c r="M66" s="18"/>
    </row>
    <row r="67" spans="1:13" x14ac:dyDescent="0.2">
      <c r="H67" s="18"/>
      <c r="I67" s="18"/>
      <c r="J67" s="18"/>
      <c r="K67" s="18"/>
      <c r="L67" s="18"/>
      <c r="M67" s="18"/>
    </row>
    <row r="68" spans="1:13" x14ac:dyDescent="0.2">
      <c r="A68" s="2" t="s">
        <v>1394</v>
      </c>
      <c r="H68" s="18"/>
      <c r="I68" s="18"/>
      <c r="J68" s="18"/>
      <c r="K68" s="18"/>
      <c r="L68" s="18"/>
      <c r="M68" s="18"/>
    </row>
    <row r="69" spans="1:13" x14ac:dyDescent="0.2">
      <c r="A69" s="221">
        <v>44096</v>
      </c>
      <c r="B69" s="19" t="s">
        <v>1395</v>
      </c>
      <c r="H69" s="18"/>
      <c r="I69" s="18"/>
      <c r="J69" s="18"/>
      <c r="K69" s="18"/>
      <c r="L69" s="18"/>
      <c r="M69" s="18"/>
    </row>
    <row r="70" spans="1:13" x14ac:dyDescent="0.2">
      <c r="H70" s="18"/>
      <c r="I70" s="18"/>
      <c r="J70" s="18"/>
      <c r="K70" s="18"/>
      <c r="L70" s="18"/>
      <c r="M70" s="18"/>
    </row>
    <row r="71" spans="1:13" x14ac:dyDescent="0.2">
      <c r="H71" s="18"/>
      <c r="I71" s="18"/>
      <c r="J71" s="18"/>
      <c r="K71" s="18"/>
      <c r="L71" s="18"/>
      <c r="M71" s="18"/>
    </row>
    <row r="72" spans="1:13" x14ac:dyDescent="0.2">
      <c r="H72" s="18"/>
      <c r="I72" s="18"/>
      <c r="J72" s="18"/>
      <c r="K72" s="18"/>
      <c r="L72" s="18"/>
      <c r="M72" s="18"/>
    </row>
    <row r="73" spans="1:13" x14ac:dyDescent="0.2">
      <c r="H73" s="18"/>
      <c r="I73" s="18"/>
      <c r="J73" s="18"/>
      <c r="K73" s="18"/>
      <c r="L73" s="18"/>
      <c r="M73" s="18"/>
    </row>
    <row r="74" spans="1:13" x14ac:dyDescent="0.2">
      <c r="H74" s="18"/>
      <c r="I74" s="18"/>
      <c r="J74" s="18"/>
      <c r="K74" s="18"/>
      <c r="L74" s="18"/>
      <c r="M74" s="18"/>
    </row>
    <row r="75" spans="1:13" x14ac:dyDescent="0.2">
      <c r="H75" s="18"/>
      <c r="I75" s="18"/>
      <c r="J75" s="18"/>
      <c r="K75" s="18"/>
      <c r="L75" s="18"/>
      <c r="M75" s="18"/>
    </row>
    <row r="76" spans="1:13" x14ac:dyDescent="0.2">
      <c r="H76" s="18"/>
      <c r="I76" s="18"/>
      <c r="J76" s="18"/>
      <c r="K76" s="18"/>
      <c r="L76" s="18"/>
      <c r="M76" s="18"/>
    </row>
    <row r="77" spans="1:13" x14ac:dyDescent="0.2">
      <c r="H77" s="18"/>
      <c r="I77" s="18"/>
      <c r="J77" s="18"/>
      <c r="K77" s="18"/>
      <c r="L77" s="18"/>
      <c r="M77" s="18"/>
    </row>
    <row r="1048501" spans="16:16" x14ac:dyDescent="0.2">
      <c r="P1048501" s="57"/>
    </row>
  </sheetData>
  <conditionalFormatting sqref="E64">
    <cfRule type="cellIs" dxfId="33" priority="1" operator="lessThan">
      <formula>7.5</formula>
    </cfRule>
    <cfRule type="cellIs" dxfId="32" priority="2" operator="greaterThan">
      <formula>7.5</formula>
    </cfRule>
  </conditionalFormatting>
  <dataValidations count="4">
    <dataValidation type="list" allowBlank="1" showInputMessage="1" showErrorMessage="1" sqref="E10" xr:uid="{00000000-0002-0000-3400-000000000000}">
      <formula1>#REF!</formula1>
    </dataValidation>
    <dataValidation type="list" showInputMessage="1" showErrorMessage="1" sqref="E12" xr:uid="{00000000-0002-0000-3400-000001000000}">
      <formula1>#REF!</formula1>
    </dataValidation>
    <dataValidation type="list" allowBlank="1" showInputMessage="1" showErrorMessage="1" sqref="E11" xr:uid="{00000000-0002-0000-3400-000002000000}">
      <formula1>#REF!</formula1>
    </dataValidation>
    <dataValidation type="list" allowBlank="1" showInputMessage="1" showErrorMessage="1" sqref="D12" xr:uid="{00000000-0002-0000-34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400-000004000000}">
          <x14:formula1>
            <xm:f>Lists!$C$1:$C$9</xm:f>
          </x14:formula1>
          <xm:sqref>D10</xm:sqref>
        </x14:dataValidation>
        <x14:dataValidation type="list" allowBlank="1" showInputMessage="1" showErrorMessage="1" xr:uid="{00000000-0002-0000-3400-000005000000}">
          <x14:formula1>
            <xm:f>Lists!$F$1:$F$8</xm:f>
          </x14:formula1>
          <xm:sqref>D11</xm:sqref>
        </x14:dataValidation>
        <x14:dataValidation type="list" allowBlank="1" showInputMessage="1" showErrorMessage="1" xr:uid="{00000000-0002-0000-3400-000006000000}">
          <x14:formula1>
            <xm:f>Lists!$E$1:$E$5</xm:f>
          </x14:formula1>
          <xm:sqref>V15:V16</xm:sqref>
        </x14:dataValidation>
        <x14:dataValidation type="list" allowBlank="1" showInputMessage="1" showErrorMessage="1" xr:uid="{00000000-0002-0000-3400-000007000000}">
          <x14:formula1>
            <xm:f>Lists!$D$1:$D$8</xm:f>
          </x14:formula1>
          <xm:sqref>E15:E16</xm:sqref>
        </x14:dataValidation>
        <x14:dataValidation type="list" allowBlank="1" showInputMessage="1" showErrorMessage="1" xr:uid="{00000000-0002-0000-3400-000008000000}">
          <x14:formula1>
            <xm:f>Lists!$G$1:$G$8</xm:f>
          </x14:formula1>
          <xm:sqref>D21:D22</xm:sqref>
        </x14:dataValidation>
      </x14:dataValidation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92D050"/>
  </sheetPr>
  <dimension ref="A1:X1048508"/>
  <sheetViews>
    <sheetView topLeftCell="C1" zoomScale="90" zoomScaleNormal="9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32.164062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31.5" style="19" customWidth="1"/>
    <col min="21" max="21" width="70.83203125" style="19" customWidth="1"/>
    <col min="22" max="22" width="19.83203125" style="19" customWidth="1"/>
    <col min="23" max="23" width="35.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925</v>
      </c>
      <c r="G2" s="19" t="s">
        <v>72</v>
      </c>
      <c r="H2" s="44" t="s">
        <v>1685</v>
      </c>
    </row>
    <row r="3" spans="1:24" x14ac:dyDescent="0.2">
      <c r="C3" s="19" t="s">
        <v>2</v>
      </c>
      <c r="D3" s="209">
        <v>1978</v>
      </c>
    </row>
    <row r="4" spans="1:24" x14ac:dyDescent="0.2">
      <c r="C4" s="8" t="s">
        <v>44</v>
      </c>
      <c r="D4" s="44" t="s">
        <v>926</v>
      </c>
    </row>
    <row r="5" spans="1:24" x14ac:dyDescent="0.2">
      <c r="C5" s="19" t="s">
        <v>3</v>
      </c>
      <c r="D5" s="44" t="s">
        <v>2172</v>
      </c>
    </row>
    <row r="6" spans="1:24" x14ac:dyDescent="0.2">
      <c r="D6" s="18"/>
    </row>
    <row r="7" spans="1:24" s="43" customFormat="1" ht="16" thickBot="1" x14ac:dyDescent="0.25">
      <c r="A7" s="1" t="s">
        <v>59</v>
      </c>
      <c r="B7" s="1"/>
      <c r="D7" s="248" t="s">
        <v>1998</v>
      </c>
    </row>
    <row r="9" spans="1:24" s="43" customFormat="1" ht="16" thickBot="1" x14ac:dyDescent="0.25">
      <c r="A9" s="1" t="s">
        <v>4</v>
      </c>
      <c r="B9" s="1"/>
    </row>
    <row r="10" spans="1:24" x14ac:dyDescent="0.2">
      <c r="C10" s="19" t="s">
        <v>74</v>
      </c>
      <c r="D10" s="45" t="s">
        <v>71</v>
      </c>
      <c r="E10" s="46"/>
    </row>
    <row r="11" spans="1:24" x14ac:dyDescent="0.2">
      <c r="C11" s="19" t="s">
        <v>46</v>
      </c>
      <c r="D11" s="45" t="s">
        <v>43</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1685</v>
      </c>
      <c r="C15" s="206" t="s">
        <v>921</v>
      </c>
      <c r="D15" s="225" t="s">
        <v>90</v>
      </c>
      <c r="E15" s="225" t="s">
        <v>1582</v>
      </c>
      <c r="F15" s="225" t="s">
        <v>927</v>
      </c>
      <c r="G15" s="225" t="s">
        <v>930</v>
      </c>
      <c r="H15" s="225" t="s">
        <v>134</v>
      </c>
      <c r="I15" s="225" t="s">
        <v>71</v>
      </c>
      <c r="J15" s="225" t="s">
        <v>71</v>
      </c>
      <c r="K15" s="225" t="s">
        <v>71</v>
      </c>
      <c r="L15" s="225" t="s">
        <v>71</v>
      </c>
      <c r="M15" s="225" t="s">
        <v>71</v>
      </c>
      <c r="N15" s="225" t="s">
        <v>71</v>
      </c>
      <c r="O15" s="225" t="s">
        <v>71</v>
      </c>
      <c r="P15" s="225" t="s">
        <v>71</v>
      </c>
      <c r="Q15" s="15" t="s">
        <v>135</v>
      </c>
      <c r="R15" s="15">
        <v>168</v>
      </c>
      <c r="S15" s="15" t="s">
        <v>125</v>
      </c>
      <c r="T15" s="15">
        <v>168</v>
      </c>
      <c r="U15" s="15" t="s">
        <v>71</v>
      </c>
      <c r="V15" s="15" t="s">
        <v>71</v>
      </c>
      <c r="W15" s="225" t="s">
        <v>53</v>
      </c>
      <c r="X15" s="225" t="s">
        <v>2000</v>
      </c>
    </row>
    <row r="16" spans="1:24" s="550" customFormat="1" x14ac:dyDescent="0.2">
      <c r="A16" s="225">
        <v>2</v>
      </c>
      <c r="B16" s="225" t="s">
        <v>1685</v>
      </c>
      <c r="C16" s="206" t="s">
        <v>922</v>
      </c>
      <c r="D16" s="225" t="s">
        <v>90</v>
      </c>
      <c r="E16" s="225" t="s">
        <v>1582</v>
      </c>
      <c r="F16" s="225" t="s">
        <v>927</v>
      </c>
      <c r="G16" s="225" t="s">
        <v>930</v>
      </c>
      <c r="H16" s="225" t="s">
        <v>134</v>
      </c>
      <c r="I16" s="225" t="s">
        <v>71</v>
      </c>
      <c r="J16" s="225" t="s">
        <v>71</v>
      </c>
      <c r="K16" s="225" t="s">
        <v>71</v>
      </c>
      <c r="L16" s="225" t="s">
        <v>71</v>
      </c>
      <c r="M16" s="225" t="s">
        <v>71</v>
      </c>
      <c r="N16" s="225" t="s">
        <v>71</v>
      </c>
      <c r="O16" s="225" t="s">
        <v>71</v>
      </c>
      <c r="P16" s="225" t="s">
        <v>71</v>
      </c>
      <c r="Q16" s="15" t="s">
        <v>135</v>
      </c>
      <c r="R16" s="15">
        <v>192</v>
      </c>
      <c r="S16" s="15" t="s">
        <v>125</v>
      </c>
      <c r="T16" s="15">
        <v>192</v>
      </c>
      <c r="U16" s="15" t="s">
        <v>71</v>
      </c>
      <c r="V16" s="15" t="s">
        <v>71</v>
      </c>
      <c r="W16" s="225" t="s">
        <v>53</v>
      </c>
      <c r="X16" s="225"/>
    </row>
    <row r="17" spans="1:24" s="550" customFormat="1" x14ac:dyDescent="0.2">
      <c r="A17" s="396">
        <v>3</v>
      </c>
      <c r="B17" s="396" t="s">
        <v>1685</v>
      </c>
      <c r="C17" s="397" t="s">
        <v>923</v>
      </c>
      <c r="D17" s="396" t="s">
        <v>90</v>
      </c>
      <c r="E17" s="396" t="s">
        <v>1582</v>
      </c>
      <c r="F17" s="396" t="s">
        <v>927</v>
      </c>
      <c r="G17" s="396" t="s">
        <v>930</v>
      </c>
      <c r="H17" s="396" t="s">
        <v>134</v>
      </c>
      <c r="I17" s="396" t="s">
        <v>71</v>
      </c>
      <c r="J17" s="396" t="s">
        <v>71</v>
      </c>
      <c r="K17" s="396" t="s">
        <v>71</v>
      </c>
      <c r="L17" s="396" t="s">
        <v>71</v>
      </c>
      <c r="M17" s="396" t="s">
        <v>71</v>
      </c>
      <c r="N17" s="396" t="s">
        <v>71</v>
      </c>
      <c r="O17" s="396" t="s">
        <v>71</v>
      </c>
      <c r="P17" s="396" t="s">
        <v>71</v>
      </c>
      <c r="Q17" s="398" t="s">
        <v>135</v>
      </c>
      <c r="R17" s="398">
        <v>120</v>
      </c>
      <c r="S17" s="398" t="s">
        <v>125</v>
      </c>
      <c r="T17" s="398">
        <v>120</v>
      </c>
      <c r="U17" s="398" t="s">
        <v>71</v>
      </c>
      <c r="V17" s="398" t="s">
        <v>71</v>
      </c>
      <c r="W17" s="396" t="s">
        <v>53</v>
      </c>
      <c r="X17" s="396"/>
    </row>
    <row r="18" spans="1:24" s="550" customFormat="1" x14ac:dyDescent="0.2">
      <c r="A18" s="225">
        <v>4</v>
      </c>
      <c r="B18" s="225" t="s">
        <v>1685</v>
      </c>
      <c r="C18" s="206" t="s">
        <v>921</v>
      </c>
      <c r="D18" s="225" t="s">
        <v>90</v>
      </c>
      <c r="E18" s="225" t="s">
        <v>1582</v>
      </c>
      <c r="F18" s="225" t="s">
        <v>929</v>
      </c>
      <c r="G18" s="225" t="s">
        <v>930</v>
      </c>
      <c r="H18" s="225" t="s">
        <v>134</v>
      </c>
      <c r="I18" s="225" t="s">
        <v>71</v>
      </c>
      <c r="J18" s="225" t="s">
        <v>71</v>
      </c>
      <c r="K18" s="225" t="s">
        <v>87</v>
      </c>
      <c r="L18" s="225" t="s">
        <v>87</v>
      </c>
      <c r="M18" s="225" t="s">
        <v>87</v>
      </c>
      <c r="N18" s="225" t="s">
        <v>87</v>
      </c>
      <c r="O18" s="225" t="s">
        <v>87</v>
      </c>
      <c r="P18" s="225" t="s">
        <v>87</v>
      </c>
      <c r="Q18" s="15" t="s">
        <v>135</v>
      </c>
      <c r="R18" s="15">
        <v>168</v>
      </c>
      <c r="S18" s="15" t="s">
        <v>125</v>
      </c>
      <c r="T18" s="15">
        <v>168</v>
      </c>
      <c r="U18" s="15" t="s">
        <v>71</v>
      </c>
      <c r="V18" s="15" t="s">
        <v>71</v>
      </c>
      <c r="W18" s="225" t="s">
        <v>53</v>
      </c>
      <c r="X18" s="225"/>
    </row>
    <row r="19" spans="1:24" s="550" customFormat="1" x14ac:dyDescent="0.2">
      <c r="A19" s="225">
        <v>5</v>
      </c>
      <c r="B19" s="225" t="s">
        <v>1685</v>
      </c>
      <c r="C19" s="206" t="s">
        <v>922</v>
      </c>
      <c r="D19" s="225" t="s">
        <v>90</v>
      </c>
      <c r="E19" s="225" t="s">
        <v>1582</v>
      </c>
      <c r="F19" s="225" t="s">
        <v>929</v>
      </c>
      <c r="G19" s="225" t="s">
        <v>930</v>
      </c>
      <c r="H19" s="225" t="s">
        <v>134</v>
      </c>
      <c r="I19" s="225" t="s">
        <v>71</v>
      </c>
      <c r="J19" s="225" t="s">
        <v>71</v>
      </c>
      <c r="K19" s="225" t="s">
        <v>87</v>
      </c>
      <c r="L19" s="225" t="s">
        <v>87</v>
      </c>
      <c r="M19" s="225" t="s">
        <v>87</v>
      </c>
      <c r="N19" s="225" t="s">
        <v>87</v>
      </c>
      <c r="O19" s="225" t="s">
        <v>87</v>
      </c>
      <c r="P19" s="225" t="s">
        <v>87</v>
      </c>
      <c r="Q19" s="15" t="s">
        <v>135</v>
      </c>
      <c r="R19" s="15">
        <v>192</v>
      </c>
      <c r="S19" s="15" t="s">
        <v>125</v>
      </c>
      <c r="T19" s="15">
        <v>192</v>
      </c>
      <c r="U19" s="15" t="s">
        <v>71</v>
      </c>
      <c r="V19" s="15" t="s">
        <v>71</v>
      </c>
      <c r="W19" s="225" t="s">
        <v>53</v>
      </c>
      <c r="X19" s="225"/>
    </row>
    <row r="20" spans="1:24" s="550" customFormat="1" x14ac:dyDescent="0.2">
      <c r="A20" s="396">
        <v>6</v>
      </c>
      <c r="B20" s="396" t="s">
        <v>1685</v>
      </c>
      <c r="C20" s="397" t="s">
        <v>923</v>
      </c>
      <c r="D20" s="396" t="s">
        <v>90</v>
      </c>
      <c r="E20" s="396" t="s">
        <v>1582</v>
      </c>
      <c r="F20" s="396" t="s">
        <v>929</v>
      </c>
      <c r="G20" s="396" t="s">
        <v>930</v>
      </c>
      <c r="H20" s="396" t="s">
        <v>134</v>
      </c>
      <c r="I20" s="396" t="s">
        <v>71</v>
      </c>
      <c r="J20" s="396" t="s">
        <v>71</v>
      </c>
      <c r="K20" s="396" t="s">
        <v>87</v>
      </c>
      <c r="L20" s="396" t="s">
        <v>87</v>
      </c>
      <c r="M20" s="396" t="s">
        <v>87</v>
      </c>
      <c r="N20" s="396" t="s">
        <v>87</v>
      </c>
      <c r="O20" s="396" t="s">
        <v>87</v>
      </c>
      <c r="P20" s="396" t="s">
        <v>87</v>
      </c>
      <c r="Q20" s="398" t="s">
        <v>135</v>
      </c>
      <c r="R20" s="398">
        <v>120</v>
      </c>
      <c r="S20" s="398" t="s">
        <v>125</v>
      </c>
      <c r="T20" s="398">
        <v>120</v>
      </c>
      <c r="U20" s="398" t="s">
        <v>71</v>
      </c>
      <c r="V20" s="398" t="s">
        <v>71</v>
      </c>
      <c r="W20" s="396" t="s">
        <v>53</v>
      </c>
      <c r="X20" s="396"/>
    </row>
    <row r="21" spans="1:24" s="49" customFormat="1" x14ac:dyDescent="0.2"/>
    <row r="22" spans="1:24" s="50" customFormat="1" ht="16" thickBot="1" x14ac:dyDescent="0.25">
      <c r="A22" s="17" t="s">
        <v>2142</v>
      </c>
      <c r="B22" s="17"/>
      <c r="C22" s="17" t="s">
        <v>68</v>
      </c>
    </row>
    <row r="23" spans="1:24" s="49" customFormat="1" x14ac:dyDescent="0.2"/>
    <row r="24" spans="1:24" s="99" customFormat="1" x14ac:dyDescent="0.2">
      <c r="A24" s="51" t="s">
        <v>5</v>
      </c>
      <c r="B24" s="51" t="s">
        <v>36</v>
      </c>
      <c r="C24" s="51" t="s">
        <v>6</v>
      </c>
      <c r="D24" s="51" t="s">
        <v>45</v>
      </c>
      <c r="E24" s="51" t="s">
        <v>9</v>
      </c>
      <c r="F24" s="51" t="s">
        <v>119</v>
      </c>
      <c r="G24" s="51" t="s">
        <v>56</v>
      </c>
      <c r="H24" s="51" t="s">
        <v>136</v>
      </c>
      <c r="I24" s="51" t="s">
        <v>137</v>
      </c>
      <c r="J24" s="51" t="s">
        <v>138</v>
      </c>
      <c r="K24" s="51" t="s">
        <v>139</v>
      </c>
      <c r="L24" s="51" t="s">
        <v>122</v>
      </c>
      <c r="M24" s="51" t="s">
        <v>140</v>
      </c>
      <c r="N24" s="51" t="s">
        <v>122</v>
      </c>
      <c r="O24" s="51" t="s">
        <v>42</v>
      </c>
      <c r="P24" s="51" t="s">
        <v>141</v>
      </c>
      <c r="Q24" s="51" t="s">
        <v>142</v>
      </c>
      <c r="R24" s="51" t="s">
        <v>10</v>
      </c>
      <c r="S24" s="51" t="s">
        <v>146</v>
      </c>
      <c r="T24" s="51" t="s">
        <v>145</v>
      </c>
      <c r="U24" s="51" t="s">
        <v>11</v>
      </c>
      <c r="V24" s="85" t="s">
        <v>16</v>
      </c>
    </row>
    <row r="25" spans="1:24" s="529" customFormat="1" x14ac:dyDescent="0.2">
      <c r="A25" s="90">
        <v>1</v>
      </c>
      <c r="B25" s="90" t="s">
        <v>1685</v>
      </c>
      <c r="C25" s="207" t="s">
        <v>921</v>
      </c>
      <c r="D25" s="90" t="s">
        <v>90</v>
      </c>
      <c r="E25" s="90" t="s">
        <v>90</v>
      </c>
      <c r="F25" s="90">
        <v>6</v>
      </c>
      <c r="G25" s="90" t="s">
        <v>71</v>
      </c>
      <c r="H25" s="90" t="s">
        <v>862</v>
      </c>
      <c r="I25" s="90" t="s">
        <v>862</v>
      </c>
      <c r="J25" s="90" t="s">
        <v>862</v>
      </c>
      <c r="K25" s="90" t="s">
        <v>71</v>
      </c>
      <c r="L25" s="90" t="s">
        <v>71</v>
      </c>
      <c r="M25" s="90" t="s">
        <v>71</v>
      </c>
      <c r="N25" s="90" t="s">
        <v>71</v>
      </c>
      <c r="O25" s="90" t="s">
        <v>865</v>
      </c>
      <c r="P25" s="90">
        <f>24*5</f>
        <v>120</v>
      </c>
      <c r="Q25" s="90" t="s">
        <v>125</v>
      </c>
      <c r="R25" s="90" t="s">
        <v>71</v>
      </c>
      <c r="S25" s="90" t="s">
        <v>71</v>
      </c>
      <c r="T25" s="90" t="s">
        <v>71</v>
      </c>
      <c r="U25" s="90" t="s">
        <v>71</v>
      </c>
      <c r="V25" s="243" t="s">
        <v>2001</v>
      </c>
      <c r="X25" s="100"/>
    </row>
    <row r="26" spans="1:24" s="529" customFormat="1" x14ac:dyDescent="0.2">
      <c r="A26" s="90">
        <v>2</v>
      </c>
      <c r="B26" s="90" t="s">
        <v>1685</v>
      </c>
      <c r="C26" s="207" t="s">
        <v>922</v>
      </c>
      <c r="D26" s="90" t="s">
        <v>90</v>
      </c>
      <c r="E26" s="90" t="s">
        <v>90</v>
      </c>
      <c r="F26" s="90">
        <v>6</v>
      </c>
      <c r="G26" s="90" t="s">
        <v>71</v>
      </c>
      <c r="H26" s="90" t="s">
        <v>862</v>
      </c>
      <c r="I26" s="90" t="s">
        <v>862</v>
      </c>
      <c r="J26" s="90" t="s">
        <v>862</v>
      </c>
      <c r="K26" s="90" t="s">
        <v>71</v>
      </c>
      <c r="L26" s="90" t="s">
        <v>71</v>
      </c>
      <c r="M26" s="90" t="s">
        <v>71</v>
      </c>
      <c r="N26" s="90" t="s">
        <v>71</v>
      </c>
      <c r="O26" s="90" t="s">
        <v>865</v>
      </c>
      <c r="P26" s="90" t="s">
        <v>932</v>
      </c>
      <c r="Q26" s="90" t="s">
        <v>125</v>
      </c>
      <c r="R26" s="90" t="s">
        <v>71</v>
      </c>
      <c r="S26" s="90" t="s">
        <v>71</v>
      </c>
      <c r="T26" s="90" t="s">
        <v>71</v>
      </c>
      <c r="U26" s="90" t="s">
        <v>71</v>
      </c>
      <c r="V26" s="243" t="s">
        <v>931</v>
      </c>
      <c r="X26" s="100"/>
    </row>
    <row r="27" spans="1:24" s="529" customFormat="1" x14ac:dyDescent="0.2">
      <c r="A27" s="396">
        <v>3</v>
      </c>
      <c r="B27" s="396" t="s">
        <v>1685</v>
      </c>
      <c r="C27" s="397" t="s">
        <v>923</v>
      </c>
      <c r="D27" s="396" t="s">
        <v>90</v>
      </c>
      <c r="E27" s="396" t="s">
        <v>90</v>
      </c>
      <c r="F27" s="396">
        <v>6</v>
      </c>
      <c r="G27" s="396" t="s">
        <v>71</v>
      </c>
      <c r="H27" s="396" t="s">
        <v>862</v>
      </c>
      <c r="I27" s="396" t="s">
        <v>862</v>
      </c>
      <c r="J27" s="396" t="s">
        <v>862</v>
      </c>
      <c r="K27" s="396" t="s">
        <v>71</v>
      </c>
      <c r="L27" s="396" t="s">
        <v>71</v>
      </c>
      <c r="M27" s="396" t="s">
        <v>71</v>
      </c>
      <c r="N27" s="396" t="s">
        <v>71</v>
      </c>
      <c r="O27" s="396" t="s">
        <v>865</v>
      </c>
      <c r="P27" s="396" t="s">
        <v>71</v>
      </c>
      <c r="Q27" s="396" t="s">
        <v>71</v>
      </c>
      <c r="R27" s="396" t="s">
        <v>71</v>
      </c>
      <c r="S27" s="396" t="s">
        <v>71</v>
      </c>
      <c r="T27" s="396" t="s">
        <v>71</v>
      </c>
      <c r="U27" s="396" t="s">
        <v>71</v>
      </c>
      <c r="V27" s="563" t="s">
        <v>934</v>
      </c>
      <c r="X27" s="100"/>
    </row>
    <row r="28" spans="1:24" s="100" customFormat="1" x14ac:dyDescent="0.2">
      <c r="A28" s="90">
        <v>4</v>
      </c>
      <c r="B28" s="90" t="s">
        <v>1685</v>
      </c>
      <c r="C28" s="207" t="s">
        <v>921</v>
      </c>
      <c r="D28" s="90" t="s">
        <v>90</v>
      </c>
      <c r="E28" s="90" t="s">
        <v>90</v>
      </c>
      <c r="F28" s="90">
        <v>6</v>
      </c>
      <c r="G28" s="90" t="s">
        <v>71</v>
      </c>
      <c r="H28" s="90" t="s">
        <v>862</v>
      </c>
      <c r="I28" s="90" t="s">
        <v>862</v>
      </c>
      <c r="J28" s="90" t="s">
        <v>862</v>
      </c>
      <c r="K28" s="90" t="s">
        <v>71</v>
      </c>
      <c r="L28" s="90" t="s">
        <v>71</v>
      </c>
      <c r="M28" s="90" t="s">
        <v>71</v>
      </c>
      <c r="N28" s="90" t="s">
        <v>71</v>
      </c>
      <c r="O28" s="90" t="s">
        <v>865</v>
      </c>
      <c r="P28" s="90" t="s">
        <v>71</v>
      </c>
      <c r="Q28" s="90" t="s">
        <v>71</v>
      </c>
      <c r="R28" s="90" t="s">
        <v>71</v>
      </c>
      <c r="S28" s="90" t="s">
        <v>71</v>
      </c>
      <c r="T28" s="90" t="s">
        <v>71</v>
      </c>
      <c r="U28" s="90" t="s">
        <v>71</v>
      </c>
      <c r="V28" s="243" t="s">
        <v>931</v>
      </c>
    </row>
    <row r="29" spans="1:24" s="529" customFormat="1" x14ac:dyDescent="0.2">
      <c r="A29" s="90">
        <v>5</v>
      </c>
      <c r="B29" s="90" t="s">
        <v>1685</v>
      </c>
      <c r="C29" s="207" t="s">
        <v>922</v>
      </c>
      <c r="D29" s="90" t="s">
        <v>90</v>
      </c>
      <c r="E29" s="90" t="s">
        <v>90</v>
      </c>
      <c r="F29" s="90">
        <v>6</v>
      </c>
      <c r="G29" s="90" t="s">
        <v>71</v>
      </c>
      <c r="H29" s="90" t="s">
        <v>862</v>
      </c>
      <c r="I29" s="90" t="s">
        <v>862</v>
      </c>
      <c r="J29" s="90" t="s">
        <v>862</v>
      </c>
      <c r="K29" s="90" t="s">
        <v>71</v>
      </c>
      <c r="L29" s="90" t="s">
        <v>71</v>
      </c>
      <c r="M29" s="90" t="s">
        <v>71</v>
      </c>
      <c r="N29" s="90" t="s">
        <v>71</v>
      </c>
      <c r="O29" s="90" t="s">
        <v>865</v>
      </c>
      <c r="P29" s="90" t="s">
        <v>71</v>
      </c>
      <c r="Q29" s="90" t="s">
        <v>71</v>
      </c>
      <c r="R29" s="90" t="s">
        <v>71</v>
      </c>
      <c r="S29" s="90" t="s">
        <v>71</v>
      </c>
      <c r="T29" s="90" t="s">
        <v>71</v>
      </c>
      <c r="U29" s="90" t="s">
        <v>71</v>
      </c>
      <c r="V29" s="243" t="s">
        <v>931</v>
      </c>
      <c r="X29" s="100"/>
    </row>
    <row r="30" spans="1:24" s="100" customFormat="1" x14ac:dyDescent="0.2">
      <c r="A30" s="396">
        <v>6</v>
      </c>
      <c r="B30" s="396" t="s">
        <v>1685</v>
      </c>
      <c r="C30" s="397" t="s">
        <v>923</v>
      </c>
      <c r="D30" s="396" t="s">
        <v>90</v>
      </c>
      <c r="E30" s="396" t="s">
        <v>90</v>
      </c>
      <c r="F30" s="396">
        <v>6</v>
      </c>
      <c r="G30" s="396" t="s">
        <v>71</v>
      </c>
      <c r="H30" s="396" t="s">
        <v>862</v>
      </c>
      <c r="I30" s="396" t="s">
        <v>862</v>
      </c>
      <c r="J30" s="396" t="s">
        <v>862</v>
      </c>
      <c r="K30" s="396" t="s">
        <v>71</v>
      </c>
      <c r="L30" s="396" t="s">
        <v>71</v>
      </c>
      <c r="M30" s="396" t="s">
        <v>71</v>
      </c>
      <c r="N30" s="396" t="s">
        <v>71</v>
      </c>
      <c r="O30" s="396" t="s">
        <v>865</v>
      </c>
      <c r="P30" s="396" t="s">
        <v>71</v>
      </c>
      <c r="Q30" s="396" t="s">
        <v>71</v>
      </c>
      <c r="R30" s="396" t="s">
        <v>71</v>
      </c>
      <c r="S30" s="396" t="s">
        <v>71</v>
      </c>
      <c r="T30" s="396" t="s">
        <v>71</v>
      </c>
      <c r="U30" s="396" t="s">
        <v>71</v>
      </c>
      <c r="V30" s="563" t="s">
        <v>931</v>
      </c>
    </row>
    <row r="32" spans="1:24" s="43" customFormat="1" ht="16" thickBot="1" x14ac:dyDescent="0.25">
      <c r="A32" s="1" t="s">
        <v>2142</v>
      </c>
      <c r="B32" s="1"/>
      <c r="C32" s="1" t="s">
        <v>69</v>
      </c>
      <c r="D32" s="16"/>
      <c r="E32" s="16" t="s">
        <v>105</v>
      </c>
    </row>
    <row r="34" spans="1:24" x14ac:dyDescent="0.2">
      <c r="A34" s="263" t="s">
        <v>5</v>
      </c>
      <c r="B34" s="54" t="s">
        <v>9</v>
      </c>
      <c r="C34" s="55" t="s">
        <v>56</v>
      </c>
      <c r="D34" s="56" t="s">
        <v>488</v>
      </c>
      <c r="E34" s="56" t="s">
        <v>489</v>
      </c>
      <c r="F34" s="56" t="s">
        <v>490</v>
      </c>
      <c r="G34" s="56" t="s">
        <v>491</v>
      </c>
      <c r="H34" s="56" t="s">
        <v>492</v>
      </c>
      <c r="I34" s="56" t="s">
        <v>493</v>
      </c>
      <c r="J34" s="55" t="s">
        <v>2139</v>
      </c>
      <c r="K34" s="55" t="s">
        <v>122</v>
      </c>
      <c r="L34" s="55" t="s">
        <v>2140</v>
      </c>
      <c r="M34" s="55" t="s">
        <v>122</v>
      </c>
      <c r="N34" s="530" t="s">
        <v>42</v>
      </c>
      <c r="O34" s="55" t="s">
        <v>2141</v>
      </c>
      <c r="P34" s="55" t="s">
        <v>122</v>
      </c>
      <c r="Q34" s="530" t="s">
        <v>10</v>
      </c>
      <c r="R34" s="55" t="s">
        <v>2566</v>
      </c>
      <c r="S34" s="55" t="s">
        <v>11</v>
      </c>
      <c r="T34" s="55" t="s">
        <v>16</v>
      </c>
    </row>
    <row r="35" spans="1:24" s="49" customFormat="1" x14ac:dyDescent="0.2">
      <c r="A35" s="83"/>
      <c r="B35" s="83"/>
      <c r="C35" s="85"/>
      <c r="D35" s="57"/>
      <c r="E35" s="84"/>
      <c r="F35" s="84"/>
      <c r="G35" s="84"/>
      <c r="H35" s="84"/>
      <c r="I35" s="84"/>
      <c r="J35" s="84"/>
      <c r="K35" s="57"/>
      <c r="L35" s="57"/>
      <c r="M35" s="57"/>
      <c r="N35" s="57"/>
      <c r="O35" s="57"/>
      <c r="P35" s="57"/>
      <c r="Q35" s="57"/>
      <c r="R35" s="57"/>
      <c r="S35" s="57"/>
      <c r="T35" s="83"/>
      <c r="U35" s="100"/>
      <c r="V35" s="98"/>
      <c r="W35" s="98"/>
      <c r="X35" s="98"/>
    </row>
    <row r="36" spans="1:24" x14ac:dyDescent="0.2">
      <c r="U36" s="18"/>
      <c r="V36" s="18"/>
      <c r="W36" s="18"/>
      <c r="X36" s="18"/>
    </row>
    <row r="37" spans="1:24" s="43" customFormat="1" ht="16" thickBot="1" x14ac:dyDescent="0.25">
      <c r="A37" s="1" t="s">
        <v>12</v>
      </c>
      <c r="B37" s="1"/>
    </row>
    <row r="38" spans="1:24" s="31" customFormat="1" x14ac:dyDescent="0.2">
      <c r="A38" s="3" t="s">
        <v>13</v>
      </c>
      <c r="B38" s="3"/>
      <c r="E38" s="58" t="s">
        <v>1512</v>
      </c>
      <c r="F38" s="58" t="s">
        <v>1513</v>
      </c>
      <c r="G38" s="58" t="s">
        <v>1514</v>
      </c>
      <c r="H38" s="30" t="s">
        <v>54</v>
      </c>
      <c r="J38" s="411" t="s">
        <v>16</v>
      </c>
    </row>
    <row r="39" spans="1:24" s="60" customFormat="1" x14ac:dyDescent="0.2">
      <c r="A39" s="59">
        <v>1</v>
      </c>
      <c r="B39" s="59"/>
      <c r="C39" s="60" t="s">
        <v>37</v>
      </c>
      <c r="E39" s="61">
        <v>1</v>
      </c>
      <c r="F39" s="61">
        <v>1</v>
      </c>
      <c r="G39" s="188">
        <v>1</v>
      </c>
      <c r="H39" s="60" t="s">
        <v>60</v>
      </c>
      <c r="J39" s="412" t="s">
        <v>924</v>
      </c>
    </row>
    <row r="40" spans="1:24" x14ac:dyDescent="0.2">
      <c r="A40" s="4">
        <v>2</v>
      </c>
      <c r="B40" s="4"/>
      <c r="C40" s="5" t="s">
        <v>17</v>
      </c>
      <c r="E40" s="6">
        <v>0</v>
      </c>
      <c r="F40" s="6">
        <v>0</v>
      </c>
      <c r="G40" s="189">
        <v>0</v>
      </c>
      <c r="H40" s="19" t="s">
        <v>61</v>
      </c>
      <c r="J40" s="41" t="s">
        <v>1954</v>
      </c>
    </row>
    <row r="41" spans="1:24" s="8" customFormat="1" x14ac:dyDescent="0.2">
      <c r="A41" s="7">
        <v>3</v>
      </c>
      <c r="B41" s="7"/>
      <c r="C41" s="8" t="s">
        <v>18</v>
      </c>
      <c r="E41" s="10">
        <v>0</v>
      </c>
      <c r="F41" s="10">
        <v>0</v>
      </c>
      <c r="G41" s="190">
        <v>0</v>
      </c>
      <c r="H41" s="8" t="s">
        <v>19</v>
      </c>
      <c r="J41" s="41" t="s">
        <v>1954</v>
      </c>
      <c r="K41" s="19"/>
    </row>
    <row r="42" spans="1:24" s="8" customFormat="1" x14ac:dyDescent="0.2">
      <c r="A42" s="7">
        <v>4</v>
      </c>
      <c r="B42" s="7"/>
      <c r="C42" s="8" t="s">
        <v>20</v>
      </c>
      <c r="E42" s="10">
        <v>0</v>
      </c>
      <c r="F42" s="10">
        <v>0</v>
      </c>
      <c r="G42" s="190">
        <v>0</v>
      </c>
      <c r="H42" s="8" t="s">
        <v>21</v>
      </c>
      <c r="J42" s="41" t="s">
        <v>1954</v>
      </c>
      <c r="K42" s="19"/>
    </row>
    <row r="43" spans="1:24" x14ac:dyDescent="0.2">
      <c r="A43" s="4">
        <v>5</v>
      </c>
      <c r="B43" s="4"/>
      <c r="C43" s="5" t="s">
        <v>22</v>
      </c>
      <c r="E43" s="6">
        <v>1</v>
      </c>
      <c r="F43" s="6">
        <v>1</v>
      </c>
      <c r="G43" s="189">
        <v>1</v>
      </c>
      <c r="H43" s="19" t="s">
        <v>23</v>
      </c>
      <c r="J43" s="41" t="s">
        <v>1999</v>
      </c>
    </row>
    <row r="44" spans="1:24" x14ac:dyDescent="0.2">
      <c r="A44" s="7">
        <v>6</v>
      </c>
      <c r="B44" s="7"/>
      <c r="C44" s="8" t="s">
        <v>24</v>
      </c>
      <c r="E44" s="10">
        <v>1</v>
      </c>
      <c r="F44" s="10">
        <v>1</v>
      </c>
      <c r="G44" s="190">
        <v>1</v>
      </c>
      <c r="H44" s="19" t="s">
        <v>128</v>
      </c>
      <c r="J44" s="41" t="s">
        <v>1319</v>
      </c>
    </row>
    <row r="45" spans="1:24" x14ac:dyDescent="0.2">
      <c r="E45" s="62"/>
      <c r="F45" s="62"/>
      <c r="G45" s="62"/>
      <c r="J45" s="41"/>
    </row>
    <row r="46" spans="1:24" s="31" customFormat="1" x14ac:dyDescent="0.2">
      <c r="A46" s="3" t="s">
        <v>25</v>
      </c>
      <c r="B46" s="3"/>
      <c r="E46" s="58" t="s">
        <v>14</v>
      </c>
      <c r="F46" s="58" t="s">
        <v>14</v>
      </c>
      <c r="G46" s="58" t="s">
        <v>14</v>
      </c>
      <c r="H46" s="30" t="s">
        <v>15</v>
      </c>
      <c r="J46" s="40" t="s">
        <v>16</v>
      </c>
    </row>
    <row r="47" spans="1:24" x14ac:dyDescent="0.2">
      <c r="A47" s="19">
        <v>7</v>
      </c>
      <c r="C47" s="19" t="s">
        <v>26</v>
      </c>
      <c r="E47" s="61">
        <v>1</v>
      </c>
      <c r="F47" s="61">
        <v>1</v>
      </c>
      <c r="G47" s="188">
        <v>1</v>
      </c>
      <c r="H47" s="19" t="s">
        <v>27</v>
      </c>
      <c r="J47" s="42" t="s">
        <v>935</v>
      </c>
    </row>
    <row r="48" spans="1:24" x14ac:dyDescent="0.2">
      <c r="A48" s="19">
        <v>8</v>
      </c>
      <c r="C48" s="19" t="s">
        <v>58</v>
      </c>
      <c r="E48" s="61">
        <v>0</v>
      </c>
      <c r="F48" s="61">
        <v>0</v>
      </c>
      <c r="G48" s="188">
        <v>0</v>
      </c>
      <c r="H48" s="19" t="s">
        <v>62</v>
      </c>
      <c r="J48" s="42" t="s">
        <v>673</v>
      </c>
    </row>
    <row r="49" spans="1:13" x14ac:dyDescent="0.2">
      <c r="A49" s="19">
        <v>9</v>
      </c>
      <c r="C49" s="19" t="s">
        <v>40</v>
      </c>
      <c r="E49" s="61">
        <v>0</v>
      </c>
      <c r="F49" s="61">
        <v>0</v>
      </c>
      <c r="G49" s="188">
        <v>0</v>
      </c>
      <c r="H49" s="19" t="s">
        <v>63</v>
      </c>
      <c r="J49" s="42" t="s">
        <v>636</v>
      </c>
    </row>
    <row r="50" spans="1:13" x14ac:dyDescent="0.2">
      <c r="A50" s="19">
        <v>10</v>
      </c>
      <c r="C50" s="19" t="s">
        <v>39</v>
      </c>
      <c r="E50" s="61">
        <v>0</v>
      </c>
      <c r="F50" s="61">
        <v>0</v>
      </c>
      <c r="G50" s="188">
        <v>0</v>
      </c>
      <c r="H50" s="19" t="s">
        <v>115</v>
      </c>
      <c r="J50" s="413" t="s">
        <v>673</v>
      </c>
    </row>
    <row r="51" spans="1:13" x14ac:dyDescent="0.2">
      <c r="E51" s="63"/>
      <c r="F51" s="63"/>
      <c r="G51" s="63"/>
      <c r="J51" s="41"/>
    </row>
    <row r="52" spans="1:13" s="31" customFormat="1" x14ac:dyDescent="0.2">
      <c r="A52" s="3" t="s">
        <v>57</v>
      </c>
      <c r="B52" s="3"/>
      <c r="E52" s="64" t="s">
        <v>14</v>
      </c>
      <c r="F52" s="64" t="s">
        <v>14</v>
      </c>
      <c r="G52" s="64" t="s">
        <v>14</v>
      </c>
      <c r="H52" s="30" t="s">
        <v>15</v>
      </c>
      <c r="J52" s="40" t="s">
        <v>16</v>
      </c>
    </row>
    <row r="53" spans="1:13" s="5" customFormat="1" x14ac:dyDescent="0.2">
      <c r="A53" s="5">
        <v>11</v>
      </c>
      <c r="C53" s="5" t="s">
        <v>28</v>
      </c>
      <c r="E53" s="6">
        <v>0</v>
      </c>
      <c r="F53" s="6">
        <v>0</v>
      </c>
      <c r="G53" s="189">
        <v>0</v>
      </c>
      <c r="H53" s="19" t="s">
        <v>49</v>
      </c>
      <c r="J53" s="42" t="s">
        <v>928</v>
      </c>
      <c r="K53" s="19"/>
    </row>
    <row r="54" spans="1:13" s="5" customFormat="1" x14ac:dyDescent="0.2">
      <c r="A54" s="11">
        <v>12</v>
      </c>
      <c r="B54" s="11"/>
      <c r="C54" s="5" t="s">
        <v>47</v>
      </c>
      <c r="E54" s="6">
        <v>0</v>
      </c>
      <c r="F54" s="6">
        <v>0</v>
      </c>
      <c r="G54" s="189">
        <v>0</v>
      </c>
      <c r="H54" s="19" t="s">
        <v>109</v>
      </c>
      <c r="J54" s="42" t="s">
        <v>936</v>
      </c>
      <c r="K54" s="19"/>
    </row>
    <row r="55" spans="1:13" x14ac:dyDescent="0.2">
      <c r="A55" s="47">
        <v>13</v>
      </c>
      <c r="B55" s="47"/>
      <c r="C55" s="19" t="s">
        <v>29</v>
      </c>
      <c r="E55" s="61">
        <v>0</v>
      </c>
      <c r="F55" s="61">
        <v>0</v>
      </c>
      <c r="G55" s="188">
        <v>0</v>
      </c>
      <c r="H55" s="19" t="s">
        <v>30</v>
      </c>
      <c r="J55" s="42" t="s">
        <v>1859</v>
      </c>
    </row>
    <row r="56" spans="1:13" x14ac:dyDescent="0.2">
      <c r="A56" s="47">
        <v>14</v>
      </c>
      <c r="B56" s="47"/>
      <c r="C56" s="19" t="s">
        <v>31</v>
      </c>
      <c r="E56" s="61">
        <v>1</v>
      </c>
      <c r="F56" s="61">
        <v>1</v>
      </c>
      <c r="G56" s="188">
        <v>1</v>
      </c>
      <c r="H56" s="19" t="s">
        <v>1400</v>
      </c>
      <c r="J56" s="41" t="s">
        <v>919</v>
      </c>
    </row>
    <row r="57" spans="1:13" x14ac:dyDescent="0.2">
      <c r="A57" s="47">
        <v>15</v>
      </c>
      <c r="B57" s="47"/>
      <c r="C57" s="19" t="s">
        <v>38</v>
      </c>
      <c r="E57" s="61">
        <v>0</v>
      </c>
      <c r="F57" s="61">
        <v>0</v>
      </c>
      <c r="G57" s="188">
        <v>0</v>
      </c>
      <c r="H57" s="19" t="s">
        <v>64</v>
      </c>
      <c r="I57" s="13"/>
      <c r="J57" s="42" t="s">
        <v>933</v>
      </c>
    </row>
    <row r="58" spans="1:13" x14ac:dyDescent="0.2">
      <c r="E58" s="63"/>
      <c r="F58" s="63"/>
      <c r="G58" s="63"/>
    </row>
    <row r="59" spans="1:13" ht="16" thickBot="1" x14ac:dyDescent="0.25">
      <c r="A59" s="43"/>
      <c r="B59" s="43"/>
      <c r="C59" s="43"/>
      <c r="D59" s="43"/>
      <c r="E59" s="65"/>
      <c r="F59" s="65"/>
      <c r="G59" s="65"/>
      <c r="H59" s="43"/>
      <c r="I59" s="43"/>
      <c r="J59" s="18"/>
      <c r="K59" s="18"/>
      <c r="L59" s="18"/>
      <c r="M59" s="18"/>
    </row>
    <row r="60" spans="1:13" x14ac:dyDescent="0.2">
      <c r="E60" s="63"/>
      <c r="F60" s="63"/>
      <c r="G60" s="63"/>
      <c r="J60" s="18"/>
      <c r="K60" s="18"/>
      <c r="L60" s="18"/>
      <c r="M60" s="18"/>
    </row>
    <row r="61" spans="1:13" ht="16" thickBot="1" x14ac:dyDescent="0.25">
      <c r="A61" s="2" t="s">
        <v>32</v>
      </c>
      <c r="B61" s="2"/>
      <c r="E61" s="66">
        <f>SUM(E39:E44,E47:E50,E53:E57)</f>
        <v>5</v>
      </c>
      <c r="F61" s="66">
        <f>SUM(F39:F44,F47:F50,F53:F57)</f>
        <v>5</v>
      </c>
      <c r="G61" s="191">
        <f>SUM(G39:G44,G47:G50,G53:G57)</f>
        <v>5</v>
      </c>
      <c r="H61" s="67" t="s">
        <v>48</v>
      </c>
      <c r="J61" s="18"/>
      <c r="K61" s="18"/>
      <c r="L61" s="18"/>
      <c r="M61" s="18"/>
    </row>
    <row r="62" spans="1:13" ht="16" thickTop="1" x14ac:dyDescent="0.2">
      <c r="A62" s="201" t="s">
        <v>1367</v>
      </c>
      <c r="B62" s="201"/>
      <c r="C62" s="8"/>
      <c r="D62" s="193"/>
      <c r="E62" s="197" t="s">
        <v>1376</v>
      </c>
      <c r="F62" s="196" t="s">
        <v>1376</v>
      </c>
      <c r="G62" s="517" t="s">
        <v>1376</v>
      </c>
      <c r="J62" s="18"/>
      <c r="K62" s="18"/>
      <c r="L62" s="18"/>
      <c r="M62" s="18"/>
    </row>
    <row r="63" spans="1:13" x14ac:dyDescent="0.2">
      <c r="A63" s="68" t="s">
        <v>118</v>
      </c>
      <c r="B63" s="2"/>
      <c r="E63" s="194">
        <f>0.5^E62</f>
        <v>0.125</v>
      </c>
      <c r="F63" s="194">
        <f t="shared" ref="F63:G63" si="0">0.5^F62</f>
        <v>0.125</v>
      </c>
      <c r="G63" s="400">
        <f t="shared" si="0"/>
        <v>0.125</v>
      </c>
      <c r="J63" s="18"/>
      <c r="K63" s="18"/>
      <c r="L63" s="18"/>
      <c r="M63" s="18"/>
    </row>
    <row r="64" spans="1:13" ht="16" thickBot="1" x14ac:dyDescent="0.25">
      <c r="A64" s="1"/>
      <c r="B64" s="1"/>
      <c r="C64" s="43"/>
      <c r="D64" s="43"/>
      <c r="E64" s="87"/>
      <c r="F64" s="87"/>
      <c r="G64" s="87"/>
      <c r="H64" s="43"/>
      <c r="I64" s="43"/>
      <c r="J64" s="18"/>
      <c r="K64" s="18"/>
      <c r="L64" s="18"/>
      <c r="M64" s="18"/>
    </row>
    <row r="65" spans="1:13" x14ac:dyDescent="0.2">
      <c r="A65" s="3" t="s">
        <v>33</v>
      </c>
      <c r="B65" s="3"/>
      <c r="C65" s="31"/>
      <c r="D65" s="31"/>
      <c r="E65" s="69" t="s">
        <v>34</v>
      </c>
      <c r="F65" s="69" t="s">
        <v>34</v>
      </c>
      <c r="G65" s="69" t="s">
        <v>34</v>
      </c>
      <c r="H65" s="31" t="s">
        <v>15</v>
      </c>
      <c r="I65" s="31"/>
      <c r="J65" s="18"/>
      <c r="K65" s="18"/>
      <c r="L65" s="18"/>
      <c r="M65" s="18"/>
    </row>
    <row r="66" spans="1:13" x14ac:dyDescent="0.2">
      <c r="A66" s="198" t="s">
        <v>1368</v>
      </c>
      <c r="B66" s="24" t="s">
        <v>1370</v>
      </c>
      <c r="E66" s="200">
        <v>1</v>
      </c>
      <c r="F66" s="200">
        <v>1</v>
      </c>
      <c r="G66" s="401">
        <v>1</v>
      </c>
      <c r="H66" s="24" t="s">
        <v>1372</v>
      </c>
      <c r="J66" s="18"/>
      <c r="K66" s="18"/>
      <c r="L66" s="18"/>
      <c r="M66" s="18"/>
    </row>
    <row r="67" spans="1:13" x14ac:dyDescent="0.2">
      <c r="A67" s="198" t="s">
        <v>1369</v>
      </c>
      <c r="B67" s="193" t="s">
        <v>1371</v>
      </c>
      <c r="C67" s="24"/>
      <c r="E67" s="200">
        <v>1</v>
      </c>
      <c r="F67" s="200">
        <v>1</v>
      </c>
      <c r="G67" s="401">
        <v>1</v>
      </c>
      <c r="H67" s="24" t="s">
        <v>1372</v>
      </c>
      <c r="J67" s="18"/>
      <c r="K67" s="18"/>
      <c r="L67" s="18"/>
      <c r="M67" s="18"/>
    </row>
    <row r="68" spans="1:13" x14ac:dyDescent="0.2">
      <c r="A68" s="5"/>
      <c r="B68" s="5"/>
      <c r="C68" s="24"/>
      <c r="E68" s="23"/>
      <c r="F68" s="23"/>
      <c r="G68" s="23"/>
      <c r="J68" s="18"/>
      <c r="K68" s="18"/>
      <c r="L68" s="18"/>
      <c r="M68" s="18"/>
    </row>
    <row r="69" spans="1:13" ht="16" thickBot="1" x14ac:dyDescent="0.25">
      <c r="A69" s="5"/>
      <c r="B69" s="5"/>
      <c r="C69" s="22"/>
      <c r="J69" s="18"/>
      <c r="K69" s="18"/>
      <c r="L69" s="18"/>
      <c r="M69" s="18"/>
    </row>
    <row r="70" spans="1:13" x14ac:dyDescent="0.2">
      <c r="A70" s="21"/>
      <c r="B70" s="21"/>
      <c r="C70" s="20"/>
      <c r="D70" s="70"/>
      <c r="E70" s="70"/>
      <c r="F70" s="70"/>
      <c r="G70" s="70"/>
      <c r="H70" s="70"/>
      <c r="I70" s="70"/>
      <c r="J70" s="18"/>
      <c r="K70" s="18"/>
      <c r="L70" s="18"/>
      <c r="M70" s="18"/>
    </row>
    <row r="71" spans="1:13" ht="16" thickBot="1" x14ac:dyDescent="0.25">
      <c r="A71" s="2" t="s">
        <v>35</v>
      </c>
      <c r="B71" s="2"/>
      <c r="E71" s="211">
        <f>E61*E63*E66*E67</f>
        <v>0.625</v>
      </c>
      <c r="F71" s="211">
        <f t="shared" ref="F71:G71" si="1">F61*F63*F66*F67</f>
        <v>0.625</v>
      </c>
      <c r="G71" s="402">
        <f t="shared" si="1"/>
        <v>0.625</v>
      </c>
      <c r="H71" s="212" t="s">
        <v>48</v>
      </c>
      <c r="J71" s="18"/>
      <c r="K71" s="18"/>
      <c r="L71" s="18"/>
      <c r="M71" s="18"/>
    </row>
    <row r="72" spans="1:13" ht="16" thickTop="1" x14ac:dyDescent="0.2">
      <c r="C72" s="68"/>
      <c r="J72" s="18"/>
      <c r="K72" s="18"/>
      <c r="L72" s="18"/>
      <c r="M72" s="18"/>
    </row>
    <row r="73" spans="1:13" ht="16" thickBot="1" x14ac:dyDescent="0.25">
      <c r="A73" s="43"/>
      <c r="B73" s="43"/>
      <c r="C73" s="43"/>
      <c r="D73" s="43"/>
      <c r="E73" s="43"/>
      <c r="F73" s="43"/>
      <c r="G73" s="43"/>
      <c r="H73" s="43"/>
      <c r="I73" s="43"/>
      <c r="J73" s="18"/>
      <c r="K73" s="18"/>
      <c r="L73" s="18"/>
      <c r="M73" s="18"/>
    </row>
    <row r="74" spans="1:13" x14ac:dyDescent="0.2">
      <c r="J74" s="18"/>
      <c r="K74" s="18"/>
      <c r="L74" s="18"/>
      <c r="M74" s="18"/>
    </row>
    <row r="75" spans="1:13" x14ac:dyDescent="0.2">
      <c r="A75" s="2" t="s">
        <v>1394</v>
      </c>
      <c r="G75" s="19" t="s">
        <v>1318</v>
      </c>
    </row>
    <row r="76" spans="1:13" x14ac:dyDescent="0.2">
      <c r="A76" s="221">
        <v>44119</v>
      </c>
      <c r="B76" s="19" t="s">
        <v>1395</v>
      </c>
    </row>
    <row r="1048508" spans="16:16" x14ac:dyDescent="0.2">
      <c r="P1048508" s="57"/>
    </row>
  </sheetData>
  <phoneticPr fontId="12" type="noConversion"/>
  <conditionalFormatting sqref="E71:F71">
    <cfRule type="cellIs" dxfId="31" priority="3" operator="lessThan">
      <formula>7.5</formula>
    </cfRule>
    <cfRule type="cellIs" dxfId="30" priority="4" operator="greaterThan">
      <formula>7.5</formula>
    </cfRule>
  </conditionalFormatting>
  <dataValidations count="4">
    <dataValidation type="list" allowBlank="1" showInputMessage="1" showErrorMessage="1" sqref="E10" xr:uid="{00000000-0002-0000-3500-000000000000}">
      <formula1>#REF!</formula1>
    </dataValidation>
    <dataValidation type="list" showInputMessage="1" showErrorMessage="1" sqref="E12" xr:uid="{00000000-0002-0000-3500-000001000000}">
      <formula1>#REF!</formula1>
    </dataValidation>
    <dataValidation type="list" allowBlank="1" showInputMessage="1" showErrorMessage="1" sqref="E11" xr:uid="{00000000-0002-0000-3500-000002000000}">
      <formula1>#REF!</formula1>
    </dataValidation>
    <dataValidation type="list" allowBlank="1" showInputMessage="1" showErrorMessage="1" sqref="D12" xr:uid="{00000000-0002-0000-35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500-000004000000}">
          <x14:formula1>
            <xm:f>Lists!$C$1:$C$9</xm:f>
          </x14:formula1>
          <xm:sqref>D10</xm:sqref>
        </x14:dataValidation>
        <x14:dataValidation type="list" allowBlank="1" showInputMessage="1" showErrorMessage="1" xr:uid="{00000000-0002-0000-3500-000005000000}">
          <x14:formula1>
            <xm:f>Lists!$F$1:$F$8</xm:f>
          </x14:formula1>
          <xm:sqref>D11</xm:sqref>
        </x14:dataValidation>
        <x14:dataValidation type="list" allowBlank="1" showInputMessage="1" showErrorMessage="1" xr:uid="{00000000-0002-0000-3500-000006000000}">
          <x14:formula1>
            <xm:f>Lists!$E$1:$E$5</xm:f>
          </x14:formula1>
          <xm:sqref>V15:V20</xm:sqref>
        </x14:dataValidation>
        <x14:dataValidation type="list" allowBlank="1" showInputMessage="1" showErrorMessage="1" xr:uid="{00000000-0002-0000-3500-000007000000}">
          <x14:formula1>
            <xm:f>Lists!$D$1:$D$8</xm:f>
          </x14:formula1>
          <xm:sqref>E15:E20</xm:sqref>
        </x14:dataValidation>
        <x14:dataValidation type="list" allowBlank="1" showInputMessage="1" showErrorMessage="1" xr:uid="{00000000-0002-0000-3500-000008000000}">
          <x14:formula1>
            <xm:f>Lists!$G$1:$G$8</xm:f>
          </x14:formula1>
          <xm:sqref>D25:D30</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92D050"/>
  </sheetPr>
  <dimension ref="A1:AC1048531"/>
  <sheetViews>
    <sheetView zoomScale="80" zoomScaleNormal="80" zoomScalePageLayoutView="80" workbookViewId="0">
      <selection activeCell="AA55" sqref="AA55"/>
    </sheetView>
  </sheetViews>
  <sheetFormatPr baseColWidth="10" defaultColWidth="8.83203125" defaultRowHeight="15" x14ac:dyDescent="0.2"/>
  <cols>
    <col min="1" max="1" width="13.5" customWidth="1"/>
    <col min="2" max="2" width="18.1640625" customWidth="1"/>
    <col min="3" max="3" width="24" customWidth="1"/>
    <col min="4" max="4" width="20" customWidth="1"/>
    <col min="5" max="5" width="19.83203125" bestFit="1" customWidth="1"/>
    <col min="6" max="6" width="25" customWidth="1"/>
    <col min="7" max="7" width="15.5" customWidth="1"/>
    <col min="8" max="8" width="15.6640625" customWidth="1"/>
    <col min="9" max="9" width="17.1640625" customWidth="1"/>
    <col min="10" max="10" width="24.83203125" customWidth="1"/>
    <col min="11" max="12" width="20" bestFit="1" customWidth="1"/>
    <col min="13" max="13" width="25" customWidth="1"/>
    <col min="14" max="14" width="20.5" customWidth="1"/>
    <col min="15" max="15" width="18.83203125" customWidth="1"/>
    <col min="16" max="16" width="24.5" customWidth="1"/>
    <col min="17" max="17" width="22.33203125" customWidth="1"/>
    <col min="18" max="18" width="27.83203125" bestFit="1" customWidth="1"/>
    <col min="19" max="19" width="15.83203125" bestFit="1" customWidth="1"/>
    <col min="20" max="20" width="24.83203125" customWidth="1"/>
    <col min="21" max="21" width="23.1640625" customWidth="1"/>
    <col min="22" max="22" width="45" customWidth="1"/>
    <col min="23" max="23" width="36.6640625" customWidth="1"/>
    <col min="24" max="24" width="55" customWidth="1"/>
  </cols>
  <sheetData>
    <row r="1" spans="1:23" s="426" customFormat="1" ht="16" thickBot="1" x14ac:dyDescent="0.25">
      <c r="A1" s="1" t="s">
        <v>0</v>
      </c>
      <c r="B1" s="1"/>
    </row>
    <row r="2" spans="1:23" x14ac:dyDescent="0.2">
      <c r="C2" t="s">
        <v>1</v>
      </c>
      <c r="D2" s="471" t="s">
        <v>170</v>
      </c>
      <c r="G2" t="s">
        <v>72</v>
      </c>
      <c r="H2" s="470" t="s">
        <v>1397</v>
      </c>
    </row>
    <row r="3" spans="1:23" x14ac:dyDescent="0.2">
      <c r="C3" t="s">
        <v>2</v>
      </c>
      <c r="D3" s="471">
        <v>2011</v>
      </c>
    </row>
    <row r="4" spans="1:23" x14ac:dyDescent="0.2">
      <c r="C4" s="8" t="s">
        <v>44</v>
      </c>
      <c r="D4" s="471" t="s">
        <v>171</v>
      </c>
    </row>
    <row r="5" spans="1:23" x14ac:dyDescent="0.2">
      <c r="C5" t="s">
        <v>3</v>
      </c>
      <c r="D5" s="403" t="s">
        <v>2173</v>
      </c>
    </row>
    <row r="7" spans="1:23" s="426" customFormat="1" ht="16" thickBot="1" x14ac:dyDescent="0.25">
      <c r="A7" s="1" t="s">
        <v>59</v>
      </c>
      <c r="B7" s="1"/>
      <c r="D7" s="426" t="s">
        <v>1398</v>
      </c>
    </row>
    <row r="9" spans="1:23" s="426" customFormat="1" ht="16" thickBot="1" x14ac:dyDescent="0.25">
      <c r="A9" s="1" t="s">
        <v>4</v>
      </c>
      <c r="B9" s="1"/>
    </row>
    <row r="10" spans="1:23" x14ac:dyDescent="0.2">
      <c r="C10" t="s">
        <v>74</v>
      </c>
      <c r="D10" s="468" t="s">
        <v>71</v>
      </c>
      <c r="E10" s="469"/>
    </row>
    <row r="11" spans="1:23" x14ac:dyDescent="0.2">
      <c r="C11" t="s">
        <v>46</v>
      </c>
      <c r="D11" s="468" t="s">
        <v>43</v>
      </c>
      <c r="E11" s="437"/>
    </row>
    <row r="12" spans="1:23" x14ac:dyDescent="0.2">
      <c r="C12" t="s">
        <v>67</v>
      </c>
      <c r="D12" s="468" t="s">
        <v>53</v>
      </c>
      <c r="E12" s="437"/>
    </row>
    <row r="13" spans="1:23" x14ac:dyDescent="0.2">
      <c r="A13" s="2"/>
      <c r="B13" s="2"/>
    </row>
    <row r="14" spans="1:23" s="547" customFormat="1" x14ac:dyDescent="0.2">
      <c r="A14" s="467" t="s">
        <v>5</v>
      </c>
      <c r="B14" s="467" t="s">
        <v>36</v>
      </c>
      <c r="C14" s="467" t="s">
        <v>6</v>
      </c>
      <c r="D14" s="467" t="s">
        <v>41</v>
      </c>
      <c r="E14" s="467" t="s">
        <v>7</v>
      </c>
      <c r="F14" s="467" t="s">
        <v>129</v>
      </c>
      <c r="G14" s="467" t="s">
        <v>133</v>
      </c>
      <c r="H14" s="467" t="s">
        <v>130</v>
      </c>
      <c r="I14" s="467" t="s">
        <v>70</v>
      </c>
      <c r="J14" s="467" t="s">
        <v>1606</v>
      </c>
      <c r="K14" s="467" t="s">
        <v>1604</v>
      </c>
      <c r="L14" s="467" t="s">
        <v>1605</v>
      </c>
      <c r="M14" s="467" t="s">
        <v>1402</v>
      </c>
      <c r="N14" s="467" t="s">
        <v>1403</v>
      </c>
      <c r="O14" s="467" t="s">
        <v>8</v>
      </c>
      <c r="P14" s="205" t="s">
        <v>121</v>
      </c>
      <c r="Q14" s="205" t="s">
        <v>123</v>
      </c>
      <c r="R14" s="205" t="s">
        <v>124</v>
      </c>
      <c r="S14" s="205" t="s">
        <v>127</v>
      </c>
      <c r="T14" s="467" t="s">
        <v>55</v>
      </c>
      <c r="U14" s="467" t="s">
        <v>50</v>
      </c>
      <c r="V14" s="467" t="s">
        <v>120</v>
      </c>
      <c r="W14" s="424" t="s">
        <v>16</v>
      </c>
    </row>
    <row r="15" spans="1:23" s="547" customFormat="1" x14ac:dyDescent="0.2">
      <c r="A15" s="460">
        <v>1</v>
      </c>
      <c r="B15" s="460" t="s">
        <v>172</v>
      </c>
      <c r="C15" s="206" t="s">
        <v>173</v>
      </c>
      <c r="D15" s="460" t="s">
        <v>1584</v>
      </c>
      <c r="E15" s="460" t="s">
        <v>224</v>
      </c>
      <c r="F15" s="460" t="s">
        <v>223</v>
      </c>
      <c r="G15" s="460" t="s">
        <v>71</v>
      </c>
      <c r="H15" s="460" t="s">
        <v>222</v>
      </c>
      <c r="I15" s="460" t="s">
        <v>197</v>
      </c>
      <c r="J15" s="460">
        <v>6</v>
      </c>
      <c r="K15" s="460" t="s">
        <v>71</v>
      </c>
      <c r="L15" s="460" t="s">
        <v>71</v>
      </c>
      <c r="M15" s="460" t="s">
        <v>71</v>
      </c>
      <c r="N15" s="460" t="s">
        <v>71</v>
      </c>
      <c r="O15" s="460" t="s">
        <v>71</v>
      </c>
      <c r="P15" s="15">
        <v>2</v>
      </c>
      <c r="Q15" s="15">
        <v>96</v>
      </c>
      <c r="R15" s="15" t="s">
        <v>125</v>
      </c>
      <c r="S15" s="15">
        <v>96</v>
      </c>
      <c r="T15" s="460" t="s">
        <v>71</v>
      </c>
      <c r="U15" s="460" t="s">
        <v>71</v>
      </c>
      <c r="V15" s="460" t="s">
        <v>53</v>
      </c>
      <c r="W15" s="461" t="s">
        <v>220</v>
      </c>
    </row>
    <row r="16" spans="1:23" s="547" customFormat="1" x14ac:dyDescent="0.2">
      <c r="A16" s="460">
        <v>2</v>
      </c>
      <c r="B16" s="460" t="s">
        <v>172</v>
      </c>
      <c r="C16" s="206" t="s">
        <v>174</v>
      </c>
      <c r="D16" s="460" t="s">
        <v>1585</v>
      </c>
      <c r="E16" s="460" t="s">
        <v>224</v>
      </c>
      <c r="F16" s="460" t="s">
        <v>223</v>
      </c>
      <c r="G16" s="460" t="s">
        <v>71</v>
      </c>
      <c r="H16" s="460" t="s">
        <v>222</v>
      </c>
      <c r="I16" s="460" t="s">
        <v>197</v>
      </c>
      <c r="J16" s="460">
        <v>6</v>
      </c>
      <c r="K16" s="460" t="s">
        <v>71</v>
      </c>
      <c r="L16" s="460" t="s">
        <v>71</v>
      </c>
      <c r="M16" s="460" t="s">
        <v>71</v>
      </c>
      <c r="N16" s="460" t="s">
        <v>71</v>
      </c>
      <c r="O16" s="460" t="s">
        <v>71</v>
      </c>
      <c r="P16" s="15">
        <v>2</v>
      </c>
      <c r="Q16" s="15">
        <v>96</v>
      </c>
      <c r="R16" s="15" t="s">
        <v>125</v>
      </c>
      <c r="S16" s="15">
        <v>96</v>
      </c>
      <c r="T16" s="460" t="s">
        <v>71</v>
      </c>
      <c r="U16" s="460" t="s">
        <v>71</v>
      </c>
      <c r="V16" s="460" t="s">
        <v>53</v>
      </c>
      <c r="W16" s="461" t="s">
        <v>220</v>
      </c>
    </row>
    <row r="17" spans="1:23" s="547" customFormat="1" x14ac:dyDescent="0.2">
      <c r="A17" s="460">
        <v>3</v>
      </c>
      <c r="B17" s="460" t="s">
        <v>172</v>
      </c>
      <c r="C17" s="206" t="s">
        <v>175</v>
      </c>
      <c r="D17" s="460" t="s">
        <v>1584</v>
      </c>
      <c r="E17" s="460" t="s">
        <v>224</v>
      </c>
      <c r="F17" s="460" t="s">
        <v>223</v>
      </c>
      <c r="G17" s="460" t="s">
        <v>71</v>
      </c>
      <c r="H17" s="460" t="s">
        <v>222</v>
      </c>
      <c r="I17" s="460" t="s">
        <v>197</v>
      </c>
      <c r="J17" s="460">
        <v>4.4000000000000004</v>
      </c>
      <c r="K17" s="460" t="s">
        <v>71</v>
      </c>
      <c r="L17" s="460" t="s">
        <v>71</v>
      </c>
      <c r="M17" s="460" t="s">
        <v>71</v>
      </c>
      <c r="N17" s="460" t="s">
        <v>71</v>
      </c>
      <c r="O17" s="460" t="s">
        <v>71</v>
      </c>
      <c r="P17" s="15">
        <v>2</v>
      </c>
      <c r="Q17" s="15">
        <v>96</v>
      </c>
      <c r="R17" s="15" t="s">
        <v>125</v>
      </c>
      <c r="S17" s="15">
        <v>96</v>
      </c>
      <c r="T17" s="460" t="s">
        <v>71</v>
      </c>
      <c r="U17" s="460" t="s">
        <v>71</v>
      </c>
      <c r="V17" s="460" t="s">
        <v>53</v>
      </c>
      <c r="W17" s="461" t="s">
        <v>220</v>
      </c>
    </row>
    <row r="18" spans="1:23" s="547" customFormat="1" x14ac:dyDescent="0.2">
      <c r="A18" s="460">
        <v>4</v>
      </c>
      <c r="B18" s="460" t="s">
        <v>172</v>
      </c>
      <c r="C18" s="206" t="s">
        <v>176</v>
      </c>
      <c r="D18" s="460" t="s">
        <v>1584</v>
      </c>
      <c r="E18" s="460" t="s">
        <v>224</v>
      </c>
      <c r="F18" s="460" t="s">
        <v>223</v>
      </c>
      <c r="G18" s="460" t="s">
        <v>71</v>
      </c>
      <c r="H18" s="460" t="s">
        <v>222</v>
      </c>
      <c r="I18" s="460" t="s">
        <v>197</v>
      </c>
      <c r="J18" s="460">
        <v>4.4000000000000004</v>
      </c>
      <c r="K18" s="460" t="s">
        <v>71</v>
      </c>
      <c r="L18" s="460" t="s">
        <v>71</v>
      </c>
      <c r="M18" s="460" t="s">
        <v>71</v>
      </c>
      <c r="N18" s="460" t="s">
        <v>71</v>
      </c>
      <c r="O18" s="460" t="s">
        <v>71</v>
      </c>
      <c r="P18" s="15">
        <v>2</v>
      </c>
      <c r="Q18" s="15">
        <v>96</v>
      </c>
      <c r="R18" s="15" t="s">
        <v>125</v>
      </c>
      <c r="S18" s="15">
        <v>96</v>
      </c>
      <c r="T18" s="460" t="s">
        <v>71</v>
      </c>
      <c r="U18" s="460" t="s">
        <v>71</v>
      </c>
      <c r="V18" s="460" t="s">
        <v>53</v>
      </c>
      <c r="W18" s="461" t="s">
        <v>220</v>
      </c>
    </row>
    <row r="19" spans="1:23" s="547" customFormat="1" x14ac:dyDescent="0.2">
      <c r="A19" s="460">
        <v>5</v>
      </c>
      <c r="B19" s="460" t="s">
        <v>172</v>
      </c>
      <c r="C19" s="206" t="s">
        <v>177</v>
      </c>
      <c r="D19" s="460" t="s">
        <v>1584</v>
      </c>
      <c r="E19" s="460" t="s">
        <v>224</v>
      </c>
      <c r="F19" s="460" t="s">
        <v>223</v>
      </c>
      <c r="G19" s="460" t="s">
        <v>71</v>
      </c>
      <c r="H19" s="460" t="s">
        <v>222</v>
      </c>
      <c r="I19" s="460" t="s">
        <v>197</v>
      </c>
      <c r="J19" s="460">
        <v>5</v>
      </c>
      <c r="K19" s="460" t="s">
        <v>71</v>
      </c>
      <c r="L19" s="460" t="s">
        <v>71</v>
      </c>
      <c r="M19" s="460" t="s">
        <v>71</v>
      </c>
      <c r="N19" s="460" t="s">
        <v>71</v>
      </c>
      <c r="O19" s="460" t="s">
        <v>71</v>
      </c>
      <c r="P19" s="15">
        <v>2</v>
      </c>
      <c r="Q19" s="15">
        <v>336</v>
      </c>
      <c r="R19" s="15" t="s">
        <v>125</v>
      </c>
      <c r="S19" s="15">
        <v>336</v>
      </c>
      <c r="T19" s="460" t="s">
        <v>71</v>
      </c>
      <c r="U19" s="460" t="s">
        <v>71</v>
      </c>
      <c r="V19" s="460" t="s">
        <v>53</v>
      </c>
      <c r="W19" s="461" t="s">
        <v>220</v>
      </c>
    </row>
    <row r="20" spans="1:23" s="547" customFormat="1" x14ac:dyDescent="0.2">
      <c r="A20" s="460">
        <v>6</v>
      </c>
      <c r="B20" s="460" t="s">
        <v>172</v>
      </c>
      <c r="C20" s="206" t="s">
        <v>188</v>
      </c>
      <c r="D20" s="460" t="s">
        <v>1582</v>
      </c>
      <c r="E20" s="460" t="s">
        <v>224</v>
      </c>
      <c r="F20" s="460" t="s">
        <v>223</v>
      </c>
      <c r="G20" s="460" t="s">
        <v>71</v>
      </c>
      <c r="H20" s="460" t="s">
        <v>222</v>
      </c>
      <c r="I20" s="460" t="s">
        <v>197</v>
      </c>
      <c r="J20" s="460">
        <v>7.7</v>
      </c>
      <c r="K20" s="460" t="s">
        <v>71</v>
      </c>
      <c r="L20" s="460" t="s">
        <v>71</v>
      </c>
      <c r="M20" s="460" t="s">
        <v>71</v>
      </c>
      <c r="N20" s="460" t="s">
        <v>71</v>
      </c>
      <c r="O20" s="460" t="s">
        <v>71</v>
      </c>
      <c r="P20" s="15">
        <v>2</v>
      </c>
      <c r="Q20" s="15">
        <v>96</v>
      </c>
      <c r="R20" s="15" t="s">
        <v>125</v>
      </c>
      <c r="S20" s="15">
        <v>96</v>
      </c>
      <c r="T20" s="460" t="s">
        <v>71</v>
      </c>
      <c r="U20" s="460" t="s">
        <v>71</v>
      </c>
      <c r="V20" s="460" t="s">
        <v>53</v>
      </c>
      <c r="W20" s="461" t="s">
        <v>220</v>
      </c>
    </row>
    <row r="21" spans="1:23" s="547" customFormat="1" x14ac:dyDescent="0.2">
      <c r="A21" s="460">
        <v>7</v>
      </c>
      <c r="B21" s="460" t="s">
        <v>172</v>
      </c>
      <c r="C21" s="206" t="s">
        <v>178</v>
      </c>
      <c r="D21" s="460" t="s">
        <v>1582</v>
      </c>
      <c r="E21" s="460" t="s">
        <v>224</v>
      </c>
      <c r="F21" s="460" t="s">
        <v>223</v>
      </c>
      <c r="G21" s="460" t="s">
        <v>71</v>
      </c>
      <c r="H21" s="460" t="s">
        <v>222</v>
      </c>
      <c r="I21" s="460" t="s">
        <v>197</v>
      </c>
      <c r="J21" s="460">
        <v>4</v>
      </c>
      <c r="K21" s="460" t="s">
        <v>71</v>
      </c>
      <c r="L21" s="460" t="s">
        <v>71</v>
      </c>
      <c r="M21" s="460" t="s">
        <v>71</v>
      </c>
      <c r="N21" s="460" t="s">
        <v>71</v>
      </c>
      <c r="O21" s="460" t="s">
        <v>71</v>
      </c>
      <c r="P21" s="15">
        <v>2</v>
      </c>
      <c r="Q21" s="15">
        <v>96</v>
      </c>
      <c r="R21" s="15" t="s">
        <v>125</v>
      </c>
      <c r="S21" s="15">
        <v>96</v>
      </c>
      <c r="T21" s="460" t="s">
        <v>71</v>
      </c>
      <c r="U21" s="460" t="s">
        <v>71</v>
      </c>
      <c r="V21" s="460" t="s">
        <v>53</v>
      </c>
      <c r="W21" s="461" t="s">
        <v>220</v>
      </c>
    </row>
    <row r="22" spans="1:23" s="547" customFormat="1" x14ac:dyDescent="0.2">
      <c r="A22" s="460">
        <v>8</v>
      </c>
      <c r="B22" s="460" t="s">
        <v>172</v>
      </c>
      <c r="C22" s="206" t="s">
        <v>179</v>
      </c>
      <c r="D22" s="460" t="s">
        <v>1582</v>
      </c>
      <c r="E22" s="460" t="s">
        <v>224</v>
      </c>
      <c r="F22" s="460" t="s">
        <v>223</v>
      </c>
      <c r="G22" s="460" t="s">
        <v>71</v>
      </c>
      <c r="H22" s="460" t="s">
        <v>222</v>
      </c>
      <c r="I22" s="460" t="s">
        <v>197</v>
      </c>
      <c r="J22" s="460">
        <v>4</v>
      </c>
      <c r="K22" s="460" t="s">
        <v>71</v>
      </c>
      <c r="L22" s="460" t="s">
        <v>71</v>
      </c>
      <c r="M22" s="460" t="s">
        <v>71</v>
      </c>
      <c r="N22" s="460" t="s">
        <v>71</v>
      </c>
      <c r="O22" s="460" t="s">
        <v>71</v>
      </c>
      <c r="P22" s="15">
        <v>2</v>
      </c>
      <c r="Q22" s="15">
        <v>96</v>
      </c>
      <c r="R22" s="15" t="s">
        <v>125</v>
      </c>
      <c r="S22" s="15">
        <v>96</v>
      </c>
      <c r="T22" s="460" t="s">
        <v>71</v>
      </c>
      <c r="U22" s="460" t="s">
        <v>71</v>
      </c>
      <c r="V22" s="460" t="s">
        <v>53</v>
      </c>
      <c r="W22" s="461" t="s">
        <v>220</v>
      </c>
    </row>
    <row r="23" spans="1:23" s="547" customFormat="1" x14ac:dyDescent="0.2">
      <c r="A23" s="460">
        <v>9</v>
      </c>
      <c r="B23" s="460" t="s">
        <v>172</v>
      </c>
      <c r="C23" s="206" t="s">
        <v>180</v>
      </c>
      <c r="D23" s="460" t="s">
        <v>1582</v>
      </c>
      <c r="E23" s="460" t="s">
        <v>224</v>
      </c>
      <c r="F23" s="460" t="s">
        <v>223</v>
      </c>
      <c r="G23" s="460" t="s">
        <v>71</v>
      </c>
      <c r="H23" s="460" t="s">
        <v>222</v>
      </c>
      <c r="I23" s="460" t="s">
        <v>197</v>
      </c>
      <c r="J23" s="460">
        <v>6</v>
      </c>
      <c r="K23" s="460" t="s">
        <v>71</v>
      </c>
      <c r="L23" s="460" t="s">
        <v>71</v>
      </c>
      <c r="M23" s="460" t="s">
        <v>71</v>
      </c>
      <c r="N23" s="460" t="s">
        <v>71</v>
      </c>
      <c r="O23" s="460" t="s">
        <v>71</v>
      </c>
      <c r="P23" s="15">
        <v>2</v>
      </c>
      <c r="Q23" s="15">
        <v>96</v>
      </c>
      <c r="R23" s="15" t="s">
        <v>125</v>
      </c>
      <c r="S23" s="15">
        <v>96</v>
      </c>
      <c r="T23" s="460" t="s">
        <v>71</v>
      </c>
      <c r="U23" s="460" t="s">
        <v>71</v>
      </c>
      <c r="V23" s="460" t="s">
        <v>53</v>
      </c>
      <c r="W23" s="461" t="s">
        <v>220</v>
      </c>
    </row>
    <row r="24" spans="1:23" s="547" customFormat="1" x14ac:dyDescent="0.2">
      <c r="A24" s="460">
        <v>10</v>
      </c>
      <c r="B24" s="460" t="s">
        <v>172</v>
      </c>
      <c r="C24" s="206" t="s">
        <v>181</v>
      </c>
      <c r="D24" s="460" t="s">
        <v>1585</v>
      </c>
      <c r="E24" s="460" t="s">
        <v>224</v>
      </c>
      <c r="F24" s="460" t="s">
        <v>223</v>
      </c>
      <c r="G24" s="460" t="s">
        <v>71</v>
      </c>
      <c r="H24" s="460" t="s">
        <v>222</v>
      </c>
      <c r="I24" s="460" t="s">
        <v>197</v>
      </c>
      <c r="J24" s="460">
        <v>6</v>
      </c>
      <c r="K24" s="460" t="s">
        <v>71</v>
      </c>
      <c r="L24" s="460" t="s">
        <v>71</v>
      </c>
      <c r="M24" s="460" t="s">
        <v>71</v>
      </c>
      <c r="N24" s="460" t="s">
        <v>71</v>
      </c>
      <c r="O24" s="460" t="s">
        <v>71</v>
      </c>
      <c r="P24" s="15">
        <v>2</v>
      </c>
      <c r="Q24" s="15">
        <v>168</v>
      </c>
      <c r="R24" s="15" t="s">
        <v>125</v>
      </c>
      <c r="S24" s="15">
        <v>168</v>
      </c>
      <c r="T24" s="460" t="s">
        <v>71</v>
      </c>
      <c r="U24" s="460" t="s">
        <v>71</v>
      </c>
      <c r="V24" s="460" t="s">
        <v>53</v>
      </c>
      <c r="W24" s="461" t="s">
        <v>220</v>
      </c>
    </row>
    <row r="25" spans="1:23" s="547" customFormat="1" x14ac:dyDescent="0.2">
      <c r="A25" s="460">
        <v>11</v>
      </c>
      <c r="B25" s="460" t="s">
        <v>172</v>
      </c>
      <c r="C25" s="206" t="s">
        <v>182</v>
      </c>
      <c r="D25" s="460" t="s">
        <v>268</v>
      </c>
      <c r="E25" s="460" t="s">
        <v>224</v>
      </c>
      <c r="F25" s="460" t="s">
        <v>223</v>
      </c>
      <c r="G25" s="460" t="s">
        <v>71</v>
      </c>
      <c r="H25" s="460" t="s">
        <v>222</v>
      </c>
      <c r="I25" s="460" t="s">
        <v>198</v>
      </c>
      <c r="J25" s="460">
        <v>6</v>
      </c>
      <c r="K25" s="460" t="s">
        <v>71</v>
      </c>
      <c r="L25" s="460" t="s">
        <v>71</v>
      </c>
      <c r="M25" s="460" t="s">
        <v>71</v>
      </c>
      <c r="N25" s="460" t="s">
        <v>71</v>
      </c>
      <c r="O25" s="460" t="s">
        <v>71</v>
      </c>
      <c r="P25" s="15">
        <v>2</v>
      </c>
      <c r="Q25" s="15">
        <v>96</v>
      </c>
      <c r="R25" s="15" t="s">
        <v>125</v>
      </c>
      <c r="S25" s="15">
        <v>96</v>
      </c>
      <c r="T25" s="460" t="s">
        <v>71</v>
      </c>
      <c r="U25" s="460" t="s">
        <v>71</v>
      </c>
      <c r="V25" s="460" t="s">
        <v>53</v>
      </c>
      <c r="W25" s="461" t="s">
        <v>220</v>
      </c>
    </row>
    <row r="26" spans="1:23" s="547" customFormat="1" x14ac:dyDescent="0.2">
      <c r="A26" s="460">
        <v>12</v>
      </c>
      <c r="B26" s="460" t="s">
        <v>172</v>
      </c>
      <c r="C26" s="206" t="s">
        <v>183</v>
      </c>
      <c r="D26" s="460" t="s">
        <v>1584</v>
      </c>
      <c r="E26" s="460" t="s">
        <v>224</v>
      </c>
      <c r="F26" s="460" t="s">
        <v>223</v>
      </c>
      <c r="G26" s="460" t="s">
        <v>71</v>
      </c>
      <c r="H26" s="460" t="s">
        <v>222</v>
      </c>
      <c r="I26" s="460" t="s">
        <v>197</v>
      </c>
      <c r="J26" s="460">
        <v>14</v>
      </c>
      <c r="K26" s="460" t="s">
        <v>71</v>
      </c>
      <c r="L26" s="460" t="s">
        <v>71</v>
      </c>
      <c r="M26" s="460" t="s">
        <v>71</v>
      </c>
      <c r="N26" s="460" t="s">
        <v>71</v>
      </c>
      <c r="O26" s="460" t="s">
        <v>71</v>
      </c>
      <c r="P26" s="15">
        <v>2</v>
      </c>
      <c r="Q26" s="15">
        <v>120</v>
      </c>
      <c r="R26" s="15" t="s">
        <v>125</v>
      </c>
      <c r="S26" s="15">
        <v>120</v>
      </c>
      <c r="T26" s="460" t="s">
        <v>71</v>
      </c>
      <c r="U26" s="460" t="s">
        <v>71</v>
      </c>
      <c r="V26" s="460" t="s">
        <v>53</v>
      </c>
      <c r="W26" s="461" t="s">
        <v>220</v>
      </c>
    </row>
    <row r="27" spans="1:23" s="547" customFormat="1" x14ac:dyDescent="0.2">
      <c r="A27" s="460">
        <v>13</v>
      </c>
      <c r="B27" s="460" t="s">
        <v>172</v>
      </c>
      <c r="C27" s="206" t="s">
        <v>184</v>
      </c>
      <c r="D27" s="460" t="s">
        <v>1584</v>
      </c>
      <c r="E27" s="460" t="s">
        <v>224</v>
      </c>
      <c r="F27" s="460" t="s">
        <v>223</v>
      </c>
      <c r="G27" s="460" t="s">
        <v>71</v>
      </c>
      <c r="H27" s="460" t="s">
        <v>222</v>
      </c>
      <c r="I27" s="460" t="s">
        <v>197</v>
      </c>
      <c r="J27" s="460" t="s">
        <v>221</v>
      </c>
      <c r="K27" s="460" t="s">
        <v>71</v>
      </c>
      <c r="L27" s="460" t="s">
        <v>71</v>
      </c>
      <c r="M27" s="460" t="s">
        <v>71</v>
      </c>
      <c r="N27" s="460" t="s">
        <v>71</v>
      </c>
      <c r="O27" s="460" t="s">
        <v>71</v>
      </c>
      <c r="P27" s="15">
        <v>2</v>
      </c>
      <c r="Q27" s="15">
        <v>96</v>
      </c>
      <c r="R27" s="15" t="s">
        <v>125</v>
      </c>
      <c r="S27" s="15">
        <v>96</v>
      </c>
      <c r="T27" s="460" t="s">
        <v>71</v>
      </c>
      <c r="U27" s="460" t="s">
        <v>71</v>
      </c>
      <c r="V27" s="460" t="s">
        <v>53</v>
      </c>
      <c r="W27" s="461" t="s">
        <v>220</v>
      </c>
    </row>
    <row r="28" spans="1:23" s="547" customFormat="1" x14ac:dyDescent="0.2">
      <c r="A28" s="460">
        <v>14</v>
      </c>
      <c r="B28" s="460" t="s">
        <v>172</v>
      </c>
      <c r="C28" s="206" t="s">
        <v>185</v>
      </c>
      <c r="D28" s="460" t="s">
        <v>1584</v>
      </c>
      <c r="E28" s="460" t="s">
        <v>224</v>
      </c>
      <c r="F28" s="460" t="s">
        <v>223</v>
      </c>
      <c r="G28" s="460" t="s">
        <v>71</v>
      </c>
      <c r="H28" s="460" t="s">
        <v>222</v>
      </c>
      <c r="I28" s="460" t="s">
        <v>197</v>
      </c>
      <c r="J28" s="460" t="s">
        <v>221</v>
      </c>
      <c r="K28" s="460" t="s">
        <v>71</v>
      </c>
      <c r="L28" s="460" t="s">
        <v>71</v>
      </c>
      <c r="M28" s="460" t="s">
        <v>71</v>
      </c>
      <c r="N28" s="460" t="s">
        <v>71</v>
      </c>
      <c r="O28" s="460" t="s">
        <v>71</v>
      </c>
      <c r="P28" s="15">
        <v>2</v>
      </c>
      <c r="Q28" s="15">
        <v>96</v>
      </c>
      <c r="R28" s="15" t="s">
        <v>125</v>
      </c>
      <c r="S28" s="15">
        <v>96</v>
      </c>
      <c r="T28" s="460" t="s">
        <v>71</v>
      </c>
      <c r="U28" s="460" t="s">
        <v>71</v>
      </c>
      <c r="V28" s="460" t="s">
        <v>53</v>
      </c>
      <c r="W28" s="461" t="s">
        <v>220</v>
      </c>
    </row>
    <row r="29" spans="1:23" s="547" customFormat="1" x14ac:dyDescent="0.2">
      <c r="A29" s="460">
        <v>15</v>
      </c>
      <c r="B29" s="460" t="s">
        <v>172</v>
      </c>
      <c r="C29" s="206" t="s">
        <v>186</v>
      </c>
      <c r="D29" s="460" t="s">
        <v>1582</v>
      </c>
      <c r="E29" s="460" t="s">
        <v>224</v>
      </c>
      <c r="F29" s="460" t="s">
        <v>223</v>
      </c>
      <c r="G29" s="460" t="s">
        <v>71</v>
      </c>
      <c r="H29" s="460" t="s">
        <v>222</v>
      </c>
      <c r="I29" s="460" t="s">
        <v>197</v>
      </c>
      <c r="J29" s="460" t="s">
        <v>221</v>
      </c>
      <c r="K29" s="460" t="s">
        <v>71</v>
      </c>
      <c r="L29" s="460" t="s">
        <v>71</v>
      </c>
      <c r="M29" s="460" t="s">
        <v>71</v>
      </c>
      <c r="N29" s="460" t="s">
        <v>71</v>
      </c>
      <c r="O29" s="460" t="s">
        <v>71</v>
      </c>
      <c r="P29" s="15">
        <v>2</v>
      </c>
      <c r="Q29" s="15">
        <v>216</v>
      </c>
      <c r="R29" s="15" t="s">
        <v>125</v>
      </c>
      <c r="S29" s="15">
        <v>216</v>
      </c>
      <c r="T29" s="460" t="s">
        <v>71</v>
      </c>
      <c r="U29" s="460" t="s">
        <v>71</v>
      </c>
      <c r="V29" s="460" t="s">
        <v>53</v>
      </c>
      <c r="W29" s="461" t="s">
        <v>220</v>
      </c>
    </row>
    <row r="30" spans="1:23" s="547" customFormat="1" x14ac:dyDescent="0.2">
      <c r="A30" s="460">
        <v>16</v>
      </c>
      <c r="B30" s="460" t="s">
        <v>172</v>
      </c>
      <c r="C30" s="206" t="s">
        <v>187</v>
      </c>
      <c r="D30" s="460" t="s">
        <v>1582</v>
      </c>
      <c r="E30" s="460" t="s">
        <v>224</v>
      </c>
      <c r="F30" s="460" t="s">
        <v>223</v>
      </c>
      <c r="G30" s="460" t="s">
        <v>71</v>
      </c>
      <c r="H30" s="460" t="s">
        <v>222</v>
      </c>
      <c r="I30" s="460" t="s">
        <v>197</v>
      </c>
      <c r="J30" s="460">
        <v>13</v>
      </c>
      <c r="K30" s="460" t="s">
        <v>71</v>
      </c>
      <c r="L30" s="460" t="s">
        <v>71</v>
      </c>
      <c r="M30" s="460" t="s">
        <v>71</v>
      </c>
      <c r="N30" s="460" t="s">
        <v>71</v>
      </c>
      <c r="O30" s="460" t="s">
        <v>71</v>
      </c>
      <c r="P30" s="15">
        <v>2</v>
      </c>
      <c r="Q30" s="15">
        <v>96</v>
      </c>
      <c r="R30" s="15" t="s">
        <v>125</v>
      </c>
      <c r="S30" s="15">
        <v>96</v>
      </c>
      <c r="T30" s="460" t="s">
        <v>71</v>
      </c>
      <c r="U30" s="460" t="s">
        <v>71</v>
      </c>
      <c r="V30" s="460" t="s">
        <v>53</v>
      </c>
      <c r="W30" s="461" t="s">
        <v>220</v>
      </c>
    </row>
    <row r="31" spans="1:23" s="547" customFormat="1" x14ac:dyDescent="0.2">
      <c r="A31" s="460">
        <v>17</v>
      </c>
      <c r="B31" s="460" t="s">
        <v>172</v>
      </c>
      <c r="C31" s="206" t="s">
        <v>189</v>
      </c>
      <c r="D31" s="460" t="s">
        <v>268</v>
      </c>
      <c r="E31" s="460" t="s">
        <v>224</v>
      </c>
      <c r="F31" s="460" t="s">
        <v>223</v>
      </c>
      <c r="G31" s="460" t="s">
        <v>71</v>
      </c>
      <c r="H31" s="460" t="s">
        <v>222</v>
      </c>
      <c r="I31" s="460" t="s">
        <v>198</v>
      </c>
      <c r="J31" s="460">
        <v>12</v>
      </c>
      <c r="K31" s="460" t="s">
        <v>71</v>
      </c>
      <c r="L31" s="460" t="s">
        <v>71</v>
      </c>
      <c r="M31" s="460" t="s">
        <v>71</v>
      </c>
      <c r="N31" s="460" t="s">
        <v>71</v>
      </c>
      <c r="O31" s="460" t="s">
        <v>71</v>
      </c>
      <c r="P31" s="15">
        <v>2</v>
      </c>
      <c r="Q31" s="15">
        <v>116</v>
      </c>
      <c r="R31" s="15" t="s">
        <v>125</v>
      </c>
      <c r="S31" s="15">
        <v>116</v>
      </c>
      <c r="T31" s="460" t="s">
        <v>71</v>
      </c>
      <c r="U31" s="460" t="s">
        <v>71</v>
      </c>
      <c r="V31" s="460" t="s">
        <v>53</v>
      </c>
      <c r="W31" s="461" t="s">
        <v>220</v>
      </c>
    </row>
    <row r="32" spans="1:23" s="549" customFormat="1" x14ac:dyDescent="0.2">
      <c r="A32" s="242"/>
      <c r="B32" s="242"/>
      <c r="C32" s="242"/>
      <c r="D32" s="242"/>
      <c r="E32" s="242"/>
      <c r="F32" s="242"/>
      <c r="G32" s="242"/>
      <c r="H32" s="242"/>
      <c r="I32" s="242"/>
      <c r="J32" s="242"/>
      <c r="K32" s="242"/>
      <c r="L32" s="242"/>
      <c r="M32" s="242"/>
      <c r="N32" s="242"/>
      <c r="O32" s="242"/>
      <c r="P32" s="242"/>
      <c r="Q32" s="242"/>
      <c r="R32" s="242"/>
      <c r="S32" s="242"/>
      <c r="T32" s="242"/>
      <c r="U32" s="242"/>
      <c r="V32" s="242"/>
      <c r="W32" s="242"/>
    </row>
    <row r="33" spans="1:22" s="459" customFormat="1" ht="16" thickBot="1" x14ac:dyDescent="0.25">
      <c r="A33" s="17" t="s">
        <v>2142</v>
      </c>
      <c r="B33" s="17"/>
      <c r="C33" s="17" t="s">
        <v>68</v>
      </c>
    </row>
    <row r="34" spans="1:22" s="242" customFormat="1" x14ac:dyDescent="0.2"/>
    <row r="35" spans="1:22" s="512" customFormat="1" x14ac:dyDescent="0.2">
      <c r="A35" s="424" t="s">
        <v>5</v>
      </c>
      <c r="B35" s="424" t="s">
        <v>36</v>
      </c>
      <c r="C35" s="424" t="s">
        <v>6</v>
      </c>
      <c r="D35" s="424" t="s">
        <v>45</v>
      </c>
      <c r="E35" s="424" t="s">
        <v>9</v>
      </c>
      <c r="F35" s="424" t="s">
        <v>119</v>
      </c>
      <c r="G35" s="424" t="s">
        <v>56</v>
      </c>
      <c r="H35" s="424" t="s">
        <v>136</v>
      </c>
      <c r="I35" s="424" t="s">
        <v>137</v>
      </c>
      <c r="J35" s="424" t="s">
        <v>138</v>
      </c>
      <c r="K35" s="424" t="s">
        <v>139</v>
      </c>
      <c r="L35" s="424" t="s">
        <v>122</v>
      </c>
      <c r="M35" s="424" t="s">
        <v>140</v>
      </c>
      <c r="N35" s="424" t="s">
        <v>122</v>
      </c>
      <c r="O35" s="424" t="s">
        <v>42</v>
      </c>
      <c r="P35" s="424" t="s">
        <v>141</v>
      </c>
      <c r="Q35" s="424" t="s">
        <v>142</v>
      </c>
      <c r="R35" s="424" t="s">
        <v>10</v>
      </c>
      <c r="S35" s="424" t="s">
        <v>146</v>
      </c>
      <c r="T35" s="424" t="s">
        <v>145</v>
      </c>
      <c r="U35" s="424" t="s">
        <v>11</v>
      </c>
      <c r="V35" s="445" t="s">
        <v>16</v>
      </c>
    </row>
    <row r="36" spans="1:22" s="512" customFormat="1" x14ac:dyDescent="0.2">
      <c r="A36" s="452">
        <v>1</v>
      </c>
      <c r="B36" s="452" t="s">
        <v>172</v>
      </c>
      <c r="C36" s="207" t="s">
        <v>173</v>
      </c>
      <c r="D36" s="452" t="s">
        <v>90</v>
      </c>
      <c r="E36" s="452" t="s">
        <v>90</v>
      </c>
      <c r="F36" s="452">
        <v>6</v>
      </c>
      <c r="G36" s="452" t="s">
        <v>71</v>
      </c>
      <c r="H36" s="452">
        <v>96</v>
      </c>
      <c r="I36" s="452" t="s">
        <v>125</v>
      </c>
      <c r="J36" s="452">
        <v>96</v>
      </c>
      <c r="K36" s="452">
        <v>1.95</v>
      </c>
      <c r="L36" s="452" t="s">
        <v>143</v>
      </c>
      <c r="M36" s="452" t="s">
        <v>71</v>
      </c>
      <c r="N36" s="452" t="s">
        <v>143</v>
      </c>
      <c r="O36" s="452" t="s">
        <v>102</v>
      </c>
      <c r="P36" s="452">
        <v>2.75</v>
      </c>
      <c r="Q36" s="452" t="s">
        <v>143</v>
      </c>
      <c r="R36" s="452" t="s">
        <v>199</v>
      </c>
      <c r="S36" s="452" t="s">
        <v>200</v>
      </c>
      <c r="T36" s="452" t="s">
        <v>143</v>
      </c>
      <c r="U36" s="452" t="s">
        <v>217</v>
      </c>
      <c r="V36" s="497"/>
    </row>
    <row r="37" spans="1:22" s="512" customFormat="1" x14ac:dyDescent="0.2">
      <c r="A37" s="452">
        <v>2</v>
      </c>
      <c r="B37" s="452" t="s">
        <v>172</v>
      </c>
      <c r="C37" s="207" t="s">
        <v>174</v>
      </c>
      <c r="D37" s="452" t="s">
        <v>90</v>
      </c>
      <c r="E37" s="452" t="s">
        <v>90</v>
      </c>
      <c r="F37" s="452">
        <v>6</v>
      </c>
      <c r="G37" s="452" t="s">
        <v>71</v>
      </c>
      <c r="H37" s="452">
        <v>96</v>
      </c>
      <c r="I37" s="452" t="s">
        <v>125</v>
      </c>
      <c r="J37" s="452">
        <v>96</v>
      </c>
      <c r="K37" s="452">
        <v>0.52</v>
      </c>
      <c r="L37" s="452" t="s">
        <v>143</v>
      </c>
      <c r="M37" s="452" t="s">
        <v>71</v>
      </c>
      <c r="N37" s="452" t="s">
        <v>143</v>
      </c>
      <c r="O37" s="452" t="s">
        <v>102</v>
      </c>
      <c r="P37" s="452">
        <v>0.68</v>
      </c>
      <c r="Q37" s="452" t="s">
        <v>143</v>
      </c>
      <c r="R37" s="452" t="s">
        <v>199</v>
      </c>
      <c r="S37" s="452" t="s">
        <v>201</v>
      </c>
      <c r="T37" s="452" t="s">
        <v>143</v>
      </c>
      <c r="U37" s="452" t="s">
        <v>217</v>
      </c>
      <c r="V37" s="497"/>
    </row>
    <row r="38" spans="1:22" s="512" customFormat="1" x14ac:dyDescent="0.2">
      <c r="A38" s="452">
        <v>3</v>
      </c>
      <c r="B38" s="452" t="s">
        <v>172</v>
      </c>
      <c r="C38" s="207" t="s">
        <v>175</v>
      </c>
      <c r="D38" s="452" t="s">
        <v>90</v>
      </c>
      <c r="E38" s="452" t="s">
        <v>90</v>
      </c>
      <c r="F38" s="452">
        <v>6</v>
      </c>
      <c r="G38" s="452" t="s">
        <v>71</v>
      </c>
      <c r="H38" s="452">
        <v>96</v>
      </c>
      <c r="I38" s="452" t="s">
        <v>125</v>
      </c>
      <c r="J38" s="452">
        <v>96</v>
      </c>
      <c r="K38" s="452">
        <v>0.11</v>
      </c>
      <c r="L38" s="452" t="s">
        <v>143</v>
      </c>
      <c r="M38" s="452" t="s">
        <v>71</v>
      </c>
      <c r="N38" s="452" t="s">
        <v>143</v>
      </c>
      <c r="O38" s="452" t="s">
        <v>102</v>
      </c>
      <c r="P38" s="452">
        <v>0.35</v>
      </c>
      <c r="Q38" s="452" t="s">
        <v>143</v>
      </c>
      <c r="R38" s="452" t="s">
        <v>199</v>
      </c>
      <c r="S38" s="452" t="s">
        <v>202</v>
      </c>
      <c r="T38" s="452" t="s">
        <v>143</v>
      </c>
      <c r="U38" s="452" t="s">
        <v>217</v>
      </c>
      <c r="V38" s="497"/>
    </row>
    <row r="39" spans="1:22" s="512" customFormat="1" x14ac:dyDescent="0.2">
      <c r="A39" s="452">
        <v>4</v>
      </c>
      <c r="B39" s="452" t="s">
        <v>172</v>
      </c>
      <c r="C39" s="207" t="s">
        <v>176</v>
      </c>
      <c r="D39" s="452" t="s">
        <v>90</v>
      </c>
      <c r="E39" s="452" t="s">
        <v>90</v>
      </c>
      <c r="F39" s="452">
        <v>6</v>
      </c>
      <c r="G39" s="452" t="s">
        <v>71</v>
      </c>
      <c r="H39" s="452">
        <v>96</v>
      </c>
      <c r="I39" s="452" t="s">
        <v>125</v>
      </c>
      <c r="J39" s="452">
        <v>96</v>
      </c>
      <c r="K39" s="452">
        <v>0.63</v>
      </c>
      <c r="L39" s="452" t="s">
        <v>143</v>
      </c>
      <c r="M39" s="452" t="s">
        <v>71</v>
      </c>
      <c r="N39" s="452" t="s">
        <v>143</v>
      </c>
      <c r="O39" s="452" t="s">
        <v>102</v>
      </c>
      <c r="P39" s="452">
        <v>1.23</v>
      </c>
      <c r="Q39" s="452" t="s">
        <v>143</v>
      </c>
      <c r="R39" s="452" t="s">
        <v>199</v>
      </c>
      <c r="S39" s="452" t="s">
        <v>203</v>
      </c>
      <c r="T39" s="452" t="s">
        <v>143</v>
      </c>
      <c r="U39" s="452" t="s">
        <v>217</v>
      </c>
      <c r="V39" s="497"/>
    </row>
    <row r="40" spans="1:22" s="512" customFormat="1" x14ac:dyDescent="0.2">
      <c r="A40" s="452">
        <v>5</v>
      </c>
      <c r="B40" s="452" t="s">
        <v>172</v>
      </c>
      <c r="C40" s="207" t="s">
        <v>177</v>
      </c>
      <c r="D40" s="452" t="s">
        <v>90</v>
      </c>
      <c r="E40" s="452" t="s">
        <v>90</v>
      </c>
      <c r="F40" s="452">
        <v>6</v>
      </c>
      <c r="G40" s="452" t="s">
        <v>71</v>
      </c>
      <c r="H40" s="452">
        <v>96</v>
      </c>
      <c r="I40" s="452" t="s">
        <v>125</v>
      </c>
      <c r="J40" s="452">
        <v>96</v>
      </c>
      <c r="K40" s="452">
        <v>1.1399999999999999</v>
      </c>
      <c r="L40" s="452" t="s">
        <v>143</v>
      </c>
      <c r="M40" s="452" t="s">
        <v>71</v>
      </c>
      <c r="N40" s="452" t="s">
        <v>143</v>
      </c>
      <c r="O40" s="452" t="s">
        <v>102</v>
      </c>
      <c r="P40" s="452">
        <v>5.01</v>
      </c>
      <c r="Q40" s="452" t="s">
        <v>143</v>
      </c>
      <c r="R40" s="452" t="s">
        <v>199</v>
      </c>
      <c r="S40" s="452" t="s">
        <v>204</v>
      </c>
      <c r="T40" s="452" t="s">
        <v>143</v>
      </c>
      <c r="U40" s="452" t="s">
        <v>217</v>
      </c>
      <c r="V40" s="497"/>
    </row>
    <row r="41" spans="1:22" s="512" customFormat="1" x14ac:dyDescent="0.2">
      <c r="A41" s="452">
        <v>6</v>
      </c>
      <c r="B41" s="452" t="s">
        <v>172</v>
      </c>
      <c r="C41" s="207" t="s">
        <v>188</v>
      </c>
      <c r="D41" s="452" t="s">
        <v>90</v>
      </c>
      <c r="E41" s="452" t="s">
        <v>90</v>
      </c>
      <c r="F41" s="452">
        <v>6</v>
      </c>
      <c r="G41" s="452" t="s">
        <v>71</v>
      </c>
      <c r="H41" s="452">
        <v>96</v>
      </c>
      <c r="I41" s="452" t="s">
        <v>125</v>
      </c>
      <c r="J41" s="452">
        <v>96</v>
      </c>
      <c r="K41" s="452">
        <v>1.0900000000000001</v>
      </c>
      <c r="L41" s="452" t="s">
        <v>143</v>
      </c>
      <c r="M41" s="452" t="s">
        <v>71</v>
      </c>
      <c r="N41" s="452" t="s">
        <v>143</v>
      </c>
      <c r="O41" s="452" t="s">
        <v>102</v>
      </c>
      <c r="P41" s="452">
        <v>1.34</v>
      </c>
      <c r="Q41" s="452" t="s">
        <v>143</v>
      </c>
      <c r="R41" s="452" t="s">
        <v>199</v>
      </c>
      <c r="S41" s="452" t="s">
        <v>205</v>
      </c>
      <c r="T41" s="452" t="s">
        <v>143</v>
      </c>
      <c r="U41" s="452" t="s">
        <v>217</v>
      </c>
      <c r="V41" s="497"/>
    </row>
    <row r="42" spans="1:22" s="512" customFormat="1" x14ac:dyDescent="0.2">
      <c r="A42" s="452">
        <v>7</v>
      </c>
      <c r="B42" s="452" t="s">
        <v>172</v>
      </c>
      <c r="C42" s="207" t="s">
        <v>178</v>
      </c>
      <c r="D42" s="452" t="s">
        <v>90</v>
      </c>
      <c r="E42" s="452" t="s">
        <v>90</v>
      </c>
      <c r="F42" s="452">
        <v>6</v>
      </c>
      <c r="G42" s="452" t="s">
        <v>71</v>
      </c>
      <c r="H42" s="452">
        <v>96</v>
      </c>
      <c r="I42" s="452" t="s">
        <v>125</v>
      </c>
      <c r="J42" s="452">
        <v>96</v>
      </c>
      <c r="K42" s="452">
        <v>1.2</v>
      </c>
      <c r="L42" s="452" t="s">
        <v>143</v>
      </c>
      <c r="M42" s="452" t="s">
        <v>71</v>
      </c>
      <c r="N42" s="452" t="s">
        <v>143</v>
      </c>
      <c r="O42" s="452" t="s">
        <v>102</v>
      </c>
      <c r="P42" s="452">
        <v>1.56</v>
      </c>
      <c r="Q42" s="452" t="s">
        <v>143</v>
      </c>
      <c r="R42" s="452" t="s">
        <v>199</v>
      </c>
      <c r="S42" s="452" t="s">
        <v>206</v>
      </c>
      <c r="T42" s="452" t="s">
        <v>143</v>
      </c>
      <c r="U42" s="452" t="s">
        <v>217</v>
      </c>
      <c r="V42" s="497"/>
    </row>
    <row r="43" spans="1:22" s="512" customFormat="1" x14ac:dyDescent="0.2">
      <c r="A43" s="452">
        <v>8</v>
      </c>
      <c r="B43" s="452" t="s">
        <v>172</v>
      </c>
      <c r="C43" s="207" t="s">
        <v>179</v>
      </c>
      <c r="D43" s="452" t="s">
        <v>90</v>
      </c>
      <c r="E43" s="452" t="s">
        <v>90</v>
      </c>
      <c r="F43" s="452">
        <v>6</v>
      </c>
      <c r="G43" s="452" t="s">
        <v>71</v>
      </c>
      <c r="H43" s="452">
        <v>96</v>
      </c>
      <c r="I43" s="452" t="s">
        <v>125</v>
      </c>
      <c r="J43" s="452">
        <v>96</v>
      </c>
      <c r="K43" s="452">
        <v>1.35</v>
      </c>
      <c r="L43" s="452" t="s">
        <v>143</v>
      </c>
      <c r="M43" s="452" t="s">
        <v>71</v>
      </c>
      <c r="N43" s="452" t="s">
        <v>143</v>
      </c>
      <c r="O43" s="452" t="s">
        <v>102</v>
      </c>
      <c r="P43" s="452">
        <v>1.7</v>
      </c>
      <c r="Q43" s="452" t="s">
        <v>143</v>
      </c>
      <c r="R43" s="452" t="s">
        <v>199</v>
      </c>
      <c r="S43" s="452" t="s">
        <v>207</v>
      </c>
      <c r="T43" s="452" t="s">
        <v>143</v>
      </c>
      <c r="U43" s="452" t="s">
        <v>217</v>
      </c>
      <c r="V43" s="497"/>
    </row>
    <row r="44" spans="1:22" s="512" customFormat="1" x14ac:dyDescent="0.2">
      <c r="A44" s="452">
        <v>9</v>
      </c>
      <c r="B44" s="452" t="s">
        <v>172</v>
      </c>
      <c r="C44" s="207" t="s">
        <v>180</v>
      </c>
      <c r="D44" s="452" t="s">
        <v>90</v>
      </c>
      <c r="E44" s="452" t="s">
        <v>90</v>
      </c>
      <c r="F44" s="452">
        <v>6</v>
      </c>
      <c r="G44" s="452" t="s">
        <v>71</v>
      </c>
      <c r="H44" s="452">
        <v>96</v>
      </c>
      <c r="I44" s="452" t="s">
        <v>125</v>
      </c>
      <c r="J44" s="452">
        <v>96</v>
      </c>
      <c r="K44" s="452">
        <v>1.1200000000000001</v>
      </c>
      <c r="L44" s="452" t="s">
        <v>143</v>
      </c>
      <c r="M44" s="452" t="s">
        <v>71</v>
      </c>
      <c r="N44" s="452" t="s">
        <v>143</v>
      </c>
      <c r="O44" s="452" t="s">
        <v>102</v>
      </c>
      <c r="P44" s="452">
        <v>1.92</v>
      </c>
      <c r="Q44" s="452" t="s">
        <v>143</v>
      </c>
      <c r="R44" s="452" t="s">
        <v>199</v>
      </c>
      <c r="S44" s="452" t="s">
        <v>208</v>
      </c>
      <c r="T44" s="452" t="s">
        <v>143</v>
      </c>
      <c r="U44" s="452" t="s">
        <v>217</v>
      </c>
      <c r="V44" s="497"/>
    </row>
    <row r="45" spans="1:22" s="512" customFormat="1" x14ac:dyDescent="0.2">
      <c r="A45" s="452">
        <v>10</v>
      </c>
      <c r="B45" s="452" t="s">
        <v>172</v>
      </c>
      <c r="C45" s="207" t="s">
        <v>181</v>
      </c>
      <c r="D45" s="452" t="s">
        <v>90</v>
      </c>
      <c r="E45" s="452" t="s">
        <v>90</v>
      </c>
      <c r="F45" s="452">
        <v>6</v>
      </c>
      <c r="G45" s="452" t="s">
        <v>71</v>
      </c>
      <c r="H45" s="452">
        <v>96</v>
      </c>
      <c r="I45" s="452" t="s">
        <v>125</v>
      </c>
      <c r="J45" s="452">
        <v>96</v>
      </c>
      <c r="K45" s="452">
        <v>3.59</v>
      </c>
      <c r="L45" s="452" t="s">
        <v>143</v>
      </c>
      <c r="M45" s="452" t="s">
        <v>71</v>
      </c>
      <c r="N45" s="452" t="s">
        <v>143</v>
      </c>
      <c r="O45" s="452" t="s">
        <v>102</v>
      </c>
      <c r="P45" s="452">
        <v>5.42</v>
      </c>
      <c r="Q45" s="452" t="s">
        <v>143</v>
      </c>
      <c r="R45" s="452" t="s">
        <v>199</v>
      </c>
      <c r="S45" s="452" t="s">
        <v>209</v>
      </c>
      <c r="T45" s="452" t="s">
        <v>143</v>
      </c>
      <c r="U45" s="452" t="s">
        <v>217</v>
      </c>
      <c r="V45" s="497"/>
    </row>
    <row r="46" spans="1:22" s="512" customFormat="1" x14ac:dyDescent="0.2">
      <c r="A46" s="452">
        <v>11</v>
      </c>
      <c r="B46" s="452" t="s">
        <v>172</v>
      </c>
      <c r="C46" s="207" t="s">
        <v>182</v>
      </c>
      <c r="D46" s="452" t="s">
        <v>90</v>
      </c>
      <c r="E46" s="452" t="s">
        <v>90</v>
      </c>
      <c r="F46" s="452">
        <v>6</v>
      </c>
      <c r="G46" s="452" t="s">
        <v>71</v>
      </c>
      <c r="H46" s="452">
        <v>96</v>
      </c>
      <c r="I46" s="452" t="s">
        <v>125</v>
      </c>
      <c r="J46" s="452">
        <v>96</v>
      </c>
      <c r="K46" s="452">
        <v>0.31</v>
      </c>
      <c r="L46" s="452" t="s">
        <v>143</v>
      </c>
      <c r="M46" s="452" t="s">
        <v>71</v>
      </c>
      <c r="N46" s="452" t="s">
        <v>143</v>
      </c>
      <c r="O46" s="452" t="s">
        <v>102</v>
      </c>
      <c r="P46" s="452">
        <v>0.8</v>
      </c>
      <c r="Q46" s="452" t="s">
        <v>143</v>
      </c>
      <c r="R46" s="452" t="s">
        <v>199</v>
      </c>
      <c r="S46" s="452" t="s">
        <v>210</v>
      </c>
      <c r="T46" s="452" t="s">
        <v>143</v>
      </c>
      <c r="U46" s="452" t="s">
        <v>217</v>
      </c>
      <c r="V46" s="497"/>
    </row>
    <row r="47" spans="1:22" s="512" customFormat="1" x14ac:dyDescent="0.2">
      <c r="A47" s="452">
        <v>12</v>
      </c>
      <c r="B47" s="452" t="s">
        <v>172</v>
      </c>
      <c r="C47" s="207" t="s">
        <v>183</v>
      </c>
      <c r="D47" s="452" t="s">
        <v>90</v>
      </c>
      <c r="E47" s="452" t="s">
        <v>90</v>
      </c>
      <c r="F47" s="452">
        <v>6</v>
      </c>
      <c r="G47" s="452" t="s">
        <v>71</v>
      </c>
      <c r="H47" s="452">
        <v>96</v>
      </c>
      <c r="I47" s="452" t="s">
        <v>125</v>
      </c>
      <c r="J47" s="452">
        <v>96</v>
      </c>
      <c r="K47" s="452">
        <v>1.3</v>
      </c>
      <c r="L47" s="452" t="s">
        <v>143</v>
      </c>
      <c r="M47" s="452" t="s">
        <v>71</v>
      </c>
      <c r="N47" s="452" t="s">
        <v>143</v>
      </c>
      <c r="O47" s="452" t="s">
        <v>102</v>
      </c>
      <c r="P47" s="452">
        <v>8.1300000000000008</v>
      </c>
      <c r="Q47" s="452" t="s">
        <v>143</v>
      </c>
      <c r="R47" s="452" t="s">
        <v>199</v>
      </c>
      <c r="S47" s="452" t="s">
        <v>211</v>
      </c>
      <c r="T47" s="452" t="s">
        <v>143</v>
      </c>
      <c r="U47" s="452" t="s">
        <v>217</v>
      </c>
      <c r="V47" s="497"/>
    </row>
    <row r="48" spans="1:22" s="512" customFormat="1" x14ac:dyDescent="0.2">
      <c r="A48" s="452">
        <v>13</v>
      </c>
      <c r="B48" s="452" t="s">
        <v>172</v>
      </c>
      <c r="C48" s="207" t="s">
        <v>184</v>
      </c>
      <c r="D48" s="452" t="s">
        <v>90</v>
      </c>
      <c r="E48" s="452" t="s">
        <v>90</v>
      </c>
      <c r="F48" s="452">
        <v>6</v>
      </c>
      <c r="G48" s="452" t="s">
        <v>71</v>
      </c>
      <c r="H48" s="452">
        <v>96</v>
      </c>
      <c r="I48" s="452" t="s">
        <v>125</v>
      </c>
      <c r="J48" s="452">
        <v>96</v>
      </c>
      <c r="K48" s="452">
        <v>1.38</v>
      </c>
      <c r="L48" s="452" t="s">
        <v>143</v>
      </c>
      <c r="M48" s="452" t="s">
        <v>71</v>
      </c>
      <c r="N48" s="452" t="s">
        <v>143</v>
      </c>
      <c r="O48" s="452" t="s">
        <v>102</v>
      </c>
      <c r="P48" s="452">
        <v>1.91</v>
      </c>
      <c r="Q48" s="452" t="s">
        <v>143</v>
      </c>
      <c r="R48" s="452" t="s">
        <v>199</v>
      </c>
      <c r="S48" s="452" t="s">
        <v>212</v>
      </c>
      <c r="T48" s="452" t="s">
        <v>143</v>
      </c>
      <c r="U48" s="452" t="s">
        <v>217</v>
      </c>
      <c r="V48" s="497"/>
    </row>
    <row r="49" spans="1:24" s="512" customFormat="1" x14ac:dyDescent="0.2">
      <c r="A49" s="452">
        <v>14</v>
      </c>
      <c r="B49" s="452" t="s">
        <v>172</v>
      </c>
      <c r="C49" s="207" t="s">
        <v>185</v>
      </c>
      <c r="D49" s="452" t="s">
        <v>90</v>
      </c>
      <c r="E49" s="452" t="s">
        <v>90</v>
      </c>
      <c r="F49" s="452">
        <v>6</v>
      </c>
      <c r="G49" s="452" t="s">
        <v>71</v>
      </c>
      <c r="H49" s="452">
        <v>96</v>
      </c>
      <c r="I49" s="452" t="s">
        <v>125</v>
      </c>
      <c r="J49" s="452">
        <v>96</v>
      </c>
      <c r="K49" s="452">
        <v>3.96</v>
      </c>
      <c r="L49" s="452" t="s">
        <v>143</v>
      </c>
      <c r="M49" s="452" t="s">
        <v>71</v>
      </c>
      <c r="N49" s="452" t="s">
        <v>143</v>
      </c>
      <c r="O49" s="452" t="s">
        <v>102</v>
      </c>
      <c r="P49" s="452">
        <v>4.45</v>
      </c>
      <c r="Q49" s="452" t="s">
        <v>143</v>
      </c>
      <c r="R49" s="452" t="s">
        <v>199</v>
      </c>
      <c r="S49" s="452" t="s">
        <v>213</v>
      </c>
      <c r="T49" s="452" t="s">
        <v>143</v>
      </c>
      <c r="U49" s="452" t="s">
        <v>217</v>
      </c>
      <c r="V49" s="497"/>
    </row>
    <row r="50" spans="1:24" s="512" customFormat="1" x14ac:dyDescent="0.2">
      <c r="A50" s="452">
        <v>15</v>
      </c>
      <c r="B50" s="452" t="s">
        <v>172</v>
      </c>
      <c r="C50" s="207" t="s">
        <v>186</v>
      </c>
      <c r="D50" s="452" t="s">
        <v>90</v>
      </c>
      <c r="E50" s="452" t="s">
        <v>90</v>
      </c>
      <c r="F50" s="452">
        <v>6</v>
      </c>
      <c r="G50" s="452" t="s">
        <v>71</v>
      </c>
      <c r="H50" s="452">
        <v>96</v>
      </c>
      <c r="I50" s="452" t="s">
        <v>125</v>
      </c>
      <c r="J50" s="452">
        <v>96</v>
      </c>
      <c r="K50" s="452">
        <v>2.99</v>
      </c>
      <c r="L50" s="452" t="s">
        <v>143</v>
      </c>
      <c r="M50" s="452" t="s">
        <v>71</v>
      </c>
      <c r="N50" s="452" t="s">
        <v>143</v>
      </c>
      <c r="O50" s="452" t="s">
        <v>102</v>
      </c>
      <c r="P50" s="452">
        <v>4.8</v>
      </c>
      <c r="Q50" s="452" t="s">
        <v>143</v>
      </c>
      <c r="R50" s="452" t="s">
        <v>199</v>
      </c>
      <c r="S50" s="452" t="s">
        <v>214</v>
      </c>
      <c r="T50" s="452" t="s">
        <v>143</v>
      </c>
      <c r="U50" s="452" t="s">
        <v>217</v>
      </c>
      <c r="V50" s="497"/>
    </row>
    <row r="51" spans="1:24" s="512" customFormat="1" x14ac:dyDescent="0.2">
      <c r="A51" s="452">
        <v>16</v>
      </c>
      <c r="B51" s="452" t="s">
        <v>172</v>
      </c>
      <c r="C51" s="207" t="s">
        <v>187</v>
      </c>
      <c r="D51" s="452" t="s">
        <v>90</v>
      </c>
      <c r="E51" s="452" t="s">
        <v>90</v>
      </c>
      <c r="F51" s="452">
        <v>6</v>
      </c>
      <c r="G51" s="452" t="s">
        <v>71</v>
      </c>
      <c r="H51" s="452">
        <v>96</v>
      </c>
      <c r="I51" s="452" t="s">
        <v>125</v>
      </c>
      <c r="J51" s="452">
        <v>96</v>
      </c>
      <c r="K51" s="452">
        <v>0.55000000000000004</v>
      </c>
      <c r="L51" s="452" t="s">
        <v>143</v>
      </c>
      <c r="M51" s="452" t="s">
        <v>71</v>
      </c>
      <c r="N51" s="452" t="s">
        <v>143</v>
      </c>
      <c r="O51" s="452" t="s">
        <v>102</v>
      </c>
      <c r="P51" s="452">
        <v>0.55000000000000004</v>
      </c>
      <c r="Q51" s="452" t="s">
        <v>143</v>
      </c>
      <c r="R51" s="452" t="s">
        <v>199</v>
      </c>
      <c r="S51" s="452" t="s">
        <v>215</v>
      </c>
      <c r="T51" s="452" t="s">
        <v>143</v>
      </c>
      <c r="U51" s="452" t="s">
        <v>217</v>
      </c>
      <c r="V51" s="497"/>
    </row>
    <row r="52" spans="1:24" s="512" customFormat="1" x14ac:dyDescent="0.2">
      <c r="A52" s="452">
        <v>17</v>
      </c>
      <c r="B52" s="452" t="s">
        <v>172</v>
      </c>
      <c r="C52" s="207" t="s">
        <v>189</v>
      </c>
      <c r="D52" s="452" t="s">
        <v>90</v>
      </c>
      <c r="E52" s="452" t="s">
        <v>90</v>
      </c>
      <c r="F52" s="452">
        <v>6</v>
      </c>
      <c r="G52" s="452" t="s">
        <v>71</v>
      </c>
      <c r="H52" s="452">
        <v>96</v>
      </c>
      <c r="I52" s="452" t="s">
        <v>125</v>
      </c>
      <c r="J52" s="452">
        <v>96</v>
      </c>
      <c r="K52" s="452">
        <v>1.67</v>
      </c>
      <c r="L52" s="452" t="s">
        <v>143</v>
      </c>
      <c r="M52" s="452" t="s">
        <v>71</v>
      </c>
      <c r="N52" s="452" t="s">
        <v>143</v>
      </c>
      <c r="O52" s="452" t="s">
        <v>102</v>
      </c>
      <c r="P52" s="452">
        <v>3.06</v>
      </c>
      <c r="Q52" s="452" t="s">
        <v>143</v>
      </c>
      <c r="R52" s="452" t="s">
        <v>199</v>
      </c>
      <c r="S52" s="452" t="s">
        <v>216</v>
      </c>
      <c r="T52" s="452" t="s">
        <v>143</v>
      </c>
      <c r="U52" s="452" t="s">
        <v>217</v>
      </c>
      <c r="V52" s="497"/>
    </row>
    <row r="53" spans="1:24" s="553" customFormat="1" x14ac:dyDescent="0.2">
      <c r="A53"/>
      <c r="B53"/>
      <c r="C53"/>
      <c r="D53"/>
      <c r="E53"/>
      <c r="F53"/>
      <c r="G53"/>
      <c r="H53"/>
      <c r="I53"/>
      <c r="J53"/>
      <c r="K53"/>
      <c r="L53"/>
      <c r="M53"/>
      <c r="N53"/>
      <c r="O53"/>
      <c r="P53"/>
      <c r="Q53"/>
      <c r="R53"/>
      <c r="S53"/>
      <c r="T53"/>
      <c r="U53"/>
      <c r="V53"/>
    </row>
    <row r="54" spans="1:24" s="426" customFormat="1" ht="16" thickBot="1" x14ac:dyDescent="0.25">
      <c r="A54" s="1" t="s">
        <v>2142</v>
      </c>
      <c r="B54" s="1"/>
      <c r="C54" s="1" t="s">
        <v>69</v>
      </c>
      <c r="D54" s="16"/>
      <c r="E54" s="16" t="s">
        <v>105</v>
      </c>
    </row>
    <row r="56" spans="1:24" s="19" customFormat="1" x14ac:dyDescent="0.2">
      <c r="A56" s="263" t="s">
        <v>5</v>
      </c>
      <c r="B56" s="54" t="s">
        <v>9</v>
      </c>
      <c r="C56" s="55" t="s">
        <v>56</v>
      </c>
      <c r="D56" s="56" t="s">
        <v>488</v>
      </c>
      <c r="E56" s="56" t="s">
        <v>489</v>
      </c>
      <c r="F56" s="56" t="s">
        <v>490</v>
      </c>
      <c r="G56" s="56" t="s">
        <v>491</v>
      </c>
      <c r="H56" s="56" t="s">
        <v>492</v>
      </c>
      <c r="I56" s="56" t="s">
        <v>493</v>
      </c>
      <c r="J56" s="55" t="s">
        <v>2139</v>
      </c>
      <c r="K56" s="55" t="s">
        <v>122</v>
      </c>
      <c r="L56" s="55" t="s">
        <v>2140</v>
      </c>
      <c r="M56" s="55" t="s">
        <v>122</v>
      </c>
      <c r="N56" s="530" t="s">
        <v>42</v>
      </c>
      <c r="O56" s="55" t="s">
        <v>2141</v>
      </c>
      <c r="P56" s="55" t="s">
        <v>122</v>
      </c>
      <c r="Q56" s="530" t="s">
        <v>10</v>
      </c>
      <c r="R56" s="55" t="s">
        <v>2566</v>
      </c>
      <c r="S56" s="55" t="s">
        <v>11</v>
      </c>
      <c r="T56" s="55" t="s">
        <v>16</v>
      </c>
    </row>
    <row r="57" spans="1:24" x14ac:dyDescent="0.2">
      <c r="A57" s="449"/>
      <c r="B57" s="448"/>
      <c r="C57" s="448"/>
      <c r="D57" s="446"/>
      <c r="E57" s="447"/>
      <c r="F57" s="447"/>
      <c r="G57" s="446"/>
      <c r="H57" s="446"/>
      <c r="I57" s="446"/>
      <c r="J57" s="446"/>
      <c r="K57" s="446"/>
      <c r="L57" s="446"/>
      <c r="M57" s="446"/>
      <c r="N57" s="446"/>
      <c r="O57" s="446"/>
      <c r="P57" s="446"/>
      <c r="Q57" s="446"/>
      <c r="R57" s="446"/>
      <c r="S57" s="446"/>
    </row>
    <row r="59" spans="1:24" s="426" customFormat="1" ht="16" thickBot="1" x14ac:dyDescent="0.25">
      <c r="A59" s="1" t="s">
        <v>12</v>
      </c>
      <c r="B59" s="1"/>
    </row>
    <row r="60" spans="1:24" s="429" customFormat="1" x14ac:dyDescent="0.2">
      <c r="A60" s="3" t="s">
        <v>13</v>
      </c>
      <c r="B60" s="3"/>
      <c r="E60" s="439" t="s">
        <v>190</v>
      </c>
      <c r="F60" s="439" t="s">
        <v>191</v>
      </c>
      <c r="G60" s="439" t="s">
        <v>192</v>
      </c>
      <c r="H60" s="439" t="s">
        <v>193</v>
      </c>
      <c r="I60" s="439" t="s">
        <v>194</v>
      </c>
      <c r="J60" s="439" t="s">
        <v>1501</v>
      </c>
      <c r="K60" s="439" t="s">
        <v>1502</v>
      </c>
      <c r="L60" s="439" t="s">
        <v>1503</v>
      </c>
      <c r="M60" s="439" t="s">
        <v>1504</v>
      </c>
      <c r="N60" s="439" t="s">
        <v>1505</v>
      </c>
      <c r="O60" s="439" t="s">
        <v>1506</v>
      </c>
      <c r="P60" s="439" t="s">
        <v>1507</v>
      </c>
      <c r="Q60" s="439" t="s">
        <v>1508</v>
      </c>
      <c r="R60" s="439" t="s">
        <v>195</v>
      </c>
      <c r="S60" s="439" t="s">
        <v>196</v>
      </c>
      <c r="T60" s="526" t="s">
        <v>1509</v>
      </c>
      <c r="U60" s="439" t="s">
        <v>1510</v>
      </c>
      <c r="V60" s="429" t="s">
        <v>54</v>
      </c>
      <c r="X60" s="493" t="s">
        <v>16</v>
      </c>
    </row>
    <row r="61" spans="1:24" s="440" customFormat="1" x14ac:dyDescent="0.2">
      <c r="A61" s="442">
        <v>1</v>
      </c>
      <c r="B61" s="442"/>
      <c r="C61" s="440" t="s">
        <v>37</v>
      </c>
      <c r="E61" s="436">
        <v>0</v>
      </c>
      <c r="F61" s="436">
        <v>0</v>
      </c>
      <c r="G61" s="436">
        <v>0</v>
      </c>
      <c r="H61" s="436">
        <v>0</v>
      </c>
      <c r="I61" s="436">
        <v>0</v>
      </c>
      <c r="J61" s="436">
        <v>0</v>
      </c>
      <c r="K61" s="436">
        <v>0</v>
      </c>
      <c r="L61" s="436">
        <v>0</v>
      </c>
      <c r="M61" s="436">
        <v>0</v>
      </c>
      <c r="N61" s="436">
        <v>0</v>
      </c>
      <c r="O61" s="436">
        <v>0</v>
      </c>
      <c r="P61" s="436">
        <v>0</v>
      </c>
      <c r="Q61" s="436">
        <v>0</v>
      </c>
      <c r="R61" s="436">
        <v>0</v>
      </c>
      <c r="S61" s="436">
        <v>0</v>
      </c>
      <c r="T61" s="525">
        <v>0</v>
      </c>
      <c r="U61" s="436">
        <v>0</v>
      </c>
      <c r="V61" s="440" t="s">
        <v>60</v>
      </c>
      <c r="X61" s="441" t="s">
        <v>71</v>
      </c>
    </row>
    <row r="62" spans="1:24" x14ac:dyDescent="0.2">
      <c r="A62" s="4">
        <v>2</v>
      </c>
      <c r="B62" s="4"/>
      <c r="C62" s="5" t="s">
        <v>17</v>
      </c>
      <c r="E62" s="6">
        <v>0</v>
      </c>
      <c r="F62" s="6">
        <v>0</v>
      </c>
      <c r="G62" s="6">
        <v>0</v>
      </c>
      <c r="H62" s="6">
        <v>0</v>
      </c>
      <c r="I62" s="6">
        <v>0</v>
      </c>
      <c r="J62" s="6">
        <v>0</v>
      </c>
      <c r="K62" s="6">
        <v>0</v>
      </c>
      <c r="L62" s="6">
        <v>0</v>
      </c>
      <c r="M62" s="6">
        <v>0</v>
      </c>
      <c r="N62" s="6">
        <v>0</v>
      </c>
      <c r="O62" s="6">
        <v>0</v>
      </c>
      <c r="P62" s="6">
        <v>1</v>
      </c>
      <c r="Q62" s="6">
        <v>1</v>
      </c>
      <c r="R62" s="6">
        <v>1</v>
      </c>
      <c r="S62" s="6">
        <v>1</v>
      </c>
      <c r="T62" s="189">
        <v>1</v>
      </c>
      <c r="U62" s="6">
        <v>1</v>
      </c>
      <c r="V62" t="s">
        <v>61</v>
      </c>
      <c r="X62" s="435" t="s">
        <v>225</v>
      </c>
    </row>
    <row r="63" spans="1:24" s="8" customFormat="1" x14ac:dyDescent="0.2">
      <c r="A63" s="7">
        <v>3</v>
      </c>
      <c r="B63" s="7"/>
      <c r="C63" s="8" t="s">
        <v>18</v>
      </c>
      <c r="E63" s="10">
        <v>0</v>
      </c>
      <c r="F63" s="10">
        <v>0</v>
      </c>
      <c r="G63" s="10">
        <v>0</v>
      </c>
      <c r="H63" s="10">
        <v>0</v>
      </c>
      <c r="I63" s="10">
        <v>0</v>
      </c>
      <c r="J63" s="10">
        <v>0</v>
      </c>
      <c r="K63" s="10">
        <v>0</v>
      </c>
      <c r="L63" s="10">
        <v>0</v>
      </c>
      <c r="M63" s="10">
        <v>0</v>
      </c>
      <c r="N63" s="10">
        <v>0</v>
      </c>
      <c r="O63" s="10">
        <v>0</v>
      </c>
      <c r="P63" s="10">
        <v>0</v>
      </c>
      <c r="Q63" s="10">
        <v>0</v>
      </c>
      <c r="R63" s="10">
        <v>0</v>
      </c>
      <c r="S63" s="10">
        <v>0</v>
      </c>
      <c r="T63" s="190">
        <v>0</v>
      </c>
      <c r="U63" s="10">
        <v>0</v>
      </c>
      <c r="V63" s="8" t="s">
        <v>19</v>
      </c>
      <c r="X63" s="39" t="s">
        <v>71</v>
      </c>
    </row>
    <row r="64" spans="1:24" s="8" customFormat="1" x14ac:dyDescent="0.2">
      <c r="A64" s="7">
        <v>4</v>
      </c>
      <c r="B64" s="7"/>
      <c r="C64" s="8" t="s">
        <v>20</v>
      </c>
      <c r="E64" s="10">
        <v>0</v>
      </c>
      <c r="F64" s="10">
        <v>0</v>
      </c>
      <c r="G64" s="10">
        <v>0</v>
      </c>
      <c r="H64" s="10">
        <v>0</v>
      </c>
      <c r="I64" s="10">
        <v>0</v>
      </c>
      <c r="J64" s="10">
        <v>0</v>
      </c>
      <c r="K64" s="10">
        <v>0</v>
      </c>
      <c r="L64" s="10">
        <v>0</v>
      </c>
      <c r="M64" s="10">
        <v>0</v>
      </c>
      <c r="N64" s="10">
        <v>0</v>
      </c>
      <c r="O64" s="10">
        <v>0</v>
      </c>
      <c r="P64" s="10">
        <v>0</v>
      </c>
      <c r="Q64" s="10">
        <v>0</v>
      </c>
      <c r="R64" s="10">
        <v>0</v>
      </c>
      <c r="S64" s="10">
        <v>0</v>
      </c>
      <c r="T64" s="190">
        <v>0</v>
      </c>
      <c r="U64" s="10">
        <v>0</v>
      </c>
      <c r="V64" s="8" t="s">
        <v>21</v>
      </c>
      <c r="X64" s="39" t="s">
        <v>71</v>
      </c>
    </row>
    <row r="65" spans="1:24" x14ac:dyDescent="0.2">
      <c r="A65" s="4">
        <v>5</v>
      </c>
      <c r="B65" s="4"/>
      <c r="C65" s="5" t="s">
        <v>22</v>
      </c>
      <c r="E65" s="6">
        <v>1</v>
      </c>
      <c r="F65" s="6">
        <v>1</v>
      </c>
      <c r="G65" s="6">
        <v>1</v>
      </c>
      <c r="H65" s="6">
        <v>1</v>
      </c>
      <c r="I65" s="6">
        <v>1</v>
      </c>
      <c r="J65" s="6">
        <v>1</v>
      </c>
      <c r="K65" s="6">
        <v>1</v>
      </c>
      <c r="L65" s="6">
        <v>1</v>
      </c>
      <c r="M65" s="6">
        <v>1</v>
      </c>
      <c r="N65" s="6">
        <v>1</v>
      </c>
      <c r="O65" s="6">
        <v>1</v>
      </c>
      <c r="P65" s="6">
        <v>1</v>
      </c>
      <c r="Q65" s="6">
        <v>1</v>
      </c>
      <c r="R65" s="6">
        <v>1</v>
      </c>
      <c r="S65" s="6">
        <v>1</v>
      </c>
      <c r="T65" s="189">
        <v>1</v>
      </c>
      <c r="U65" s="6">
        <v>1</v>
      </c>
      <c r="V65" t="s">
        <v>23</v>
      </c>
      <c r="X65" s="435" t="s">
        <v>219</v>
      </c>
    </row>
    <row r="66" spans="1:24" x14ac:dyDescent="0.2">
      <c r="A66" s="7">
        <v>6</v>
      </c>
      <c r="B66" s="7"/>
      <c r="C66" s="8" t="s">
        <v>24</v>
      </c>
      <c r="E66" s="10">
        <v>1</v>
      </c>
      <c r="F66" s="10">
        <v>1</v>
      </c>
      <c r="G66" s="10">
        <v>1</v>
      </c>
      <c r="H66" s="10">
        <v>1</v>
      </c>
      <c r="I66" s="10">
        <v>1</v>
      </c>
      <c r="J66" s="10">
        <v>1</v>
      </c>
      <c r="K66" s="10">
        <v>1</v>
      </c>
      <c r="L66" s="10">
        <v>1</v>
      </c>
      <c r="M66" s="10">
        <v>1</v>
      </c>
      <c r="N66" s="10">
        <v>1</v>
      </c>
      <c r="O66" s="10">
        <v>1</v>
      </c>
      <c r="P66" s="10">
        <v>1</v>
      </c>
      <c r="Q66" s="10">
        <v>1</v>
      </c>
      <c r="R66" s="10">
        <v>1</v>
      </c>
      <c r="S66" s="10">
        <v>1</v>
      </c>
      <c r="T66" s="190">
        <v>1</v>
      </c>
      <c r="U66" s="10">
        <v>1</v>
      </c>
      <c r="V66" t="s">
        <v>128</v>
      </c>
      <c r="X66" s="435" t="s">
        <v>303</v>
      </c>
    </row>
    <row r="67" spans="1:24" x14ac:dyDescent="0.2">
      <c r="E67" s="433"/>
      <c r="F67" s="433"/>
      <c r="G67" s="433"/>
      <c r="H67" s="433"/>
      <c r="I67" s="433"/>
      <c r="J67" s="433"/>
      <c r="K67" s="433"/>
      <c r="L67" s="433"/>
      <c r="M67" s="433"/>
      <c r="N67" s="433"/>
      <c r="O67" s="433"/>
      <c r="P67" s="433"/>
      <c r="Q67" s="433"/>
      <c r="R67" s="433"/>
      <c r="S67" s="433"/>
      <c r="T67" s="525"/>
      <c r="U67" s="433"/>
      <c r="X67" s="435"/>
    </row>
    <row r="68" spans="1:24" s="429" customFormat="1" x14ac:dyDescent="0.2">
      <c r="A68" s="3" t="s">
        <v>25</v>
      </c>
      <c r="B68" s="3"/>
      <c r="E68" s="439" t="s">
        <v>14</v>
      </c>
      <c r="F68" s="439" t="s">
        <v>14</v>
      </c>
      <c r="G68" s="439" t="s">
        <v>14</v>
      </c>
      <c r="H68" s="439" t="s">
        <v>14</v>
      </c>
      <c r="I68" s="439" t="s">
        <v>14</v>
      </c>
      <c r="J68" s="439" t="s">
        <v>14</v>
      </c>
      <c r="K68" s="439" t="s">
        <v>14</v>
      </c>
      <c r="L68" s="439" t="s">
        <v>14</v>
      </c>
      <c r="M68" s="439" t="s">
        <v>14</v>
      </c>
      <c r="N68" s="439" t="s">
        <v>14</v>
      </c>
      <c r="O68" s="439" t="s">
        <v>14</v>
      </c>
      <c r="P68" s="439" t="s">
        <v>14</v>
      </c>
      <c r="Q68" s="439" t="s">
        <v>14</v>
      </c>
      <c r="R68" s="439" t="s">
        <v>14</v>
      </c>
      <c r="S68" s="439" t="s">
        <v>14</v>
      </c>
      <c r="T68" s="526" t="s">
        <v>14</v>
      </c>
      <c r="U68" s="439" t="s">
        <v>14</v>
      </c>
      <c r="V68" s="429" t="s">
        <v>15</v>
      </c>
      <c r="X68" s="492" t="s">
        <v>16</v>
      </c>
    </row>
    <row r="69" spans="1:24" x14ac:dyDescent="0.2">
      <c r="A69">
        <v>7</v>
      </c>
      <c r="C69" t="s">
        <v>26</v>
      </c>
      <c r="E69" s="436">
        <v>1</v>
      </c>
      <c r="F69" s="436">
        <v>1</v>
      </c>
      <c r="G69" s="436">
        <v>1</v>
      </c>
      <c r="H69" s="436">
        <v>1</v>
      </c>
      <c r="I69" s="436">
        <v>1</v>
      </c>
      <c r="J69" s="436">
        <v>1</v>
      </c>
      <c r="K69" s="436">
        <v>1</v>
      </c>
      <c r="L69" s="436">
        <v>1</v>
      </c>
      <c r="M69" s="436">
        <v>1</v>
      </c>
      <c r="N69" s="436">
        <v>1</v>
      </c>
      <c r="O69" s="436">
        <v>1</v>
      </c>
      <c r="P69" s="436">
        <v>1</v>
      </c>
      <c r="Q69" s="436">
        <v>1</v>
      </c>
      <c r="R69" s="436">
        <v>1</v>
      </c>
      <c r="S69" s="436">
        <v>1</v>
      </c>
      <c r="T69" s="525">
        <v>1</v>
      </c>
      <c r="U69" s="436">
        <v>1</v>
      </c>
      <c r="V69" t="s">
        <v>27</v>
      </c>
      <c r="X69" s="435" t="s">
        <v>218</v>
      </c>
    </row>
    <row r="70" spans="1:24" x14ac:dyDescent="0.2">
      <c r="A70">
        <v>8</v>
      </c>
      <c r="C70" t="s">
        <v>58</v>
      </c>
      <c r="E70" s="436">
        <v>1</v>
      </c>
      <c r="F70" s="436">
        <v>1</v>
      </c>
      <c r="G70" s="436">
        <v>1</v>
      </c>
      <c r="H70" s="436">
        <v>1</v>
      </c>
      <c r="I70" s="436">
        <v>1</v>
      </c>
      <c r="J70" s="436">
        <v>1</v>
      </c>
      <c r="K70" s="436">
        <v>1</v>
      </c>
      <c r="L70" s="436">
        <v>1</v>
      </c>
      <c r="M70" s="436">
        <v>1</v>
      </c>
      <c r="N70" s="436">
        <v>1</v>
      </c>
      <c r="O70" s="436">
        <v>1</v>
      </c>
      <c r="P70" s="436">
        <v>1</v>
      </c>
      <c r="Q70" s="436">
        <v>1</v>
      </c>
      <c r="R70" s="436">
        <v>1</v>
      </c>
      <c r="S70" s="436">
        <v>1</v>
      </c>
      <c r="T70" s="525">
        <v>1</v>
      </c>
      <c r="U70" s="436">
        <v>1</v>
      </c>
      <c r="V70" t="s">
        <v>62</v>
      </c>
      <c r="X70" s="435" t="s">
        <v>226</v>
      </c>
    </row>
    <row r="71" spans="1:24" x14ac:dyDescent="0.2">
      <c r="A71">
        <v>9</v>
      </c>
      <c r="C71" t="s">
        <v>40</v>
      </c>
      <c r="E71" s="436">
        <v>0</v>
      </c>
      <c r="F71" s="436">
        <v>0</v>
      </c>
      <c r="G71" s="436">
        <v>0</v>
      </c>
      <c r="H71" s="436">
        <v>0</v>
      </c>
      <c r="I71" s="436">
        <v>0</v>
      </c>
      <c r="J71" s="436">
        <v>0</v>
      </c>
      <c r="K71" s="436">
        <v>0</v>
      </c>
      <c r="L71" s="436">
        <v>0</v>
      </c>
      <c r="M71" s="436">
        <v>0</v>
      </c>
      <c r="N71" s="436">
        <v>0</v>
      </c>
      <c r="O71" s="436">
        <v>1</v>
      </c>
      <c r="P71" s="436">
        <v>0</v>
      </c>
      <c r="Q71" s="436">
        <v>0</v>
      </c>
      <c r="R71" s="436">
        <v>0</v>
      </c>
      <c r="S71" s="436">
        <v>0</v>
      </c>
      <c r="T71" s="525">
        <v>0</v>
      </c>
      <c r="U71" s="436">
        <v>1</v>
      </c>
      <c r="V71" t="s">
        <v>63</v>
      </c>
      <c r="X71" s="435" t="s">
        <v>1399</v>
      </c>
    </row>
    <row r="72" spans="1:24" x14ac:dyDescent="0.2">
      <c r="A72">
        <v>10</v>
      </c>
      <c r="C72" t="s">
        <v>39</v>
      </c>
      <c r="E72" s="436">
        <v>0</v>
      </c>
      <c r="F72" s="436">
        <v>0</v>
      </c>
      <c r="G72" s="436">
        <v>0</v>
      </c>
      <c r="H72" s="436">
        <v>0</v>
      </c>
      <c r="I72" s="436">
        <v>0</v>
      </c>
      <c r="J72" s="436">
        <v>0</v>
      </c>
      <c r="K72" s="436">
        <v>0</v>
      </c>
      <c r="L72" s="436">
        <v>0</v>
      </c>
      <c r="M72" s="436">
        <v>0</v>
      </c>
      <c r="N72" s="436">
        <v>0</v>
      </c>
      <c r="O72" s="436">
        <v>0</v>
      </c>
      <c r="P72" s="436">
        <v>0</v>
      </c>
      <c r="Q72" s="436">
        <v>0</v>
      </c>
      <c r="R72" s="436">
        <v>0</v>
      </c>
      <c r="S72" s="436">
        <v>0</v>
      </c>
      <c r="T72" s="525">
        <v>0</v>
      </c>
      <c r="U72" s="436">
        <v>0</v>
      </c>
      <c r="V72" t="s">
        <v>115</v>
      </c>
      <c r="X72" s="435" t="s">
        <v>304</v>
      </c>
    </row>
    <row r="73" spans="1:24" x14ac:dyDescent="0.2">
      <c r="E73" s="433"/>
      <c r="F73" s="433"/>
      <c r="G73" s="433"/>
      <c r="H73" s="433"/>
      <c r="I73" s="433"/>
      <c r="J73" s="433"/>
      <c r="K73" s="433"/>
      <c r="L73" s="433"/>
      <c r="M73" s="433"/>
      <c r="N73" s="433"/>
      <c r="O73" s="433"/>
      <c r="P73" s="433"/>
      <c r="Q73" s="433"/>
      <c r="R73" s="433"/>
      <c r="S73" s="433"/>
      <c r="T73" s="525"/>
      <c r="U73" s="433"/>
      <c r="X73" s="435"/>
    </row>
    <row r="74" spans="1:24" s="429" customFormat="1" x14ac:dyDescent="0.2">
      <c r="A74" s="3" t="s">
        <v>57</v>
      </c>
      <c r="B74" s="3"/>
      <c r="E74" s="438" t="s">
        <v>14</v>
      </c>
      <c r="F74" s="439" t="s">
        <v>14</v>
      </c>
      <c r="G74" s="439" t="s">
        <v>14</v>
      </c>
      <c r="H74" s="439" t="s">
        <v>14</v>
      </c>
      <c r="I74" s="439" t="s">
        <v>14</v>
      </c>
      <c r="J74" s="439" t="s">
        <v>14</v>
      </c>
      <c r="K74" s="439" t="s">
        <v>14</v>
      </c>
      <c r="L74" s="439" t="s">
        <v>14</v>
      </c>
      <c r="M74" s="439" t="s">
        <v>14</v>
      </c>
      <c r="N74" s="439" t="s">
        <v>14</v>
      </c>
      <c r="O74" s="439" t="s">
        <v>14</v>
      </c>
      <c r="P74" s="439" t="s">
        <v>14</v>
      </c>
      <c r="Q74" s="439" t="s">
        <v>14</v>
      </c>
      <c r="R74" s="439" t="s">
        <v>14</v>
      </c>
      <c r="S74" s="439" t="s">
        <v>14</v>
      </c>
      <c r="T74" s="526" t="s">
        <v>14</v>
      </c>
      <c r="U74" s="439" t="s">
        <v>14</v>
      </c>
      <c r="V74" s="429" t="s">
        <v>15</v>
      </c>
      <c r="X74" s="492" t="s">
        <v>16</v>
      </c>
    </row>
    <row r="75" spans="1:24" s="5" customFormat="1" x14ac:dyDescent="0.2">
      <c r="A75" s="5">
        <v>11</v>
      </c>
      <c r="C75" s="5" t="s">
        <v>28</v>
      </c>
      <c r="E75" s="6">
        <v>0</v>
      </c>
      <c r="F75" s="6">
        <v>1</v>
      </c>
      <c r="G75" s="6">
        <v>1</v>
      </c>
      <c r="H75" s="6">
        <v>1</v>
      </c>
      <c r="I75" s="6">
        <v>1</v>
      </c>
      <c r="J75" s="6">
        <v>1</v>
      </c>
      <c r="K75" s="6">
        <v>1</v>
      </c>
      <c r="L75" s="6">
        <v>1</v>
      </c>
      <c r="M75" s="6">
        <v>1</v>
      </c>
      <c r="N75" s="6">
        <v>1</v>
      </c>
      <c r="O75" s="6">
        <v>0</v>
      </c>
      <c r="P75" s="6">
        <v>1</v>
      </c>
      <c r="Q75" s="6">
        <v>1</v>
      </c>
      <c r="R75" s="6">
        <v>1</v>
      </c>
      <c r="S75" s="6">
        <v>0</v>
      </c>
      <c r="T75" s="189">
        <v>1</v>
      </c>
      <c r="U75" s="6">
        <v>0</v>
      </c>
      <c r="V75" t="s">
        <v>49</v>
      </c>
      <c r="X75" s="435" t="s">
        <v>1511</v>
      </c>
    </row>
    <row r="76" spans="1:24" s="5" customFormat="1" x14ac:dyDescent="0.2">
      <c r="A76" s="11">
        <v>12</v>
      </c>
      <c r="B76" s="11"/>
      <c r="C76" s="5" t="s">
        <v>47</v>
      </c>
      <c r="E76" s="6">
        <v>1</v>
      </c>
      <c r="F76" s="6">
        <v>1</v>
      </c>
      <c r="G76" s="6">
        <v>1</v>
      </c>
      <c r="H76" s="6">
        <v>1</v>
      </c>
      <c r="I76" s="6">
        <v>1</v>
      </c>
      <c r="J76" s="6">
        <v>1</v>
      </c>
      <c r="K76" s="6">
        <v>1</v>
      </c>
      <c r="L76" s="6">
        <v>1</v>
      </c>
      <c r="M76" s="6">
        <v>1</v>
      </c>
      <c r="N76" s="6">
        <v>1</v>
      </c>
      <c r="O76" s="6">
        <v>1</v>
      </c>
      <c r="P76" s="6">
        <v>1</v>
      </c>
      <c r="Q76" s="6">
        <v>1</v>
      </c>
      <c r="R76" s="6">
        <v>1</v>
      </c>
      <c r="S76" s="6">
        <v>1</v>
      </c>
      <c r="T76" s="189">
        <v>1</v>
      </c>
      <c r="U76" s="6">
        <v>1</v>
      </c>
      <c r="V76" t="s">
        <v>109</v>
      </c>
      <c r="X76" s="435" t="s">
        <v>227</v>
      </c>
    </row>
    <row r="77" spans="1:24" x14ac:dyDescent="0.2">
      <c r="A77" s="437">
        <v>13</v>
      </c>
      <c r="B77" s="437"/>
      <c r="C77" t="s">
        <v>29</v>
      </c>
      <c r="E77" s="436">
        <v>0</v>
      </c>
      <c r="F77" s="436">
        <v>0</v>
      </c>
      <c r="G77" s="436">
        <v>0</v>
      </c>
      <c r="H77" s="436">
        <v>0</v>
      </c>
      <c r="I77" s="436">
        <v>0</v>
      </c>
      <c r="J77" s="436">
        <v>0</v>
      </c>
      <c r="K77" s="436">
        <v>0</v>
      </c>
      <c r="L77" s="436">
        <v>0</v>
      </c>
      <c r="M77" s="436">
        <v>0</v>
      </c>
      <c r="N77" s="436">
        <v>0</v>
      </c>
      <c r="O77" s="436">
        <v>0</v>
      </c>
      <c r="P77" s="436">
        <v>0</v>
      </c>
      <c r="Q77" s="436">
        <v>0</v>
      </c>
      <c r="R77" s="436">
        <v>0</v>
      </c>
      <c r="S77" s="436">
        <v>0</v>
      </c>
      <c r="T77" s="525">
        <v>0</v>
      </c>
      <c r="U77" s="436">
        <v>0</v>
      </c>
      <c r="V77" t="s">
        <v>30</v>
      </c>
      <c r="X77" s="435" t="s">
        <v>1972</v>
      </c>
    </row>
    <row r="78" spans="1:24" x14ac:dyDescent="0.2">
      <c r="A78" s="437">
        <v>14</v>
      </c>
      <c r="B78" s="437"/>
      <c r="C78" t="s">
        <v>31</v>
      </c>
      <c r="E78" s="436">
        <v>0</v>
      </c>
      <c r="F78" s="436">
        <v>0</v>
      </c>
      <c r="G78" s="436">
        <v>0</v>
      </c>
      <c r="H78" s="436">
        <v>0</v>
      </c>
      <c r="I78" s="436">
        <v>0</v>
      </c>
      <c r="J78" s="436">
        <v>0</v>
      </c>
      <c r="K78" s="436">
        <v>0</v>
      </c>
      <c r="L78" s="436">
        <v>0</v>
      </c>
      <c r="M78" s="436">
        <v>0</v>
      </c>
      <c r="N78" s="436">
        <v>0</v>
      </c>
      <c r="O78" s="436">
        <v>0</v>
      </c>
      <c r="P78" s="436">
        <v>0</v>
      </c>
      <c r="Q78" s="436">
        <v>0</v>
      </c>
      <c r="R78" s="436">
        <v>0</v>
      </c>
      <c r="S78" s="436">
        <v>0</v>
      </c>
      <c r="T78" s="525">
        <v>0</v>
      </c>
      <c r="U78" s="436">
        <v>0</v>
      </c>
      <c r="V78" t="s">
        <v>1400</v>
      </c>
      <c r="X78" s="435" t="s">
        <v>228</v>
      </c>
    </row>
    <row r="79" spans="1:24" x14ac:dyDescent="0.2">
      <c r="A79" s="437">
        <v>15</v>
      </c>
      <c r="B79" s="437"/>
      <c r="C79" t="s">
        <v>38</v>
      </c>
      <c r="E79" s="436">
        <v>0</v>
      </c>
      <c r="F79" s="436">
        <v>0</v>
      </c>
      <c r="G79" s="436">
        <v>0</v>
      </c>
      <c r="H79" s="436">
        <v>0</v>
      </c>
      <c r="I79" s="436">
        <v>0</v>
      </c>
      <c r="J79" s="436">
        <v>0</v>
      </c>
      <c r="K79" s="436">
        <v>0</v>
      </c>
      <c r="L79" s="436">
        <v>0</v>
      </c>
      <c r="M79" s="436">
        <v>0</v>
      </c>
      <c r="N79" s="436">
        <v>0</v>
      </c>
      <c r="O79" s="436">
        <v>0</v>
      </c>
      <c r="P79" s="436">
        <v>0</v>
      </c>
      <c r="Q79" s="436">
        <v>0</v>
      </c>
      <c r="R79" s="436">
        <v>0</v>
      </c>
      <c r="S79" s="436">
        <v>0</v>
      </c>
      <c r="T79" s="525">
        <v>0</v>
      </c>
      <c r="U79" s="436">
        <v>0</v>
      </c>
      <c r="V79" t="s">
        <v>64</v>
      </c>
      <c r="X79" s="435" t="s">
        <v>229</v>
      </c>
    </row>
    <row r="80" spans="1:24" x14ac:dyDescent="0.2">
      <c r="E80" s="433"/>
      <c r="T80" s="521"/>
    </row>
    <row r="81" spans="1:29" ht="16" thickBot="1" x14ac:dyDescent="0.25">
      <c r="A81" s="426"/>
      <c r="B81" s="426"/>
      <c r="C81" s="426"/>
      <c r="D81" s="426"/>
      <c r="E81" s="434"/>
      <c r="F81" s="426"/>
      <c r="G81" s="426"/>
      <c r="H81" s="426"/>
      <c r="I81" s="426"/>
      <c r="J81" s="426"/>
      <c r="K81" s="426"/>
      <c r="L81" s="426"/>
      <c r="M81" s="426"/>
      <c r="N81" s="426"/>
      <c r="O81" s="426"/>
      <c r="P81" s="426"/>
      <c r="Q81" s="426"/>
      <c r="R81" s="426"/>
      <c r="S81" s="426"/>
      <c r="T81" s="520"/>
      <c r="U81" s="426"/>
      <c r="V81" s="426"/>
      <c r="W81" s="426"/>
      <c r="X81" s="545"/>
      <c r="Y81" s="545"/>
      <c r="Z81" s="545"/>
      <c r="AA81" s="545"/>
      <c r="AB81" s="545"/>
      <c r="AC81" s="545"/>
    </row>
    <row r="82" spans="1:29" x14ac:dyDescent="0.2">
      <c r="E82" s="433"/>
      <c r="T82" s="521"/>
      <c r="X82" s="545"/>
      <c r="Y82" s="545"/>
      <c r="Z82" s="545"/>
      <c r="AA82" s="545"/>
      <c r="AB82" s="545"/>
      <c r="AC82" s="545"/>
    </row>
    <row r="83" spans="1:29" ht="16" thickBot="1" x14ac:dyDescent="0.25">
      <c r="A83" s="2" t="s">
        <v>32</v>
      </c>
      <c r="B83" s="2"/>
      <c r="E83" s="432">
        <f t="shared" ref="E83:U83" si="0">SUM(E61:E66,E69:E72,E75:E79)</f>
        <v>5</v>
      </c>
      <c r="F83" s="432">
        <f t="shared" si="0"/>
        <v>6</v>
      </c>
      <c r="G83" s="432">
        <f t="shared" si="0"/>
        <v>6</v>
      </c>
      <c r="H83" s="432">
        <f t="shared" si="0"/>
        <v>6</v>
      </c>
      <c r="I83" s="432">
        <f t="shared" si="0"/>
        <v>6</v>
      </c>
      <c r="J83" s="432">
        <f t="shared" si="0"/>
        <v>6</v>
      </c>
      <c r="K83" s="432">
        <f t="shared" si="0"/>
        <v>6</v>
      </c>
      <c r="L83" s="432">
        <f t="shared" si="0"/>
        <v>6</v>
      </c>
      <c r="M83" s="432">
        <f t="shared" si="0"/>
        <v>6</v>
      </c>
      <c r="N83" s="432">
        <f t="shared" si="0"/>
        <v>6</v>
      </c>
      <c r="O83" s="432">
        <f t="shared" si="0"/>
        <v>6</v>
      </c>
      <c r="P83" s="432">
        <f t="shared" si="0"/>
        <v>7</v>
      </c>
      <c r="Q83" s="432">
        <f t="shared" si="0"/>
        <v>7</v>
      </c>
      <c r="R83" s="432">
        <f t="shared" si="0"/>
        <v>7</v>
      </c>
      <c r="S83" s="432">
        <f t="shared" si="0"/>
        <v>6</v>
      </c>
      <c r="T83" s="524">
        <f t="shared" si="0"/>
        <v>7</v>
      </c>
      <c r="U83" s="432">
        <f t="shared" si="0"/>
        <v>7</v>
      </c>
      <c r="V83" s="431" t="s">
        <v>48</v>
      </c>
      <c r="X83" s="545"/>
      <c r="Y83" s="545"/>
      <c r="Z83" s="545"/>
      <c r="AA83" s="545"/>
      <c r="AB83" s="545"/>
      <c r="AC83" s="545"/>
    </row>
    <row r="84" spans="1:29" ht="16" thickTop="1" x14ac:dyDescent="0.2">
      <c r="A84" s="201" t="s">
        <v>1367</v>
      </c>
      <c r="B84" s="2"/>
      <c r="E84" s="197" t="s">
        <v>1375</v>
      </c>
      <c r="F84" s="197" t="s">
        <v>164</v>
      </c>
      <c r="G84" s="197" t="s">
        <v>164</v>
      </c>
      <c r="H84" s="197" t="s">
        <v>164</v>
      </c>
      <c r="I84" s="197" t="s">
        <v>164</v>
      </c>
      <c r="J84" s="197" t="s">
        <v>164</v>
      </c>
      <c r="K84" s="197" t="s">
        <v>164</v>
      </c>
      <c r="L84" s="197" t="s">
        <v>164</v>
      </c>
      <c r="M84" s="197" t="s">
        <v>164</v>
      </c>
      <c r="N84" s="197" t="s">
        <v>164</v>
      </c>
      <c r="O84" s="197" t="s">
        <v>1375</v>
      </c>
      <c r="P84" s="197" t="s">
        <v>1373</v>
      </c>
      <c r="Q84" s="197" t="s">
        <v>1373</v>
      </c>
      <c r="R84" s="197" t="s">
        <v>1373</v>
      </c>
      <c r="S84" s="197" t="s">
        <v>164</v>
      </c>
      <c r="T84" s="399" t="s">
        <v>1373</v>
      </c>
      <c r="U84" s="197" t="s">
        <v>164</v>
      </c>
      <c r="V84" s="431"/>
      <c r="X84" s="545"/>
      <c r="Y84" s="545"/>
      <c r="Z84" s="545"/>
      <c r="AA84" s="545"/>
      <c r="AB84" s="545"/>
      <c r="AC84" s="545"/>
    </row>
    <row r="85" spans="1:29" x14ac:dyDescent="0.2">
      <c r="A85" s="427" t="s">
        <v>118</v>
      </c>
      <c r="B85" s="2"/>
      <c r="E85" s="194">
        <f t="shared" ref="E85:U85" si="1">0.5^E84</f>
        <v>0.25</v>
      </c>
      <c r="F85" s="194">
        <f t="shared" si="1"/>
        <v>0.5</v>
      </c>
      <c r="G85" s="194">
        <f t="shared" si="1"/>
        <v>0.5</v>
      </c>
      <c r="H85" s="194">
        <f t="shared" si="1"/>
        <v>0.5</v>
      </c>
      <c r="I85" s="194">
        <f t="shared" si="1"/>
        <v>0.5</v>
      </c>
      <c r="J85" s="194">
        <f t="shared" si="1"/>
        <v>0.5</v>
      </c>
      <c r="K85" s="194">
        <f t="shared" si="1"/>
        <v>0.5</v>
      </c>
      <c r="L85" s="194">
        <f t="shared" si="1"/>
        <v>0.5</v>
      </c>
      <c r="M85" s="194">
        <f t="shared" si="1"/>
        <v>0.5</v>
      </c>
      <c r="N85" s="194">
        <f t="shared" si="1"/>
        <v>0.5</v>
      </c>
      <c r="O85" s="194">
        <f t="shared" si="1"/>
        <v>0.25</v>
      </c>
      <c r="P85" s="194">
        <f t="shared" si="1"/>
        <v>1</v>
      </c>
      <c r="Q85" s="194">
        <f t="shared" si="1"/>
        <v>1</v>
      </c>
      <c r="R85" s="194">
        <f t="shared" si="1"/>
        <v>1</v>
      </c>
      <c r="S85" s="194">
        <f t="shared" si="1"/>
        <v>0.5</v>
      </c>
      <c r="T85" s="400">
        <f t="shared" si="1"/>
        <v>1</v>
      </c>
      <c r="U85" s="194">
        <f t="shared" si="1"/>
        <v>0.5</v>
      </c>
      <c r="X85" s="545"/>
      <c r="Y85" s="545"/>
      <c r="Z85" s="545"/>
      <c r="AA85" s="545"/>
      <c r="AB85" s="545"/>
      <c r="AC85" s="545"/>
    </row>
    <row r="86" spans="1:29" x14ac:dyDescent="0.2">
      <c r="A86" s="2"/>
      <c r="B86" s="2"/>
      <c r="C86" s="427"/>
      <c r="E86" s="433"/>
      <c r="T86" s="521"/>
      <c r="X86" s="545"/>
      <c r="Y86" s="545"/>
      <c r="Z86" s="545"/>
      <c r="AA86" s="545"/>
      <c r="AB86" s="545"/>
      <c r="AC86" s="545"/>
    </row>
    <row r="87" spans="1:29" ht="16" thickBot="1" x14ac:dyDescent="0.25">
      <c r="A87" s="1"/>
      <c r="B87" s="1"/>
      <c r="C87" s="426"/>
      <c r="D87" s="426"/>
      <c r="E87" s="426"/>
      <c r="F87" s="426"/>
      <c r="G87" s="426"/>
      <c r="H87" s="426"/>
      <c r="I87" s="426"/>
      <c r="J87" s="426"/>
      <c r="K87" s="426"/>
      <c r="L87" s="426"/>
      <c r="M87" s="426"/>
      <c r="N87" s="426"/>
      <c r="O87" s="426"/>
      <c r="P87" s="426"/>
      <c r="Q87" s="426"/>
      <c r="R87" s="426"/>
      <c r="S87" s="426"/>
      <c r="T87" s="520"/>
      <c r="U87" s="426"/>
      <c r="V87" s="426"/>
      <c r="W87" s="426"/>
      <c r="X87" s="545"/>
      <c r="Y87" s="545"/>
      <c r="Z87" s="545"/>
      <c r="AA87" s="545"/>
      <c r="AB87" s="545"/>
      <c r="AC87" s="545"/>
    </row>
    <row r="88" spans="1:29" x14ac:dyDescent="0.2">
      <c r="A88" s="3" t="s">
        <v>33</v>
      </c>
      <c r="B88" s="3"/>
      <c r="C88" s="429"/>
      <c r="D88" s="429"/>
      <c r="E88" s="430" t="s">
        <v>34</v>
      </c>
      <c r="F88" s="430" t="s">
        <v>34</v>
      </c>
      <c r="G88" s="430" t="s">
        <v>34</v>
      </c>
      <c r="H88" s="430" t="s">
        <v>34</v>
      </c>
      <c r="I88" s="430" t="s">
        <v>34</v>
      </c>
      <c r="J88" s="430" t="s">
        <v>34</v>
      </c>
      <c r="K88" s="430" t="s">
        <v>34</v>
      </c>
      <c r="L88" s="430" t="s">
        <v>34</v>
      </c>
      <c r="M88" s="430" t="s">
        <v>34</v>
      </c>
      <c r="N88" s="430" t="s">
        <v>34</v>
      </c>
      <c r="O88" s="430" t="s">
        <v>34</v>
      </c>
      <c r="P88" s="430" t="s">
        <v>34</v>
      </c>
      <c r="Q88" s="430" t="s">
        <v>34</v>
      </c>
      <c r="R88" s="430" t="s">
        <v>34</v>
      </c>
      <c r="S88" s="430" t="s">
        <v>34</v>
      </c>
      <c r="T88" s="523" t="s">
        <v>34</v>
      </c>
      <c r="U88" s="430" t="s">
        <v>34</v>
      </c>
      <c r="V88" s="429" t="s">
        <v>15</v>
      </c>
      <c r="W88" s="429"/>
      <c r="X88" s="545"/>
      <c r="Y88" s="545"/>
      <c r="Z88" s="545"/>
      <c r="AA88" s="545"/>
      <c r="AB88" s="545"/>
      <c r="AC88" s="545"/>
    </row>
    <row r="89" spans="1:29" x14ac:dyDescent="0.2">
      <c r="A89" s="198" t="s">
        <v>1368</v>
      </c>
      <c r="B89" s="24" t="s">
        <v>1370</v>
      </c>
      <c r="E89" s="200">
        <v>1</v>
      </c>
      <c r="F89" s="200">
        <v>1</v>
      </c>
      <c r="G89" s="200">
        <v>1</v>
      </c>
      <c r="H89" s="200">
        <v>1</v>
      </c>
      <c r="I89" s="200">
        <v>1</v>
      </c>
      <c r="J89" s="200">
        <v>1</v>
      </c>
      <c r="K89" s="200">
        <v>1</v>
      </c>
      <c r="L89" s="200">
        <v>1</v>
      </c>
      <c r="M89" s="200">
        <v>1</v>
      </c>
      <c r="N89" s="200">
        <v>1</v>
      </c>
      <c r="O89" s="200">
        <v>1</v>
      </c>
      <c r="P89" s="200">
        <v>1</v>
      </c>
      <c r="Q89" s="200">
        <v>1</v>
      </c>
      <c r="R89" s="200">
        <v>1</v>
      </c>
      <c r="S89" s="200">
        <v>1</v>
      </c>
      <c r="T89" s="401">
        <v>1</v>
      </c>
      <c r="U89" s="200">
        <v>1</v>
      </c>
      <c r="V89" s="24" t="s">
        <v>1372</v>
      </c>
      <c r="X89" s="545"/>
      <c r="Y89" s="545"/>
      <c r="Z89" s="545"/>
      <c r="AA89" s="545"/>
      <c r="AB89" s="545"/>
      <c r="AC89" s="545"/>
    </row>
    <row r="90" spans="1:29" x14ac:dyDescent="0.2">
      <c r="A90" s="198" t="s">
        <v>1369</v>
      </c>
      <c r="B90" s="193" t="s">
        <v>1371</v>
      </c>
      <c r="C90" s="24"/>
      <c r="E90" s="200">
        <v>1</v>
      </c>
      <c r="F90" s="200">
        <v>1</v>
      </c>
      <c r="G90" s="200">
        <v>1</v>
      </c>
      <c r="H90" s="200">
        <v>1</v>
      </c>
      <c r="I90" s="200">
        <v>1</v>
      </c>
      <c r="J90" s="200">
        <v>1</v>
      </c>
      <c r="K90" s="200">
        <v>1</v>
      </c>
      <c r="L90" s="200">
        <v>1</v>
      </c>
      <c r="M90" s="200">
        <v>1</v>
      </c>
      <c r="N90" s="200">
        <v>1</v>
      </c>
      <c r="O90" s="200">
        <v>1</v>
      </c>
      <c r="P90" s="200">
        <v>1</v>
      </c>
      <c r="Q90" s="200">
        <v>1</v>
      </c>
      <c r="R90" s="200">
        <v>1</v>
      </c>
      <c r="S90" s="200">
        <v>1</v>
      </c>
      <c r="T90" s="401">
        <v>1</v>
      </c>
      <c r="U90" s="200">
        <v>1</v>
      </c>
      <c r="V90" s="24" t="s">
        <v>1372</v>
      </c>
      <c r="X90" s="545"/>
      <c r="Y90" s="545"/>
      <c r="Z90" s="545"/>
      <c r="AA90" s="545"/>
      <c r="AB90" s="545"/>
      <c r="AC90" s="545"/>
    </row>
    <row r="91" spans="1:29" x14ac:dyDescent="0.2">
      <c r="A91" s="5"/>
      <c r="B91" s="5"/>
      <c r="C91" s="24"/>
      <c r="E91" s="23"/>
      <c r="F91" s="23"/>
      <c r="G91" s="23"/>
      <c r="H91" s="23"/>
      <c r="I91" s="23"/>
      <c r="J91" s="23"/>
      <c r="K91" s="23"/>
      <c r="L91" s="23"/>
      <c r="M91" s="23"/>
      <c r="N91" s="23"/>
      <c r="O91" s="23"/>
      <c r="P91" s="23"/>
      <c r="Q91" s="23"/>
      <c r="R91" s="23"/>
      <c r="S91" s="23"/>
      <c r="T91" s="192"/>
      <c r="U91" s="23"/>
      <c r="X91" s="545"/>
      <c r="Y91" s="545"/>
      <c r="Z91" s="545"/>
      <c r="AA91" s="545"/>
      <c r="AB91" s="545"/>
      <c r="AC91" s="545"/>
    </row>
    <row r="92" spans="1:29" ht="16" thickBot="1" x14ac:dyDescent="0.25">
      <c r="A92" s="5"/>
      <c r="B92" s="5"/>
      <c r="C92" s="22"/>
      <c r="T92" s="521"/>
      <c r="X92" s="545"/>
      <c r="Y92" s="545"/>
      <c r="Z92" s="545"/>
      <c r="AA92" s="545"/>
      <c r="AB92" s="545"/>
      <c r="AC92" s="545"/>
    </row>
    <row r="93" spans="1:29" x14ac:dyDescent="0.2">
      <c r="A93" s="21"/>
      <c r="B93" s="21"/>
      <c r="C93" s="20"/>
      <c r="D93" s="428"/>
      <c r="E93" s="428"/>
      <c r="F93" s="428"/>
      <c r="G93" s="428"/>
      <c r="H93" s="428"/>
      <c r="I93" s="428"/>
      <c r="J93" s="428"/>
      <c r="K93" s="428"/>
      <c r="L93" s="428"/>
      <c r="M93" s="428"/>
      <c r="N93" s="428"/>
      <c r="O93" s="428"/>
      <c r="P93" s="428"/>
      <c r="Q93" s="428"/>
      <c r="R93" s="428"/>
      <c r="S93" s="428"/>
      <c r="T93" s="522"/>
      <c r="U93" s="428"/>
      <c r="V93" s="428"/>
      <c r="W93" s="428"/>
      <c r="X93" s="545"/>
      <c r="Y93" s="545"/>
      <c r="Z93" s="545"/>
      <c r="AA93" s="545"/>
      <c r="AB93" s="545"/>
      <c r="AC93" s="545"/>
    </row>
    <row r="94" spans="1:29" ht="16" thickBot="1" x14ac:dyDescent="0.25">
      <c r="A94" s="2" t="s">
        <v>35</v>
      </c>
      <c r="B94" s="2"/>
      <c r="E94" s="211">
        <f t="shared" ref="E94:U94" si="2">E83*E85*E89*E90</f>
        <v>1.25</v>
      </c>
      <c r="F94" s="211">
        <f t="shared" si="2"/>
        <v>3</v>
      </c>
      <c r="G94" s="211">
        <f t="shared" si="2"/>
        <v>3</v>
      </c>
      <c r="H94" s="211">
        <f t="shared" si="2"/>
        <v>3</v>
      </c>
      <c r="I94" s="211">
        <f t="shared" si="2"/>
        <v>3</v>
      </c>
      <c r="J94" s="211">
        <f t="shared" si="2"/>
        <v>3</v>
      </c>
      <c r="K94" s="211">
        <f t="shared" si="2"/>
        <v>3</v>
      </c>
      <c r="L94" s="211">
        <f t="shared" si="2"/>
        <v>3</v>
      </c>
      <c r="M94" s="211">
        <f t="shared" si="2"/>
        <v>3</v>
      </c>
      <c r="N94" s="211">
        <f t="shared" si="2"/>
        <v>3</v>
      </c>
      <c r="O94" s="211">
        <f t="shared" si="2"/>
        <v>1.5</v>
      </c>
      <c r="P94" s="211">
        <f t="shared" si="2"/>
        <v>7</v>
      </c>
      <c r="Q94" s="211">
        <f t="shared" si="2"/>
        <v>7</v>
      </c>
      <c r="R94" s="211">
        <f t="shared" si="2"/>
        <v>7</v>
      </c>
      <c r="S94" s="211">
        <f t="shared" si="2"/>
        <v>3</v>
      </c>
      <c r="T94" s="402">
        <f t="shared" si="2"/>
        <v>7</v>
      </c>
      <c r="U94" s="211">
        <f t="shared" si="2"/>
        <v>3.5</v>
      </c>
      <c r="V94" s="212" t="s">
        <v>48</v>
      </c>
      <c r="X94" s="545"/>
      <c r="Y94" s="545"/>
      <c r="Z94" s="545"/>
      <c r="AA94" s="545"/>
      <c r="AB94" s="545"/>
      <c r="AC94" s="545"/>
    </row>
    <row r="95" spans="1:29" ht="16" thickTop="1" x14ac:dyDescent="0.2">
      <c r="C95" s="427"/>
      <c r="T95" s="521"/>
      <c r="X95" s="545"/>
      <c r="Y95" s="545"/>
      <c r="Z95" s="545"/>
      <c r="AA95" s="545"/>
      <c r="AB95" s="545"/>
      <c r="AC95" s="545"/>
    </row>
    <row r="96" spans="1:29" ht="16" thickBot="1" x14ac:dyDescent="0.25">
      <c r="A96" s="426"/>
      <c r="B96" s="426"/>
      <c r="C96" s="426"/>
      <c r="D96" s="426"/>
      <c r="E96" s="426"/>
      <c r="F96" s="426"/>
      <c r="G96" s="426"/>
      <c r="H96" s="426"/>
      <c r="I96" s="426"/>
      <c r="J96" s="426"/>
      <c r="K96" s="426"/>
      <c r="L96" s="426"/>
      <c r="M96" s="426"/>
      <c r="N96" s="426"/>
      <c r="O96" s="426"/>
      <c r="P96" s="426"/>
      <c r="Q96" s="426"/>
      <c r="R96" s="426"/>
      <c r="S96" s="426"/>
      <c r="T96" s="520"/>
      <c r="U96" s="426"/>
      <c r="V96" s="426"/>
      <c r="W96" s="426"/>
      <c r="X96" s="545"/>
      <c r="Y96" s="545"/>
      <c r="Z96" s="545"/>
      <c r="AA96" s="545"/>
      <c r="AB96" s="545"/>
      <c r="AC96" s="545"/>
    </row>
    <row r="97" spans="1:29" x14ac:dyDescent="0.2">
      <c r="X97" s="545"/>
      <c r="Y97" s="545"/>
      <c r="Z97" s="545"/>
      <c r="AA97" s="545"/>
      <c r="AB97" s="545"/>
      <c r="AC97" s="545"/>
    </row>
    <row r="98" spans="1:29" x14ac:dyDescent="0.2">
      <c r="A98" s="2" t="s">
        <v>1394</v>
      </c>
      <c r="T98" t="s">
        <v>2002</v>
      </c>
      <c r="X98" s="545"/>
      <c r="Y98" s="545"/>
      <c r="Z98" s="545"/>
      <c r="AA98" s="545"/>
      <c r="AB98" s="545"/>
      <c r="AC98" s="545"/>
    </row>
    <row r="99" spans="1:29" x14ac:dyDescent="0.2">
      <c r="A99" s="425">
        <v>44096</v>
      </c>
      <c r="B99" t="s">
        <v>1395</v>
      </c>
      <c r="X99" s="545"/>
      <c r="Y99" s="545"/>
      <c r="Z99" s="545"/>
      <c r="AA99" s="545"/>
      <c r="AB99" s="545"/>
      <c r="AC99" s="545"/>
    </row>
    <row r="100" spans="1:29" x14ac:dyDescent="0.2">
      <c r="X100" s="545"/>
      <c r="Y100" s="545"/>
      <c r="Z100" s="545"/>
      <c r="AA100" s="545"/>
      <c r="AB100" s="545"/>
      <c r="AC100" s="545"/>
    </row>
    <row r="101" spans="1:29" x14ac:dyDescent="0.2">
      <c r="X101" s="545"/>
      <c r="Y101" s="545"/>
      <c r="Z101" s="545"/>
      <c r="AA101" s="545"/>
      <c r="AB101" s="545"/>
      <c r="AC101" s="545"/>
    </row>
    <row r="102" spans="1:29" x14ac:dyDescent="0.2">
      <c r="X102" s="545"/>
      <c r="Y102" s="545"/>
      <c r="Z102" s="545"/>
      <c r="AA102" s="545"/>
      <c r="AB102" s="545"/>
      <c r="AC102" s="545"/>
    </row>
    <row r="103" spans="1:29" x14ac:dyDescent="0.2">
      <c r="X103" s="545"/>
      <c r="Y103" s="545"/>
      <c r="Z103" s="545"/>
      <c r="AA103" s="545"/>
      <c r="AB103" s="545"/>
      <c r="AC103" s="545"/>
    </row>
    <row r="104" spans="1:29" x14ac:dyDescent="0.2">
      <c r="X104" s="545"/>
      <c r="Y104" s="545"/>
      <c r="Z104" s="545"/>
      <c r="AA104" s="545"/>
      <c r="AB104" s="545"/>
      <c r="AC104" s="545"/>
    </row>
    <row r="105" spans="1:29" x14ac:dyDescent="0.2">
      <c r="X105" s="545"/>
      <c r="Y105" s="545"/>
      <c r="Z105" s="545"/>
      <c r="AA105" s="545"/>
      <c r="AB105" s="545"/>
      <c r="AC105" s="545"/>
    </row>
    <row r="106" spans="1:29" x14ac:dyDescent="0.2">
      <c r="X106" s="545"/>
      <c r="Y106" s="545"/>
      <c r="Z106" s="545"/>
      <c r="AA106" s="545"/>
      <c r="AB106" s="545"/>
      <c r="AC106" s="545"/>
    </row>
    <row r="107" spans="1:29" x14ac:dyDescent="0.2">
      <c r="X107" s="545"/>
      <c r="Y107" s="545"/>
      <c r="Z107" s="545"/>
      <c r="AA107" s="545"/>
      <c r="AB107" s="545"/>
      <c r="AC107" s="545"/>
    </row>
    <row r="108" spans="1:29" x14ac:dyDescent="0.2">
      <c r="X108" s="545"/>
      <c r="Y108" s="545"/>
      <c r="Z108" s="545"/>
      <c r="AA108" s="545"/>
      <c r="AB108" s="545"/>
      <c r="AC108" s="545"/>
    </row>
    <row r="109" spans="1:29" x14ac:dyDescent="0.2">
      <c r="X109" s="545"/>
      <c r="Y109" s="545"/>
      <c r="Z109" s="545"/>
      <c r="AA109" s="545"/>
      <c r="AB109" s="545"/>
      <c r="AC109" s="545"/>
    </row>
    <row r="1048531" spans="16:16" x14ac:dyDescent="0.2">
      <c r="P1048531" s="424"/>
    </row>
  </sheetData>
  <conditionalFormatting sqref="E94:U94">
    <cfRule type="cellIs" dxfId="29" priority="1" operator="lessThan">
      <formula>7.5</formula>
    </cfRule>
    <cfRule type="cellIs" dxfId="28" priority="2" operator="greaterThan">
      <formula>7.5</formula>
    </cfRule>
  </conditionalFormatting>
  <dataValidations count="4">
    <dataValidation type="list" allowBlank="1" showInputMessage="1" showErrorMessage="1" sqref="E10" xr:uid="{00000000-0002-0000-3600-000000000000}">
      <formula1>#REF!</formula1>
    </dataValidation>
    <dataValidation type="list" showInputMessage="1" showErrorMessage="1" sqref="E12" xr:uid="{00000000-0002-0000-3600-000001000000}">
      <formula1>#REF!</formula1>
    </dataValidation>
    <dataValidation type="list" allowBlank="1" showInputMessage="1" showErrorMessage="1" sqref="E11" xr:uid="{00000000-0002-0000-3600-000002000000}">
      <formula1>#REF!</formula1>
    </dataValidation>
    <dataValidation type="list" allowBlank="1" showInputMessage="1" showErrorMessage="1" sqref="D12" xr:uid="{00000000-0002-0000-3600-000003000000}">
      <formula1>"Yes,No"</formula1>
    </dataValidation>
  </dataValidation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92D050"/>
  </sheetPr>
  <dimension ref="A1:X1048506"/>
  <sheetViews>
    <sheetView topLeftCell="A2" zoomScale="80" zoomScaleNormal="8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896</v>
      </c>
      <c r="G2" s="19" t="s">
        <v>72</v>
      </c>
      <c r="H2" s="44" t="s">
        <v>1780</v>
      </c>
    </row>
    <row r="3" spans="1:24" x14ac:dyDescent="0.2">
      <c r="C3" s="19" t="s">
        <v>2</v>
      </c>
      <c r="D3" s="209">
        <v>2013</v>
      </c>
    </row>
    <row r="4" spans="1:24" x14ac:dyDescent="0.2">
      <c r="C4" s="8" t="s">
        <v>44</v>
      </c>
      <c r="D4" s="44" t="s">
        <v>1499</v>
      </c>
    </row>
    <row r="5" spans="1:24" x14ac:dyDescent="0.2">
      <c r="C5" s="19" t="s">
        <v>3</v>
      </c>
      <c r="D5" s="44" t="s">
        <v>2174</v>
      </c>
    </row>
    <row r="6" spans="1:24" x14ac:dyDescent="0.2">
      <c r="D6" s="18"/>
    </row>
    <row r="7" spans="1:24" s="43" customFormat="1" ht="16" thickBot="1" x14ac:dyDescent="0.25">
      <c r="A7" s="1" t="s">
        <v>59</v>
      </c>
      <c r="B7" s="1"/>
      <c r="D7" s="248" t="s">
        <v>2011</v>
      </c>
    </row>
    <row r="9" spans="1:24" s="43" customFormat="1" ht="16" thickBot="1" x14ac:dyDescent="0.25">
      <c r="A9" s="1" t="s">
        <v>4</v>
      </c>
      <c r="B9" s="1"/>
    </row>
    <row r="10" spans="1:24" x14ac:dyDescent="0.2">
      <c r="C10" s="19" t="s">
        <v>74</v>
      </c>
      <c r="D10" s="45" t="s">
        <v>819</v>
      </c>
      <c r="E10" s="46"/>
    </row>
    <row r="11" spans="1:24" x14ac:dyDescent="0.2">
      <c r="C11" s="19" t="s">
        <v>46</v>
      </c>
      <c r="D11" s="45" t="s">
        <v>1592</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1780</v>
      </c>
      <c r="C15" s="206" t="s">
        <v>78</v>
      </c>
      <c r="D15" s="225" t="s">
        <v>441</v>
      </c>
      <c r="E15" s="225" t="s">
        <v>1582</v>
      </c>
      <c r="F15" s="225" t="s">
        <v>889</v>
      </c>
      <c r="G15" s="225" t="s">
        <v>132</v>
      </c>
      <c r="H15" s="225" t="s">
        <v>134</v>
      </c>
      <c r="I15" s="225" t="s">
        <v>1463</v>
      </c>
      <c r="J15" s="225" t="s">
        <v>888</v>
      </c>
      <c r="K15" s="225">
        <v>10</v>
      </c>
      <c r="L15" s="225">
        <v>9.8000000000000007</v>
      </c>
      <c r="M15" s="225">
        <v>10.199999999999999</v>
      </c>
      <c r="N15" s="225" t="s">
        <v>71</v>
      </c>
      <c r="O15" s="225" t="s">
        <v>71</v>
      </c>
      <c r="P15" s="244" t="s">
        <v>88</v>
      </c>
      <c r="Q15" s="15">
        <v>3</v>
      </c>
      <c r="R15" s="15">
        <v>120</v>
      </c>
      <c r="S15" s="15" t="s">
        <v>125</v>
      </c>
      <c r="T15" s="15">
        <v>120</v>
      </c>
      <c r="U15" s="225" t="s">
        <v>892</v>
      </c>
      <c r="V15" s="225" t="s">
        <v>248</v>
      </c>
      <c r="W15" s="225" t="s">
        <v>53</v>
      </c>
      <c r="X15" s="225"/>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99" customFormat="1" x14ac:dyDescent="0.2">
      <c r="A20" s="90">
        <v>1</v>
      </c>
      <c r="B20" s="90" t="s">
        <v>1780</v>
      </c>
      <c r="C20" s="207" t="s">
        <v>78</v>
      </c>
      <c r="D20" s="90" t="s">
        <v>90</v>
      </c>
      <c r="E20" s="90" t="s">
        <v>90</v>
      </c>
      <c r="F20" s="90">
        <v>6</v>
      </c>
      <c r="G20" s="90" t="s">
        <v>1633</v>
      </c>
      <c r="H20" s="247">
        <v>120</v>
      </c>
      <c r="I20" s="247" t="s">
        <v>125</v>
      </c>
      <c r="J20" s="247">
        <v>120</v>
      </c>
      <c r="K20" s="90" t="s">
        <v>71</v>
      </c>
      <c r="L20" s="90" t="s">
        <v>71</v>
      </c>
      <c r="M20" s="90" t="s">
        <v>71</v>
      </c>
      <c r="N20" s="90" t="s">
        <v>71</v>
      </c>
      <c r="O20" s="90" t="s">
        <v>71</v>
      </c>
      <c r="P20" s="90" t="s">
        <v>71</v>
      </c>
      <c r="Q20" s="90" t="s">
        <v>71</v>
      </c>
      <c r="R20" s="90" t="s">
        <v>71</v>
      </c>
      <c r="S20" s="90" t="s">
        <v>71</v>
      </c>
      <c r="T20" s="90" t="s">
        <v>71</v>
      </c>
      <c r="U20" s="90" t="s">
        <v>891</v>
      </c>
      <c r="V20" s="243" t="s">
        <v>2007</v>
      </c>
      <c r="X20" s="100"/>
    </row>
    <row r="21" spans="1:24" s="99" customFormat="1" x14ac:dyDescent="0.2">
      <c r="A21" s="90">
        <v>1</v>
      </c>
      <c r="B21" s="90" t="s">
        <v>1780</v>
      </c>
      <c r="C21" s="207" t="s">
        <v>78</v>
      </c>
      <c r="D21" s="90" t="s">
        <v>1602</v>
      </c>
      <c r="E21" s="90" t="s">
        <v>250</v>
      </c>
      <c r="F21" s="90">
        <v>5</v>
      </c>
      <c r="G21" s="90" t="s">
        <v>1633</v>
      </c>
      <c r="H21" s="247">
        <v>120</v>
      </c>
      <c r="I21" s="247" t="s">
        <v>125</v>
      </c>
      <c r="J21" s="247">
        <v>120</v>
      </c>
      <c r="K21" s="90">
        <v>407</v>
      </c>
      <c r="L21" s="513" t="s">
        <v>2010</v>
      </c>
      <c r="M21" s="90" t="s">
        <v>2009</v>
      </c>
      <c r="N21" s="513" t="s">
        <v>2010</v>
      </c>
      <c r="O21" s="90" t="s">
        <v>71</v>
      </c>
      <c r="P21" s="90" t="s">
        <v>71</v>
      </c>
      <c r="Q21" s="90" t="s">
        <v>71</v>
      </c>
      <c r="R21" s="90" t="s">
        <v>71</v>
      </c>
      <c r="S21" s="90" t="s">
        <v>71</v>
      </c>
      <c r="T21" s="90" t="s">
        <v>71</v>
      </c>
      <c r="U21" s="90" t="s">
        <v>891</v>
      </c>
      <c r="V21" s="243"/>
      <c r="X21" s="100"/>
    </row>
    <row r="22" spans="1:24" s="99" customFormat="1" x14ac:dyDescent="0.2">
      <c r="A22" s="90">
        <v>1</v>
      </c>
      <c r="B22" s="90" t="s">
        <v>1780</v>
      </c>
      <c r="C22" s="207" t="s">
        <v>78</v>
      </c>
      <c r="D22" s="90" t="s">
        <v>1602</v>
      </c>
      <c r="E22" s="90" t="s">
        <v>250</v>
      </c>
      <c r="F22" s="90">
        <v>5</v>
      </c>
      <c r="G22" s="90" t="s">
        <v>1633</v>
      </c>
      <c r="H22" s="247">
        <v>11</v>
      </c>
      <c r="I22" s="247" t="s">
        <v>126</v>
      </c>
      <c r="J22" s="247">
        <f>24*H22</f>
        <v>264</v>
      </c>
      <c r="K22" s="90">
        <v>0.434</v>
      </c>
      <c r="L22" s="513" t="s">
        <v>2010</v>
      </c>
      <c r="M22" s="90">
        <v>36.200000000000003</v>
      </c>
      <c r="N22" s="513" t="s">
        <v>2010</v>
      </c>
      <c r="O22" s="90" t="s">
        <v>71</v>
      </c>
      <c r="P22" s="90" t="s">
        <v>71</v>
      </c>
      <c r="Q22" s="90" t="s">
        <v>71</v>
      </c>
      <c r="R22" s="90" t="s">
        <v>71</v>
      </c>
      <c r="S22" s="90" t="s">
        <v>71</v>
      </c>
      <c r="T22" s="90" t="s">
        <v>71</v>
      </c>
      <c r="U22" s="90" t="s">
        <v>891</v>
      </c>
      <c r="V22" s="243"/>
      <c r="X22" s="100"/>
    </row>
    <row r="23" spans="1:24" s="99" customFormat="1" x14ac:dyDescent="0.2">
      <c r="A23" s="90">
        <v>1</v>
      </c>
      <c r="B23" s="90" t="s">
        <v>1780</v>
      </c>
      <c r="C23" s="207" t="s">
        <v>78</v>
      </c>
      <c r="D23" s="90" t="s">
        <v>1602</v>
      </c>
      <c r="E23" s="90" t="s">
        <v>250</v>
      </c>
      <c r="F23" s="90">
        <v>5</v>
      </c>
      <c r="G23" s="90" t="s">
        <v>1633</v>
      </c>
      <c r="H23" s="247">
        <v>25</v>
      </c>
      <c r="I23" s="247" t="s">
        <v>126</v>
      </c>
      <c r="J23" s="247">
        <f>24*H23</f>
        <v>600</v>
      </c>
      <c r="K23" s="90">
        <v>36.200000000000003</v>
      </c>
      <c r="L23" s="513" t="s">
        <v>2010</v>
      </c>
      <c r="M23" s="90">
        <v>407</v>
      </c>
      <c r="N23" s="513" t="s">
        <v>2010</v>
      </c>
      <c r="O23" s="90" t="s">
        <v>71</v>
      </c>
      <c r="P23" s="90" t="s">
        <v>71</v>
      </c>
      <c r="Q23" s="90" t="s">
        <v>71</v>
      </c>
      <c r="R23" s="90" t="s">
        <v>71</v>
      </c>
      <c r="S23" s="90" t="s">
        <v>71</v>
      </c>
      <c r="T23" s="90" t="s">
        <v>71</v>
      </c>
      <c r="U23" s="90" t="s">
        <v>891</v>
      </c>
      <c r="V23" s="243"/>
      <c r="X23" s="100"/>
    </row>
    <row r="24" spans="1:24" s="99" customFormat="1" x14ac:dyDescent="0.2">
      <c r="A24" s="90">
        <v>1</v>
      </c>
      <c r="B24" s="90" t="s">
        <v>1780</v>
      </c>
      <c r="C24" s="207" t="s">
        <v>78</v>
      </c>
      <c r="D24" s="90" t="s">
        <v>1600</v>
      </c>
      <c r="E24" s="90" t="s">
        <v>440</v>
      </c>
      <c r="F24" s="90">
        <v>6</v>
      </c>
      <c r="G24" s="90" t="s">
        <v>1633</v>
      </c>
      <c r="H24" s="247">
        <v>120</v>
      </c>
      <c r="I24" s="247" t="s">
        <v>125</v>
      </c>
      <c r="J24" s="247">
        <v>120</v>
      </c>
      <c r="K24" s="90">
        <v>407</v>
      </c>
      <c r="L24" s="513" t="s">
        <v>2010</v>
      </c>
      <c r="M24" s="90" t="s">
        <v>2009</v>
      </c>
      <c r="N24" s="513" t="s">
        <v>2010</v>
      </c>
      <c r="O24" s="90" t="s">
        <v>71</v>
      </c>
      <c r="P24" s="90" t="s">
        <v>71</v>
      </c>
      <c r="Q24" s="90" t="s">
        <v>71</v>
      </c>
      <c r="R24" s="90" t="s">
        <v>71</v>
      </c>
      <c r="S24" s="90" t="s">
        <v>71</v>
      </c>
      <c r="T24" s="90" t="s">
        <v>71</v>
      </c>
      <c r="U24" s="90" t="s">
        <v>891</v>
      </c>
      <c r="V24" s="243"/>
      <c r="X24" s="100"/>
    </row>
    <row r="25" spans="1:24" s="100" customFormat="1" x14ac:dyDescent="0.2">
      <c r="A25" s="90">
        <v>1</v>
      </c>
      <c r="B25" s="90" t="s">
        <v>1780</v>
      </c>
      <c r="C25" s="207" t="s">
        <v>78</v>
      </c>
      <c r="D25" s="90" t="s">
        <v>1602</v>
      </c>
      <c r="E25" s="90" t="s">
        <v>885</v>
      </c>
      <c r="F25" s="90">
        <v>5</v>
      </c>
      <c r="G25" s="90" t="s">
        <v>1633</v>
      </c>
      <c r="H25" s="247">
        <v>120</v>
      </c>
      <c r="I25" s="247" t="s">
        <v>125</v>
      </c>
      <c r="J25" s="247">
        <v>120</v>
      </c>
      <c r="K25" s="90">
        <v>36.200000000000003</v>
      </c>
      <c r="L25" s="513" t="s">
        <v>2010</v>
      </c>
      <c r="M25" s="90">
        <v>407</v>
      </c>
      <c r="N25" s="513" t="s">
        <v>2010</v>
      </c>
      <c r="O25" s="90" t="s">
        <v>71</v>
      </c>
      <c r="P25" s="90" t="s">
        <v>71</v>
      </c>
      <c r="Q25" s="90" t="s">
        <v>71</v>
      </c>
      <c r="R25" s="90" t="s">
        <v>71</v>
      </c>
      <c r="S25" s="90" t="s">
        <v>71</v>
      </c>
      <c r="T25" s="90" t="s">
        <v>71</v>
      </c>
      <c r="U25" s="90" t="s">
        <v>891</v>
      </c>
      <c r="V25" s="243"/>
    </row>
    <row r="27" spans="1:24" s="43" customFormat="1" ht="16" thickBot="1" x14ac:dyDescent="0.25">
      <c r="A27" s="1" t="s">
        <v>2142</v>
      </c>
      <c r="B27" s="1"/>
      <c r="C27" s="1" t="s">
        <v>69</v>
      </c>
      <c r="D27" s="16"/>
      <c r="E27" s="16"/>
    </row>
    <row r="29" spans="1:24" x14ac:dyDescent="0.2">
      <c r="A29" s="263" t="s">
        <v>5</v>
      </c>
      <c r="B29" s="54" t="s">
        <v>9</v>
      </c>
      <c r="C29" s="55" t="s">
        <v>56</v>
      </c>
      <c r="D29" s="56" t="s">
        <v>488</v>
      </c>
      <c r="E29" s="56" t="s">
        <v>489</v>
      </c>
      <c r="F29" s="56" t="s">
        <v>490</v>
      </c>
      <c r="G29" s="56" t="s">
        <v>491</v>
      </c>
      <c r="H29" s="56" t="s">
        <v>492</v>
      </c>
      <c r="I29" s="56" t="s">
        <v>493</v>
      </c>
      <c r="J29" s="55" t="s">
        <v>2139</v>
      </c>
      <c r="K29" s="55" t="s">
        <v>122</v>
      </c>
      <c r="L29" s="55" t="s">
        <v>2140</v>
      </c>
      <c r="M29" s="55" t="s">
        <v>122</v>
      </c>
      <c r="N29" s="530" t="s">
        <v>42</v>
      </c>
      <c r="O29" s="55" t="s">
        <v>2141</v>
      </c>
      <c r="P29" s="55" t="s">
        <v>122</v>
      </c>
      <c r="Q29" s="530" t="s">
        <v>10</v>
      </c>
      <c r="R29" s="55" t="s">
        <v>2566</v>
      </c>
      <c r="S29" s="55" t="s">
        <v>11</v>
      </c>
      <c r="T29" s="55" t="s">
        <v>16</v>
      </c>
    </row>
    <row r="30" spans="1:24" s="49" customFormat="1" x14ac:dyDescent="0.2">
      <c r="A30" s="213">
        <v>1</v>
      </c>
      <c r="B30" s="264" t="s">
        <v>90</v>
      </c>
      <c r="C30" s="214" t="s">
        <v>892</v>
      </c>
      <c r="D30" s="215">
        <v>120</v>
      </c>
      <c r="E30" s="215" t="s">
        <v>125</v>
      </c>
      <c r="F30" s="215">
        <v>120</v>
      </c>
      <c r="G30" s="215">
        <v>16</v>
      </c>
      <c r="H30" s="215" t="s">
        <v>126</v>
      </c>
      <c r="I30" s="215">
        <f>24*G30</f>
        <v>384</v>
      </c>
      <c r="J30" s="214" t="s">
        <v>71</v>
      </c>
      <c r="K30" s="214" t="s">
        <v>71</v>
      </c>
      <c r="L30" s="214" t="s">
        <v>71</v>
      </c>
      <c r="M30" s="214" t="s">
        <v>71</v>
      </c>
      <c r="N30" s="214" t="s">
        <v>71</v>
      </c>
      <c r="O30" s="214" t="s">
        <v>71</v>
      </c>
      <c r="P30" s="214" t="s">
        <v>71</v>
      </c>
      <c r="Q30" s="214" t="s">
        <v>71</v>
      </c>
      <c r="R30" s="214" t="s">
        <v>71</v>
      </c>
      <c r="S30" s="214" t="s">
        <v>71</v>
      </c>
      <c r="T30" s="57" t="s">
        <v>2008</v>
      </c>
    </row>
    <row r="31" spans="1:24" s="49" customFormat="1" x14ac:dyDescent="0.2">
      <c r="A31" s="213">
        <v>1</v>
      </c>
      <c r="B31" s="264" t="s">
        <v>250</v>
      </c>
      <c r="C31" s="214" t="s">
        <v>892</v>
      </c>
      <c r="D31" s="215">
        <v>120</v>
      </c>
      <c r="E31" s="215" t="s">
        <v>125</v>
      </c>
      <c r="F31" s="215">
        <v>120</v>
      </c>
      <c r="G31" s="215">
        <v>16</v>
      </c>
      <c r="H31" s="215" t="s">
        <v>126</v>
      </c>
      <c r="I31" s="215">
        <f>24*G31</f>
        <v>384</v>
      </c>
      <c r="J31" s="214" t="s">
        <v>571</v>
      </c>
      <c r="K31" s="214" t="s">
        <v>71</v>
      </c>
      <c r="L31" s="214" t="s">
        <v>2006</v>
      </c>
      <c r="M31" s="214" t="s">
        <v>71</v>
      </c>
      <c r="N31" s="214" t="s">
        <v>71</v>
      </c>
      <c r="O31" s="214" t="s">
        <v>71</v>
      </c>
      <c r="P31" s="214" t="s">
        <v>71</v>
      </c>
      <c r="Q31" s="214" t="s">
        <v>71</v>
      </c>
      <c r="R31" s="214" t="s">
        <v>71</v>
      </c>
      <c r="S31" s="214" t="s">
        <v>71</v>
      </c>
      <c r="T31" s="264"/>
      <c r="U31" s="57"/>
    </row>
    <row r="32" spans="1:24" s="49" customFormat="1" x14ac:dyDescent="0.2">
      <c r="A32" s="213">
        <v>1</v>
      </c>
      <c r="B32" s="264" t="s">
        <v>533</v>
      </c>
      <c r="C32" s="214" t="s">
        <v>892</v>
      </c>
      <c r="D32" s="215">
        <v>120</v>
      </c>
      <c r="E32" s="215" t="s">
        <v>125</v>
      </c>
      <c r="F32" s="215">
        <v>120</v>
      </c>
      <c r="G32" s="215">
        <v>16</v>
      </c>
      <c r="H32" s="215" t="s">
        <v>126</v>
      </c>
      <c r="I32" s="215">
        <f>24*G32</f>
        <v>384</v>
      </c>
      <c r="J32" s="214" t="s">
        <v>71</v>
      </c>
      <c r="K32" s="214" t="s">
        <v>71</v>
      </c>
      <c r="L32" s="214" t="s">
        <v>71</v>
      </c>
      <c r="M32" s="214" t="s">
        <v>71</v>
      </c>
      <c r="N32" s="214" t="s">
        <v>71</v>
      </c>
      <c r="O32" s="214" t="s">
        <v>71</v>
      </c>
      <c r="P32" s="214" t="s">
        <v>71</v>
      </c>
      <c r="Q32" s="214" t="s">
        <v>71</v>
      </c>
      <c r="R32" s="214" t="s">
        <v>71</v>
      </c>
      <c r="S32" s="214" t="s">
        <v>71</v>
      </c>
      <c r="T32" s="264"/>
      <c r="U32" s="57"/>
    </row>
    <row r="33" spans="1:21" s="49" customFormat="1" x14ac:dyDescent="0.2">
      <c r="A33" s="213">
        <v>1</v>
      </c>
      <c r="B33" s="264" t="s">
        <v>885</v>
      </c>
      <c r="C33" s="214" t="s">
        <v>892</v>
      </c>
      <c r="D33" s="215">
        <v>120</v>
      </c>
      <c r="E33" s="215" t="s">
        <v>125</v>
      </c>
      <c r="F33" s="215">
        <v>120</v>
      </c>
      <c r="G33" s="215">
        <v>16</v>
      </c>
      <c r="H33" s="215" t="s">
        <v>126</v>
      </c>
      <c r="I33" s="215">
        <f>24*G33</f>
        <v>384</v>
      </c>
      <c r="J33" s="214" t="s">
        <v>71</v>
      </c>
      <c r="K33" s="214" t="s">
        <v>71</v>
      </c>
      <c r="L33" s="214" t="s">
        <v>71</v>
      </c>
      <c r="M33" s="214" t="s">
        <v>71</v>
      </c>
      <c r="N33" s="214" t="s">
        <v>71</v>
      </c>
      <c r="O33" s="214" t="s">
        <v>71</v>
      </c>
      <c r="P33" s="214" t="s">
        <v>71</v>
      </c>
      <c r="Q33" s="214" t="s">
        <v>71</v>
      </c>
      <c r="R33" s="214" t="s">
        <v>71</v>
      </c>
      <c r="S33" s="214" t="s">
        <v>71</v>
      </c>
      <c r="T33" s="264"/>
      <c r="U33" s="57"/>
    </row>
    <row r="35" spans="1:21" s="43" customFormat="1" ht="16" thickBot="1" x14ac:dyDescent="0.25">
      <c r="A35" s="1" t="s">
        <v>12</v>
      </c>
      <c r="B35" s="1"/>
    </row>
    <row r="36" spans="1:21" s="31" customFormat="1" x14ac:dyDescent="0.2">
      <c r="A36" s="3" t="s">
        <v>13</v>
      </c>
      <c r="B36" s="3"/>
      <c r="E36" s="58" t="s">
        <v>1500</v>
      </c>
      <c r="F36" s="30" t="s">
        <v>54</v>
      </c>
      <c r="H36" s="411" t="s">
        <v>16</v>
      </c>
    </row>
    <row r="37" spans="1:21" s="60" customFormat="1" x14ac:dyDescent="0.2">
      <c r="A37" s="59">
        <v>1</v>
      </c>
      <c r="B37" s="59"/>
      <c r="C37" s="60" t="s">
        <v>37</v>
      </c>
      <c r="E37" s="61">
        <v>1</v>
      </c>
      <c r="F37" s="60" t="s">
        <v>60</v>
      </c>
      <c r="H37" s="412" t="s">
        <v>1464</v>
      </c>
    </row>
    <row r="38" spans="1:21" x14ac:dyDescent="0.2">
      <c r="A38" s="4">
        <v>2</v>
      </c>
      <c r="B38" s="4"/>
      <c r="C38" s="5" t="s">
        <v>17</v>
      </c>
      <c r="E38" s="6">
        <v>1</v>
      </c>
      <c r="F38" s="19" t="s">
        <v>61</v>
      </c>
      <c r="H38" s="41" t="s">
        <v>893</v>
      </c>
    </row>
    <row r="39" spans="1:21" s="8" customFormat="1" x14ac:dyDescent="0.2">
      <c r="A39" s="7">
        <v>3</v>
      </c>
      <c r="B39" s="7"/>
      <c r="C39" s="8" t="s">
        <v>18</v>
      </c>
      <c r="E39" s="10">
        <v>1</v>
      </c>
      <c r="F39" s="8" t="s">
        <v>19</v>
      </c>
      <c r="H39" s="41" t="s">
        <v>893</v>
      </c>
      <c r="I39" s="19"/>
    </row>
    <row r="40" spans="1:21" s="8" customFormat="1" x14ac:dyDescent="0.2">
      <c r="A40" s="7">
        <v>4</v>
      </c>
      <c r="B40" s="7"/>
      <c r="C40" s="8" t="s">
        <v>20</v>
      </c>
      <c r="E40" s="10">
        <v>1</v>
      </c>
      <c r="F40" s="8" t="s">
        <v>21</v>
      </c>
      <c r="H40" s="41" t="s">
        <v>893</v>
      </c>
      <c r="I40" s="19"/>
    </row>
    <row r="41" spans="1:21" x14ac:dyDescent="0.2">
      <c r="A41" s="4">
        <v>5</v>
      </c>
      <c r="B41" s="4"/>
      <c r="C41" s="5" t="s">
        <v>22</v>
      </c>
      <c r="E41" s="6">
        <v>1</v>
      </c>
      <c r="F41" s="19" t="s">
        <v>23</v>
      </c>
      <c r="H41" s="41" t="s">
        <v>548</v>
      </c>
    </row>
    <row r="42" spans="1:21" x14ac:dyDescent="0.2">
      <c r="A42" s="7">
        <v>6</v>
      </c>
      <c r="B42" s="7"/>
      <c r="C42" s="8" t="s">
        <v>24</v>
      </c>
      <c r="E42" s="10">
        <v>1</v>
      </c>
      <c r="F42" s="19" t="s">
        <v>128</v>
      </c>
      <c r="H42" s="41" t="s">
        <v>890</v>
      </c>
    </row>
    <row r="43" spans="1:21" x14ac:dyDescent="0.2">
      <c r="E43" s="62"/>
      <c r="H43" s="41"/>
    </row>
    <row r="44" spans="1:21" s="31" customFormat="1" x14ac:dyDescent="0.2">
      <c r="A44" s="3" t="s">
        <v>25</v>
      </c>
      <c r="B44" s="3"/>
      <c r="E44" s="58" t="s">
        <v>14</v>
      </c>
      <c r="F44" s="30" t="s">
        <v>15</v>
      </c>
      <c r="H44" s="40" t="s">
        <v>16</v>
      </c>
    </row>
    <row r="45" spans="1:21" x14ac:dyDescent="0.2">
      <c r="A45" s="19">
        <v>7</v>
      </c>
      <c r="C45" s="19" t="s">
        <v>26</v>
      </c>
      <c r="E45" s="61">
        <v>1</v>
      </c>
      <c r="F45" s="19" t="s">
        <v>27</v>
      </c>
      <c r="H45" s="412" t="s">
        <v>886</v>
      </c>
    </row>
    <row r="46" spans="1:21" x14ac:dyDescent="0.2">
      <c r="A46" s="19">
        <v>8</v>
      </c>
      <c r="C46" s="19" t="s">
        <v>58</v>
      </c>
      <c r="E46" s="61">
        <v>1</v>
      </c>
      <c r="F46" s="19" t="s">
        <v>62</v>
      </c>
      <c r="H46" s="42" t="s">
        <v>2004</v>
      </c>
    </row>
    <row r="47" spans="1:21" x14ac:dyDescent="0.2">
      <c r="A47" s="19">
        <v>9</v>
      </c>
      <c r="C47" s="19" t="s">
        <v>40</v>
      </c>
      <c r="E47" s="61">
        <v>0</v>
      </c>
      <c r="F47" s="19" t="s">
        <v>63</v>
      </c>
      <c r="H47" s="42" t="s">
        <v>636</v>
      </c>
    </row>
    <row r="48" spans="1:21" x14ac:dyDescent="0.2">
      <c r="A48" s="19">
        <v>10</v>
      </c>
      <c r="C48" s="19" t="s">
        <v>39</v>
      </c>
      <c r="E48" s="61">
        <v>0</v>
      </c>
      <c r="F48" s="19" t="s">
        <v>115</v>
      </c>
      <c r="H48" s="413" t="s">
        <v>2003</v>
      </c>
    </row>
    <row r="49" spans="1:12" x14ac:dyDescent="0.2">
      <c r="E49" s="63"/>
      <c r="H49" s="41"/>
    </row>
    <row r="50" spans="1:12" s="31" customFormat="1" x14ac:dyDescent="0.2">
      <c r="A50" s="3" t="s">
        <v>57</v>
      </c>
      <c r="B50" s="3"/>
      <c r="E50" s="64" t="s">
        <v>14</v>
      </c>
      <c r="F50" s="30" t="s">
        <v>15</v>
      </c>
      <c r="H50" s="40" t="s">
        <v>16</v>
      </c>
    </row>
    <row r="51" spans="1:12" s="5" customFormat="1" x14ac:dyDescent="0.2">
      <c r="A51" s="5">
        <v>11</v>
      </c>
      <c r="C51" s="5" t="s">
        <v>28</v>
      </c>
      <c r="E51" s="6">
        <v>0</v>
      </c>
      <c r="F51" s="19" t="s">
        <v>49</v>
      </c>
      <c r="H51" s="42" t="s">
        <v>887</v>
      </c>
      <c r="I51" s="19"/>
    </row>
    <row r="52" spans="1:12" s="5" customFormat="1" x14ac:dyDescent="0.2">
      <c r="A52" s="11">
        <v>12</v>
      </c>
      <c r="B52" s="11"/>
      <c r="C52" s="5" t="s">
        <v>47</v>
      </c>
      <c r="E52" s="6">
        <v>1</v>
      </c>
      <c r="F52" s="19" t="s">
        <v>109</v>
      </c>
      <c r="H52" s="42" t="s">
        <v>2005</v>
      </c>
      <c r="I52" s="19"/>
    </row>
    <row r="53" spans="1:12" x14ac:dyDescent="0.2">
      <c r="A53" s="47">
        <v>13</v>
      </c>
      <c r="B53" s="47"/>
      <c r="C53" s="19" t="s">
        <v>29</v>
      </c>
      <c r="E53" s="61">
        <v>0</v>
      </c>
      <c r="F53" s="19" t="s">
        <v>30</v>
      </c>
      <c r="H53" s="41" t="s">
        <v>894</v>
      </c>
    </row>
    <row r="54" spans="1:12" x14ac:dyDescent="0.2">
      <c r="A54" s="47">
        <v>14</v>
      </c>
      <c r="B54" s="47"/>
      <c r="C54" s="19" t="s">
        <v>31</v>
      </c>
      <c r="E54" s="61">
        <v>1</v>
      </c>
      <c r="F54" s="19" t="s">
        <v>1400</v>
      </c>
      <c r="H54" s="41" t="s">
        <v>1978</v>
      </c>
    </row>
    <row r="55" spans="1:12" x14ac:dyDescent="0.2">
      <c r="A55" s="47">
        <v>15</v>
      </c>
      <c r="B55" s="47"/>
      <c r="C55" s="19" t="s">
        <v>38</v>
      </c>
      <c r="E55" s="61">
        <v>0</v>
      </c>
      <c r="F55" s="19" t="s">
        <v>64</v>
      </c>
      <c r="H55" s="42" t="s">
        <v>895</v>
      </c>
    </row>
    <row r="56" spans="1:12" x14ac:dyDescent="0.2">
      <c r="E56" s="63"/>
    </row>
    <row r="57" spans="1:12" ht="16" thickBot="1" x14ac:dyDescent="0.25">
      <c r="A57" s="43"/>
      <c r="B57" s="43"/>
      <c r="C57" s="43"/>
      <c r="D57" s="43"/>
      <c r="E57" s="65"/>
      <c r="F57" s="43"/>
      <c r="G57" s="43"/>
      <c r="H57" s="18"/>
      <c r="I57" s="18"/>
      <c r="J57" s="18"/>
      <c r="K57" s="18"/>
      <c r="L57" s="18"/>
    </row>
    <row r="58" spans="1:12" x14ac:dyDescent="0.2">
      <c r="E58" s="63"/>
      <c r="H58" s="18"/>
      <c r="I58" s="18"/>
      <c r="J58" s="18"/>
      <c r="K58" s="18"/>
      <c r="L58" s="18"/>
    </row>
    <row r="59" spans="1:12" ht="16" thickBot="1" x14ac:dyDescent="0.25">
      <c r="A59" s="2" t="s">
        <v>32</v>
      </c>
      <c r="B59" s="2"/>
      <c r="E59" s="66">
        <f>SUM(E37:E42,E45:E48,E51:E55)</f>
        <v>10</v>
      </c>
      <c r="F59" s="67" t="s">
        <v>48</v>
      </c>
      <c r="H59" s="18"/>
      <c r="I59" s="18"/>
      <c r="J59" s="18"/>
      <c r="K59" s="18"/>
      <c r="L59" s="18"/>
    </row>
    <row r="60" spans="1:12" ht="16" thickTop="1" x14ac:dyDescent="0.2">
      <c r="A60" s="201" t="s">
        <v>1367</v>
      </c>
      <c r="B60" s="201"/>
      <c r="C60" s="8"/>
      <c r="D60" s="193"/>
      <c r="E60" s="197" t="s">
        <v>164</v>
      </c>
      <c r="H60" s="18"/>
      <c r="I60" s="18"/>
      <c r="J60" s="18"/>
      <c r="K60" s="18"/>
      <c r="L60" s="18"/>
    </row>
    <row r="61" spans="1:12" x14ac:dyDescent="0.2">
      <c r="A61" s="68" t="s">
        <v>118</v>
      </c>
      <c r="B61" s="2"/>
      <c r="E61" s="194">
        <f>0.5^E60</f>
        <v>0.5</v>
      </c>
      <c r="H61" s="18"/>
      <c r="I61" s="18"/>
      <c r="J61" s="18"/>
      <c r="K61" s="18"/>
      <c r="L61" s="18"/>
    </row>
    <row r="62" spans="1:12" ht="16" thickBot="1" x14ac:dyDescent="0.25">
      <c r="A62" s="1"/>
      <c r="B62" s="1"/>
      <c r="C62" s="43"/>
      <c r="D62" s="43"/>
      <c r="E62" s="87"/>
      <c r="F62" s="43"/>
      <c r="G62" s="43"/>
      <c r="H62" s="18"/>
      <c r="I62" s="18"/>
      <c r="J62" s="18"/>
      <c r="K62" s="18"/>
      <c r="L62" s="18"/>
    </row>
    <row r="63" spans="1:12" x14ac:dyDescent="0.2">
      <c r="A63" s="3" t="s">
        <v>33</v>
      </c>
      <c r="B63" s="3"/>
      <c r="C63" s="31"/>
      <c r="D63" s="31"/>
      <c r="E63" s="69" t="s">
        <v>34</v>
      </c>
      <c r="F63" s="31" t="s">
        <v>15</v>
      </c>
      <c r="G63" s="31"/>
      <c r="H63" s="18"/>
      <c r="I63" s="18"/>
      <c r="J63" s="18"/>
      <c r="K63" s="18"/>
      <c r="L63" s="18"/>
    </row>
    <row r="64" spans="1:12" x14ac:dyDescent="0.2">
      <c r="A64" s="198" t="s">
        <v>1368</v>
      </c>
      <c r="B64" s="24" t="s">
        <v>1370</v>
      </c>
      <c r="E64" s="200">
        <v>1</v>
      </c>
      <c r="F64" s="24" t="s">
        <v>1372</v>
      </c>
      <c r="H64" s="18"/>
      <c r="I64" s="18"/>
      <c r="J64" s="18"/>
      <c r="K64" s="18"/>
      <c r="L64" s="18"/>
    </row>
    <row r="65" spans="1:12" x14ac:dyDescent="0.2">
      <c r="A65" s="198" t="s">
        <v>1369</v>
      </c>
      <c r="B65" s="193" t="s">
        <v>1371</v>
      </c>
      <c r="C65" s="24"/>
      <c r="E65" s="200">
        <v>1</v>
      </c>
      <c r="F65" s="24" t="s">
        <v>1372</v>
      </c>
      <c r="H65" s="18"/>
      <c r="I65" s="18"/>
      <c r="J65" s="18"/>
      <c r="K65" s="18"/>
      <c r="L65" s="18"/>
    </row>
    <row r="66" spans="1:12" x14ac:dyDescent="0.2">
      <c r="A66" s="5"/>
      <c r="B66" s="5"/>
      <c r="C66" s="24"/>
      <c r="E66" s="23"/>
      <c r="H66" s="18"/>
      <c r="I66" s="18"/>
      <c r="J66" s="18"/>
      <c r="K66" s="18"/>
      <c r="L66" s="18"/>
    </row>
    <row r="67" spans="1:12" ht="16" thickBot="1" x14ac:dyDescent="0.25">
      <c r="A67" s="5"/>
      <c r="B67" s="5"/>
      <c r="C67" s="22"/>
      <c r="H67" s="18"/>
      <c r="I67" s="18"/>
      <c r="J67" s="18"/>
      <c r="K67" s="18"/>
      <c r="L67" s="18"/>
    </row>
    <row r="68" spans="1:12" x14ac:dyDescent="0.2">
      <c r="A68" s="21"/>
      <c r="B68" s="21"/>
      <c r="C68" s="20"/>
      <c r="D68" s="70"/>
      <c r="E68" s="70"/>
      <c r="F68" s="70"/>
      <c r="G68" s="70"/>
      <c r="H68" s="18"/>
      <c r="I68" s="18"/>
      <c r="J68" s="18"/>
      <c r="K68" s="18"/>
      <c r="L68" s="18"/>
    </row>
    <row r="69" spans="1:12" ht="16" thickBot="1" x14ac:dyDescent="0.25">
      <c r="A69" s="2" t="s">
        <v>35</v>
      </c>
      <c r="B69" s="2"/>
      <c r="E69" s="211">
        <f>E59*E61*E64*E65</f>
        <v>5</v>
      </c>
      <c r="F69" s="212" t="s">
        <v>48</v>
      </c>
      <c r="H69" s="18"/>
      <c r="I69" s="18"/>
      <c r="J69" s="18"/>
      <c r="K69" s="18"/>
      <c r="L69" s="18"/>
    </row>
    <row r="70" spans="1:12" ht="16" thickTop="1" x14ac:dyDescent="0.2">
      <c r="C70" s="68"/>
      <c r="H70" s="18"/>
      <c r="I70" s="18"/>
      <c r="J70" s="18"/>
      <c r="K70" s="18"/>
      <c r="L70" s="18"/>
    </row>
    <row r="71" spans="1:12" ht="16" thickBot="1" x14ac:dyDescent="0.25">
      <c r="A71" s="43"/>
      <c r="B71" s="43"/>
      <c r="C71" s="43"/>
      <c r="D71" s="43"/>
      <c r="E71" s="43"/>
      <c r="F71" s="43"/>
      <c r="G71" s="43"/>
      <c r="H71" s="18"/>
      <c r="I71" s="18"/>
      <c r="J71" s="18"/>
      <c r="K71" s="18"/>
      <c r="L71" s="18"/>
    </row>
    <row r="72" spans="1:12" x14ac:dyDescent="0.2">
      <c r="H72" s="18"/>
      <c r="I72" s="18"/>
      <c r="J72" s="18"/>
      <c r="K72" s="18"/>
      <c r="L72" s="18"/>
    </row>
    <row r="73" spans="1:12" x14ac:dyDescent="0.2">
      <c r="A73" s="2" t="s">
        <v>1394</v>
      </c>
      <c r="H73" s="18"/>
      <c r="I73" s="18"/>
      <c r="J73" s="18"/>
      <c r="K73" s="18"/>
      <c r="L73" s="18"/>
    </row>
    <row r="74" spans="1:12" x14ac:dyDescent="0.2">
      <c r="A74" s="221">
        <v>44119</v>
      </c>
      <c r="B74" s="19" t="s">
        <v>1395</v>
      </c>
      <c r="H74" s="18"/>
      <c r="I74" s="18"/>
      <c r="J74" s="18"/>
      <c r="K74" s="18"/>
      <c r="L74" s="18"/>
    </row>
    <row r="75" spans="1:12" x14ac:dyDescent="0.2">
      <c r="H75" s="18"/>
      <c r="I75" s="18"/>
      <c r="J75" s="18"/>
      <c r="K75" s="18"/>
      <c r="L75" s="18"/>
    </row>
    <row r="76" spans="1:12" x14ac:dyDescent="0.2">
      <c r="H76" s="18"/>
      <c r="I76" s="18"/>
      <c r="J76" s="18"/>
      <c r="K76" s="18"/>
      <c r="L76" s="18"/>
    </row>
    <row r="1048506" spans="16:16" x14ac:dyDescent="0.2">
      <c r="P1048506" s="57"/>
    </row>
  </sheetData>
  <conditionalFormatting sqref="E69">
    <cfRule type="cellIs" dxfId="27" priority="1" operator="lessThan">
      <formula>7.5</formula>
    </cfRule>
    <cfRule type="cellIs" dxfId="26" priority="2" operator="greaterThan">
      <formula>7.5</formula>
    </cfRule>
  </conditionalFormatting>
  <dataValidations count="3">
    <dataValidation type="list" allowBlank="1" showInputMessage="1" showErrorMessage="1" sqref="E10:E11" xr:uid="{00000000-0002-0000-3700-000000000000}">
      <formula1>#REF!</formula1>
    </dataValidation>
    <dataValidation type="list" showInputMessage="1" showErrorMessage="1" sqref="E12" xr:uid="{00000000-0002-0000-3700-000001000000}">
      <formula1>#REF!</formula1>
    </dataValidation>
    <dataValidation type="list" allowBlank="1" showInputMessage="1" showErrorMessage="1" sqref="D12" xr:uid="{00000000-0002-0000-3700-000002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700-000003000000}">
          <x14:formula1>
            <xm:f>Lists!$C$1:$C$9</xm:f>
          </x14:formula1>
          <xm:sqref>D10</xm:sqref>
        </x14:dataValidation>
        <x14:dataValidation type="list" allowBlank="1" showInputMessage="1" showErrorMessage="1" xr:uid="{00000000-0002-0000-3700-000004000000}">
          <x14:formula1>
            <xm:f>Lists!$F$1:$F$8</xm:f>
          </x14:formula1>
          <xm:sqref>D11</xm:sqref>
        </x14:dataValidation>
        <x14:dataValidation type="list" allowBlank="1" showInputMessage="1" showErrorMessage="1" xr:uid="{00000000-0002-0000-3700-000005000000}">
          <x14:formula1>
            <xm:f>Lists!$E$1:$E$5</xm:f>
          </x14:formula1>
          <xm:sqref>V15</xm:sqref>
        </x14:dataValidation>
        <x14:dataValidation type="list" allowBlank="1" showInputMessage="1" showErrorMessage="1" xr:uid="{00000000-0002-0000-3700-000006000000}">
          <x14:formula1>
            <xm:f>Lists!$D$1:$D$8</xm:f>
          </x14:formula1>
          <xm:sqref>E15</xm:sqref>
        </x14:dataValidation>
        <x14:dataValidation type="list" allowBlank="1" showInputMessage="1" showErrorMessage="1" xr:uid="{00000000-0002-0000-3700-000007000000}">
          <x14:formula1>
            <xm:f>Lists!$G$1:$G$8</xm:f>
          </x14:formula1>
          <xm:sqref>D20:D25</xm:sqref>
        </x14:dataValidation>
      </x14:dataValidation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92D050"/>
  </sheetPr>
  <dimension ref="A1:X1048509"/>
  <sheetViews>
    <sheetView zoomScale="70" zoomScaleNormal="70" zoomScalePageLayoutView="80" workbookViewId="0">
      <selection activeCell="AA55" sqref="AA55"/>
    </sheetView>
  </sheetViews>
  <sheetFormatPr baseColWidth="10" defaultColWidth="8.83203125" defaultRowHeight="15" x14ac:dyDescent="0.2"/>
  <cols>
    <col min="1" max="1" width="13.5" customWidth="1"/>
    <col min="2" max="2" width="18.1640625" customWidth="1"/>
    <col min="3" max="3" width="24" customWidth="1"/>
    <col min="4" max="4" width="25.83203125" customWidth="1"/>
    <col min="5" max="5" width="19.83203125" bestFit="1" customWidth="1"/>
    <col min="6" max="6" width="25" customWidth="1"/>
    <col min="7" max="7" width="16.6640625" bestFit="1" customWidth="1"/>
    <col min="8" max="8" width="17.83203125" customWidth="1"/>
    <col min="9" max="9" width="17.1640625" customWidth="1"/>
    <col min="10" max="10" width="24.83203125" customWidth="1"/>
    <col min="11" max="12" width="20" bestFit="1" customWidth="1"/>
    <col min="13" max="13" width="25" customWidth="1"/>
    <col min="14" max="14" width="20.5" customWidth="1"/>
    <col min="15" max="15" width="18.83203125" customWidth="1"/>
    <col min="16" max="16" width="24.5" customWidth="1"/>
    <col min="17" max="17" width="22.33203125" customWidth="1"/>
    <col min="18" max="18" width="27.83203125" bestFit="1" customWidth="1"/>
    <col min="19" max="19" width="15.83203125" bestFit="1" customWidth="1"/>
    <col min="20" max="20" width="24.83203125" customWidth="1"/>
    <col min="21" max="21" width="23.1640625" customWidth="1"/>
    <col min="23" max="23" width="91.1640625" customWidth="1"/>
    <col min="24" max="24" width="55" customWidth="1"/>
  </cols>
  <sheetData>
    <row r="1" spans="1:24" s="426" customFormat="1" ht="16" thickBot="1" x14ac:dyDescent="0.25">
      <c r="A1" s="1" t="s">
        <v>0</v>
      </c>
      <c r="B1" s="1"/>
    </row>
    <row r="2" spans="1:24" x14ac:dyDescent="0.2">
      <c r="C2" t="s">
        <v>1</v>
      </c>
      <c r="D2" s="470" t="s">
        <v>1462</v>
      </c>
      <c r="G2" t="s">
        <v>72</v>
      </c>
      <c r="H2" s="470" t="s">
        <v>297</v>
      </c>
    </row>
    <row r="3" spans="1:24" x14ac:dyDescent="0.2">
      <c r="C3" t="s">
        <v>2</v>
      </c>
      <c r="D3" s="471">
        <v>2014</v>
      </c>
    </row>
    <row r="4" spans="1:24" x14ac:dyDescent="0.2">
      <c r="C4" s="8" t="s">
        <v>44</v>
      </c>
      <c r="D4" s="470" t="s">
        <v>311</v>
      </c>
    </row>
    <row r="5" spans="1:24" x14ac:dyDescent="0.2">
      <c r="C5" t="s">
        <v>3</v>
      </c>
      <c r="D5" s="403" t="s">
        <v>2175</v>
      </c>
    </row>
    <row r="7" spans="1:24" s="426" customFormat="1" ht="16" thickBot="1" x14ac:dyDescent="0.25">
      <c r="A7" s="1" t="s">
        <v>59</v>
      </c>
      <c r="B7" s="1"/>
      <c r="D7" s="426" t="s">
        <v>1498</v>
      </c>
    </row>
    <row r="9" spans="1:24" s="426" customFormat="1" ht="16" thickBot="1" x14ac:dyDescent="0.25">
      <c r="A9" s="1" t="s">
        <v>4</v>
      </c>
      <c r="B9" s="1"/>
    </row>
    <row r="10" spans="1:24" x14ac:dyDescent="0.2">
      <c r="C10" t="s">
        <v>74</v>
      </c>
      <c r="D10" s="527" t="s">
        <v>988</v>
      </c>
      <c r="E10" s="469"/>
    </row>
    <row r="11" spans="1:24" x14ac:dyDescent="0.2">
      <c r="C11" t="s">
        <v>46</v>
      </c>
      <c r="D11" s="468" t="s">
        <v>43</v>
      </c>
      <c r="E11" s="437" t="s">
        <v>1594</v>
      </c>
    </row>
    <row r="12" spans="1:24" x14ac:dyDescent="0.2">
      <c r="C12" t="s">
        <v>67</v>
      </c>
      <c r="D12" s="468" t="s">
        <v>53</v>
      </c>
      <c r="E12" s="437"/>
    </row>
    <row r="13" spans="1:24" x14ac:dyDescent="0.2">
      <c r="A13" s="2"/>
      <c r="B13" s="2"/>
    </row>
    <row r="14" spans="1:24" s="547" customFormat="1" x14ac:dyDescent="0.2">
      <c r="A14" s="467" t="s">
        <v>5</v>
      </c>
      <c r="B14" s="467" t="s">
        <v>36</v>
      </c>
      <c r="C14" s="467" t="s">
        <v>6</v>
      </c>
      <c r="D14" s="467" t="s">
        <v>9</v>
      </c>
      <c r="E14" s="467" t="s">
        <v>41</v>
      </c>
      <c r="F14" s="467" t="s">
        <v>7</v>
      </c>
      <c r="G14" s="467" t="s">
        <v>129</v>
      </c>
      <c r="H14" s="467" t="s">
        <v>133</v>
      </c>
      <c r="I14" s="467" t="s">
        <v>130</v>
      </c>
      <c r="J14" s="467" t="s">
        <v>70</v>
      </c>
      <c r="K14" s="467" t="s">
        <v>1606</v>
      </c>
      <c r="L14" s="467" t="s">
        <v>1604</v>
      </c>
      <c r="M14" s="467" t="s">
        <v>1605</v>
      </c>
      <c r="N14" s="467" t="s">
        <v>1402</v>
      </c>
      <c r="O14" s="467" t="s">
        <v>1403</v>
      </c>
      <c r="P14" s="467" t="s">
        <v>8</v>
      </c>
      <c r="Q14" s="205" t="s">
        <v>121</v>
      </c>
      <c r="R14" s="205" t="s">
        <v>123</v>
      </c>
      <c r="S14" s="205" t="s">
        <v>124</v>
      </c>
      <c r="T14" s="205" t="s">
        <v>127</v>
      </c>
      <c r="U14" s="467" t="s">
        <v>55</v>
      </c>
      <c r="V14" s="467" t="s">
        <v>50</v>
      </c>
      <c r="W14" s="467" t="s">
        <v>120</v>
      </c>
      <c r="X14" s="424" t="s">
        <v>16</v>
      </c>
    </row>
    <row r="15" spans="1:24" s="548" customFormat="1" x14ac:dyDescent="0.2">
      <c r="A15" s="460">
        <v>1</v>
      </c>
      <c r="B15" s="460" t="s">
        <v>297</v>
      </c>
      <c r="C15" s="206" t="s">
        <v>79</v>
      </c>
      <c r="D15" s="460" t="s">
        <v>90</v>
      </c>
      <c r="E15" s="460" t="s">
        <v>1582</v>
      </c>
      <c r="F15" s="460" t="s">
        <v>313</v>
      </c>
      <c r="G15" s="460" t="s">
        <v>223</v>
      </c>
      <c r="H15" s="460" t="s">
        <v>71</v>
      </c>
      <c r="I15" s="460" t="s">
        <v>71</v>
      </c>
      <c r="J15" s="460" t="s">
        <v>71</v>
      </c>
      <c r="K15" s="460">
        <v>2</v>
      </c>
      <c r="L15" s="460" t="s">
        <v>71</v>
      </c>
      <c r="M15" s="460" t="s">
        <v>71</v>
      </c>
      <c r="N15" s="460" t="s">
        <v>71</v>
      </c>
      <c r="O15" s="460" t="s">
        <v>71</v>
      </c>
      <c r="P15" s="460" t="s">
        <v>71</v>
      </c>
      <c r="Q15" s="15">
        <v>0</v>
      </c>
      <c r="R15" s="15">
        <v>96</v>
      </c>
      <c r="S15" s="15" t="s">
        <v>125</v>
      </c>
      <c r="T15" s="15">
        <v>96</v>
      </c>
      <c r="U15" s="460" t="s">
        <v>312</v>
      </c>
      <c r="V15" s="460" t="s">
        <v>71</v>
      </c>
      <c r="W15" s="460" t="s">
        <v>53</v>
      </c>
      <c r="X15" s="460"/>
    </row>
    <row r="16" spans="1:24" s="548" customFormat="1" x14ac:dyDescent="0.2">
      <c r="A16" s="460">
        <v>2</v>
      </c>
      <c r="B16" s="460" t="s">
        <v>297</v>
      </c>
      <c r="C16" s="206" t="s">
        <v>79</v>
      </c>
      <c r="D16" s="460" t="s">
        <v>958</v>
      </c>
      <c r="E16" s="460" t="s">
        <v>1582</v>
      </c>
      <c r="F16" s="460" t="s">
        <v>313</v>
      </c>
      <c r="G16" s="460" t="s">
        <v>223</v>
      </c>
      <c r="H16" s="460" t="s">
        <v>71</v>
      </c>
      <c r="I16" s="460" t="s">
        <v>71</v>
      </c>
      <c r="J16" s="460" t="s">
        <v>71</v>
      </c>
      <c r="K16" s="460">
        <v>2</v>
      </c>
      <c r="L16" s="460" t="s">
        <v>71</v>
      </c>
      <c r="M16" s="460" t="s">
        <v>71</v>
      </c>
      <c r="N16" s="460" t="s">
        <v>71</v>
      </c>
      <c r="O16" s="460" t="s">
        <v>71</v>
      </c>
      <c r="P16" s="460" t="s">
        <v>71</v>
      </c>
      <c r="Q16" s="15">
        <v>0</v>
      </c>
      <c r="R16" s="15">
        <v>48</v>
      </c>
      <c r="S16" s="15" t="s">
        <v>125</v>
      </c>
      <c r="T16" s="15">
        <v>48</v>
      </c>
      <c r="U16" s="460" t="s">
        <v>312</v>
      </c>
      <c r="V16" s="460" t="s">
        <v>71</v>
      </c>
      <c r="W16" s="460" t="s">
        <v>53</v>
      </c>
      <c r="X16" s="460"/>
    </row>
    <row r="17" spans="1:24" s="548" customFormat="1" x14ac:dyDescent="0.2">
      <c r="A17" s="463">
        <v>3</v>
      </c>
      <c r="B17" s="463" t="s">
        <v>297</v>
      </c>
      <c r="C17" s="250" t="s">
        <v>78</v>
      </c>
      <c r="D17" s="463" t="s">
        <v>90</v>
      </c>
      <c r="E17" s="463" t="s">
        <v>1582</v>
      </c>
      <c r="F17" s="463" t="s">
        <v>313</v>
      </c>
      <c r="G17" s="463" t="s">
        <v>223</v>
      </c>
      <c r="H17" s="463" t="s">
        <v>71</v>
      </c>
      <c r="I17" s="463" t="s">
        <v>71</v>
      </c>
      <c r="J17" s="463" t="s">
        <v>71</v>
      </c>
      <c r="K17" s="463">
        <v>10</v>
      </c>
      <c r="L17" s="463" t="s">
        <v>71</v>
      </c>
      <c r="M17" s="463" t="s">
        <v>71</v>
      </c>
      <c r="N17" s="463" t="s">
        <v>71</v>
      </c>
      <c r="O17" s="463" t="s">
        <v>71</v>
      </c>
      <c r="P17" s="463" t="s">
        <v>71</v>
      </c>
      <c r="Q17" s="251">
        <v>0</v>
      </c>
      <c r="R17" s="251">
        <v>96</v>
      </c>
      <c r="S17" s="251" t="s">
        <v>125</v>
      </c>
      <c r="T17" s="251">
        <v>96</v>
      </c>
      <c r="U17" s="463" t="s">
        <v>312</v>
      </c>
      <c r="V17" s="463" t="s">
        <v>71</v>
      </c>
      <c r="W17" s="463" t="s">
        <v>53</v>
      </c>
      <c r="X17" s="463"/>
    </row>
    <row r="18" spans="1:24" s="548" customFormat="1" x14ac:dyDescent="0.2">
      <c r="A18" s="463">
        <v>4</v>
      </c>
      <c r="B18" s="463" t="s">
        <v>297</v>
      </c>
      <c r="C18" s="250" t="s">
        <v>78</v>
      </c>
      <c r="D18" s="463" t="s">
        <v>958</v>
      </c>
      <c r="E18" s="463" t="s">
        <v>1582</v>
      </c>
      <c r="F18" s="463" t="s">
        <v>313</v>
      </c>
      <c r="G18" s="463" t="s">
        <v>223</v>
      </c>
      <c r="H18" s="463" t="s">
        <v>71</v>
      </c>
      <c r="I18" s="463" t="s">
        <v>71</v>
      </c>
      <c r="J18" s="463" t="s">
        <v>71</v>
      </c>
      <c r="K18" s="463">
        <v>10</v>
      </c>
      <c r="L18" s="463" t="s">
        <v>71</v>
      </c>
      <c r="M18" s="463" t="s">
        <v>71</v>
      </c>
      <c r="N18" s="463" t="s">
        <v>71</v>
      </c>
      <c r="O18" s="463" t="s">
        <v>71</v>
      </c>
      <c r="P18" s="463" t="s">
        <v>71</v>
      </c>
      <c r="Q18" s="251">
        <v>0</v>
      </c>
      <c r="R18" s="251">
        <v>48</v>
      </c>
      <c r="S18" s="251" t="s">
        <v>125</v>
      </c>
      <c r="T18" s="251">
        <v>48</v>
      </c>
      <c r="U18" s="463" t="s">
        <v>312</v>
      </c>
      <c r="V18" s="463" t="s">
        <v>71</v>
      </c>
      <c r="W18" s="463" t="s">
        <v>53</v>
      </c>
      <c r="X18" s="463"/>
    </row>
    <row r="19" spans="1:24" s="242" customFormat="1" x14ac:dyDescent="0.2"/>
    <row r="20" spans="1:24" s="459" customFormat="1" ht="16" thickBot="1" x14ac:dyDescent="0.25">
      <c r="A20" s="17" t="s">
        <v>2142</v>
      </c>
      <c r="B20" s="17"/>
      <c r="C20" s="17" t="s">
        <v>68</v>
      </c>
    </row>
    <row r="21" spans="1:24" s="242" customFormat="1" x14ac:dyDescent="0.2"/>
    <row r="22" spans="1:24" s="512" customFormat="1" x14ac:dyDescent="0.2">
      <c r="A22" s="424" t="s">
        <v>5</v>
      </c>
      <c r="B22" s="424" t="s">
        <v>36</v>
      </c>
      <c r="C22" s="424" t="s">
        <v>6</v>
      </c>
      <c r="D22" s="424" t="s">
        <v>45</v>
      </c>
      <c r="E22" s="424" t="s">
        <v>9</v>
      </c>
      <c r="F22" s="424" t="s">
        <v>119</v>
      </c>
      <c r="G22" s="424" t="s">
        <v>56</v>
      </c>
      <c r="H22" s="424" t="s">
        <v>136</v>
      </c>
      <c r="I22" s="424" t="s">
        <v>137</v>
      </c>
      <c r="J22" s="424" t="s">
        <v>138</v>
      </c>
      <c r="K22" s="424" t="s">
        <v>139</v>
      </c>
      <c r="L22" s="424" t="s">
        <v>122</v>
      </c>
      <c r="M22" s="424" t="s">
        <v>140</v>
      </c>
      <c r="N22" s="424" t="s">
        <v>122</v>
      </c>
      <c r="O22" s="424" t="s">
        <v>42</v>
      </c>
      <c r="P22" s="424" t="s">
        <v>141</v>
      </c>
      <c r="Q22" s="424" t="s">
        <v>142</v>
      </c>
      <c r="R22" s="424" t="s">
        <v>10</v>
      </c>
      <c r="S22" s="424" t="s">
        <v>146</v>
      </c>
      <c r="T22" s="424" t="s">
        <v>145</v>
      </c>
      <c r="U22" s="424" t="s">
        <v>11</v>
      </c>
      <c r="V22" s="445" t="s">
        <v>16</v>
      </c>
    </row>
    <row r="23" spans="1:24" s="512" customFormat="1" ht="16" x14ac:dyDescent="0.2">
      <c r="A23" s="452">
        <v>1</v>
      </c>
      <c r="B23" s="452" t="s">
        <v>297</v>
      </c>
      <c r="C23" s="27" t="s">
        <v>79</v>
      </c>
      <c r="D23" s="450" t="s">
        <v>90</v>
      </c>
      <c r="E23" s="452" t="s">
        <v>90</v>
      </c>
      <c r="F23" s="452">
        <v>6</v>
      </c>
      <c r="G23" s="452" t="s">
        <v>312</v>
      </c>
      <c r="H23" s="452">
        <v>96</v>
      </c>
      <c r="I23" s="452" t="s">
        <v>125</v>
      </c>
      <c r="J23" s="452">
        <v>96</v>
      </c>
      <c r="K23" s="452" t="s">
        <v>71</v>
      </c>
      <c r="L23" s="452" t="s">
        <v>71</v>
      </c>
      <c r="M23" s="452" t="s">
        <v>71</v>
      </c>
      <c r="N23" s="452" t="s">
        <v>71</v>
      </c>
      <c r="O23" s="452" t="s">
        <v>102</v>
      </c>
      <c r="P23" s="452">
        <v>35.299999999999997</v>
      </c>
      <c r="Q23" s="452" t="s">
        <v>1388</v>
      </c>
      <c r="R23" s="452" t="s">
        <v>199</v>
      </c>
      <c r="S23" s="452" t="s">
        <v>336</v>
      </c>
      <c r="T23" s="452" t="s">
        <v>1388</v>
      </c>
      <c r="U23" s="452" t="s">
        <v>337</v>
      </c>
      <c r="V23" s="497"/>
    </row>
    <row r="24" spans="1:24" s="512" customFormat="1" ht="16" x14ac:dyDescent="0.2">
      <c r="A24" s="452">
        <v>2</v>
      </c>
      <c r="B24" s="452" t="s">
        <v>297</v>
      </c>
      <c r="C24" s="27" t="s">
        <v>79</v>
      </c>
      <c r="D24" s="450" t="s">
        <v>1598</v>
      </c>
      <c r="E24" s="452" t="s">
        <v>958</v>
      </c>
      <c r="F24" s="452">
        <v>1</v>
      </c>
      <c r="G24" s="452" t="s">
        <v>312</v>
      </c>
      <c r="H24" s="452">
        <v>12</v>
      </c>
      <c r="I24" s="452" t="s">
        <v>125</v>
      </c>
      <c r="J24" s="452">
        <v>12</v>
      </c>
      <c r="K24" s="452">
        <f>37.8*5%</f>
        <v>1.89</v>
      </c>
      <c r="L24" s="452" t="s">
        <v>2018</v>
      </c>
      <c r="M24" s="452">
        <f>37.8*50%</f>
        <v>18.899999999999999</v>
      </c>
      <c r="N24" s="452" t="s">
        <v>2018</v>
      </c>
      <c r="O24" s="452" t="s">
        <v>71</v>
      </c>
      <c r="P24" s="452" t="s">
        <v>71</v>
      </c>
      <c r="Q24" s="452" t="s">
        <v>71</v>
      </c>
      <c r="R24" s="452" t="s">
        <v>71</v>
      </c>
      <c r="S24" s="452" t="s">
        <v>71</v>
      </c>
      <c r="T24" s="452" t="s">
        <v>71</v>
      </c>
      <c r="U24" s="452" t="s">
        <v>71</v>
      </c>
      <c r="V24" s="497" t="s">
        <v>2017</v>
      </c>
    </row>
    <row r="25" spans="1:24" s="512" customFormat="1" ht="16" x14ac:dyDescent="0.2">
      <c r="A25" s="452">
        <v>2</v>
      </c>
      <c r="B25" s="452" t="s">
        <v>297</v>
      </c>
      <c r="C25" s="27" t="s">
        <v>79</v>
      </c>
      <c r="D25" s="450" t="s">
        <v>1598</v>
      </c>
      <c r="E25" s="452" t="s">
        <v>958</v>
      </c>
      <c r="F25" s="452">
        <v>1</v>
      </c>
      <c r="G25" s="452" t="s">
        <v>312</v>
      </c>
      <c r="H25" s="452">
        <v>48</v>
      </c>
      <c r="I25" s="452" t="s">
        <v>125</v>
      </c>
      <c r="J25" s="452">
        <v>48</v>
      </c>
      <c r="K25" s="452">
        <f>37.8*0.5%</f>
        <v>0.189</v>
      </c>
      <c r="L25" s="452" t="s">
        <v>2018</v>
      </c>
      <c r="M25" s="452">
        <f>37.8*5%</f>
        <v>1.89</v>
      </c>
      <c r="N25" s="452" t="s">
        <v>2018</v>
      </c>
      <c r="O25" s="452" t="s">
        <v>71</v>
      </c>
      <c r="P25" s="452" t="s">
        <v>71</v>
      </c>
      <c r="Q25" s="452" t="s">
        <v>71</v>
      </c>
      <c r="R25" s="452" t="s">
        <v>71</v>
      </c>
      <c r="S25" s="452" t="s">
        <v>71</v>
      </c>
      <c r="T25" s="452" t="s">
        <v>71</v>
      </c>
      <c r="U25" s="452" t="s">
        <v>71</v>
      </c>
      <c r="V25" s="497" t="s">
        <v>2017</v>
      </c>
    </row>
    <row r="26" spans="1:24" s="512" customFormat="1" ht="16" x14ac:dyDescent="0.2">
      <c r="A26" s="452">
        <v>2</v>
      </c>
      <c r="B26" s="452" t="s">
        <v>297</v>
      </c>
      <c r="C26" s="27" t="s">
        <v>79</v>
      </c>
      <c r="D26" s="450" t="s">
        <v>1598</v>
      </c>
      <c r="E26" s="452" t="s">
        <v>958</v>
      </c>
      <c r="F26" s="452">
        <v>1</v>
      </c>
      <c r="G26" s="452" t="s">
        <v>312</v>
      </c>
      <c r="H26" s="452">
        <v>96</v>
      </c>
      <c r="I26" s="452" t="s">
        <v>125</v>
      </c>
      <c r="J26" s="452">
        <v>96</v>
      </c>
      <c r="K26" s="452">
        <v>0.189</v>
      </c>
      <c r="L26" s="452" t="s">
        <v>2018</v>
      </c>
      <c r="M26" s="452">
        <f>37.8*5%</f>
        <v>1.89</v>
      </c>
      <c r="N26" s="452" t="s">
        <v>2018</v>
      </c>
      <c r="O26" s="452" t="s">
        <v>71</v>
      </c>
      <c r="P26" s="452" t="s">
        <v>71</v>
      </c>
      <c r="Q26" s="452" t="s">
        <v>71</v>
      </c>
      <c r="R26" s="452" t="s">
        <v>71</v>
      </c>
      <c r="S26" s="452" t="s">
        <v>71</v>
      </c>
      <c r="T26" s="452" t="s">
        <v>71</v>
      </c>
      <c r="U26" s="452" t="s">
        <v>71</v>
      </c>
      <c r="V26" s="497" t="s">
        <v>2017</v>
      </c>
    </row>
    <row r="27" spans="1:24" s="512" customFormat="1" ht="16" x14ac:dyDescent="0.2">
      <c r="A27" s="456">
        <v>3</v>
      </c>
      <c r="B27" s="456" t="s">
        <v>297</v>
      </c>
      <c r="C27" s="36" t="s">
        <v>78</v>
      </c>
      <c r="D27" s="454" t="s">
        <v>90</v>
      </c>
      <c r="E27" s="456" t="s">
        <v>90</v>
      </c>
      <c r="F27" s="456">
        <v>6</v>
      </c>
      <c r="G27" s="456" t="s">
        <v>312</v>
      </c>
      <c r="H27" s="456">
        <v>96</v>
      </c>
      <c r="I27" s="456" t="s">
        <v>125</v>
      </c>
      <c r="J27" s="456">
        <v>96</v>
      </c>
      <c r="K27" s="456" t="s">
        <v>71</v>
      </c>
      <c r="L27" s="456" t="s">
        <v>2018</v>
      </c>
      <c r="M27" s="456" t="s">
        <v>71</v>
      </c>
      <c r="N27" s="456" t="s">
        <v>2018</v>
      </c>
      <c r="O27" s="456" t="s">
        <v>102</v>
      </c>
      <c r="P27" s="456">
        <v>41.6</v>
      </c>
      <c r="Q27" s="456" t="s">
        <v>1388</v>
      </c>
      <c r="R27" s="456" t="s">
        <v>199</v>
      </c>
      <c r="S27" s="456" t="s">
        <v>2016</v>
      </c>
      <c r="T27" s="456" t="s">
        <v>1388</v>
      </c>
      <c r="U27" s="456" t="s">
        <v>337</v>
      </c>
      <c r="V27" s="500"/>
    </row>
    <row r="28" spans="1:24" s="512" customFormat="1" ht="16" x14ac:dyDescent="0.2">
      <c r="A28" s="456">
        <v>4</v>
      </c>
      <c r="B28" s="456" t="s">
        <v>297</v>
      </c>
      <c r="C28" s="36" t="s">
        <v>78</v>
      </c>
      <c r="D28" s="454" t="s">
        <v>1598</v>
      </c>
      <c r="E28" s="456" t="s">
        <v>958</v>
      </c>
      <c r="F28" s="456">
        <v>1</v>
      </c>
      <c r="G28" s="456" t="s">
        <v>312</v>
      </c>
      <c r="H28" s="456">
        <v>12</v>
      </c>
      <c r="I28" s="456" t="s">
        <v>125</v>
      </c>
      <c r="J28" s="456">
        <v>12</v>
      </c>
      <c r="K28" s="456">
        <f>33.6*5%</f>
        <v>1.6800000000000002</v>
      </c>
      <c r="L28" s="456" t="s">
        <v>2018</v>
      </c>
      <c r="M28" s="456">
        <f>33.6*50%</f>
        <v>16.8</v>
      </c>
      <c r="N28" s="456" t="s">
        <v>2018</v>
      </c>
      <c r="O28" s="456" t="s">
        <v>71</v>
      </c>
      <c r="P28" s="456" t="s">
        <v>71</v>
      </c>
      <c r="Q28" s="456" t="s">
        <v>71</v>
      </c>
      <c r="R28" s="456" t="s">
        <v>71</v>
      </c>
      <c r="S28" s="456" t="s">
        <v>71</v>
      </c>
      <c r="T28" s="456" t="s">
        <v>71</v>
      </c>
      <c r="U28" s="456" t="s">
        <v>71</v>
      </c>
      <c r="V28" s="500" t="s">
        <v>2017</v>
      </c>
    </row>
    <row r="29" spans="1:24" s="512" customFormat="1" ht="16" x14ac:dyDescent="0.2">
      <c r="A29" s="456">
        <v>4</v>
      </c>
      <c r="B29" s="456" t="s">
        <v>297</v>
      </c>
      <c r="C29" s="36" t="s">
        <v>78</v>
      </c>
      <c r="D29" s="454" t="s">
        <v>1598</v>
      </c>
      <c r="E29" s="456" t="s">
        <v>958</v>
      </c>
      <c r="F29" s="456">
        <v>1</v>
      </c>
      <c r="G29" s="456" t="s">
        <v>312</v>
      </c>
      <c r="H29" s="456">
        <v>48</v>
      </c>
      <c r="I29" s="456" t="s">
        <v>125</v>
      </c>
      <c r="J29" s="456">
        <v>48</v>
      </c>
      <c r="K29" s="456">
        <f>33.6*5%</f>
        <v>1.6800000000000002</v>
      </c>
      <c r="L29" s="456" t="s">
        <v>2018</v>
      </c>
      <c r="M29" s="456">
        <f>33.6*50%</f>
        <v>16.8</v>
      </c>
      <c r="N29" s="456" t="s">
        <v>2018</v>
      </c>
      <c r="O29" s="456" t="s">
        <v>71</v>
      </c>
      <c r="P29" s="456" t="s">
        <v>71</v>
      </c>
      <c r="Q29" s="456" t="s">
        <v>71</v>
      </c>
      <c r="R29" s="456" t="s">
        <v>71</v>
      </c>
      <c r="S29" s="456" t="s">
        <v>71</v>
      </c>
      <c r="T29" s="456" t="s">
        <v>71</v>
      </c>
      <c r="U29" s="456" t="s">
        <v>71</v>
      </c>
      <c r="V29" s="500" t="s">
        <v>2017</v>
      </c>
    </row>
    <row r="30" spans="1:24" s="512" customFormat="1" ht="16" x14ac:dyDescent="0.2">
      <c r="A30" s="456">
        <v>4</v>
      </c>
      <c r="B30" s="456" t="s">
        <v>297</v>
      </c>
      <c r="C30" s="36" t="s">
        <v>78</v>
      </c>
      <c r="D30" s="454" t="s">
        <v>1598</v>
      </c>
      <c r="E30" s="456" t="s">
        <v>958</v>
      </c>
      <c r="F30" s="456">
        <v>1</v>
      </c>
      <c r="G30" s="456" t="s">
        <v>312</v>
      </c>
      <c r="H30" s="456">
        <v>96</v>
      </c>
      <c r="I30" s="456" t="s">
        <v>125</v>
      </c>
      <c r="J30" s="456">
        <v>96</v>
      </c>
      <c r="K30" s="456">
        <f>33.6*5%</f>
        <v>1.6800000000000002</v>
      </c>
      <c r="L30" s="456" t="s">
        <v>2018</v>
      </c>
      <c r="M30" s="456">
        <f>33.6*50%</f>
        <v>16.8</v>
      </c>
      <c r="N30" s="456" t="s">
        <v>2018</v>
      </c>
      <c r="O30" s="456" t="s">
        <v>71</v>
      </c>
      <c r="P30" s="456" t="s">
        <v>71</v>
      </c>
      <c r="Q30" s="456" t="s">
        <v>71</v>
      </c>
      <c r="R30" s="456" t="s">
        <v>71</v>
      </c>
      <c r="S30" s="456" t="s">
        <v>71</v>
      </c>
      <c r="T30" s="456" t="s">
        <v>71</v>
      </c>
      <c r="U30" s="456" t="s">
        <v>71</v>
      </c>
      <c r="V30" s="500" t="s">
        <v>2017</v>
      </c>
    </row>
    <row r="32" spans="1:24" s="426" customFormat="1" ht="16" thickBot="1" x14ac:dyDescent="0.25">
      <c r="A32" s="1" t="s">
        <v>2142</v>
      </c>
      <c r="B32" s="1"/>
      <c r="C32" s="1" t="s">
        <v>69</v>
      </c>
      <c r="D32" s="16"/>
      <c r="E32" s="16" t="s">
        <v>105</v>
      </c>
    </row>
    <row r="34" spans="1:20" s="19" customFormat="1" x14ac:dyDescent="0.2">
      <c r="A34" s="263" t="s">
        <v>5</v>
      </c>
      <c r="B34" s="54" t="s">
        <v>9</v>
      </c>
      <c r="C34" s="55" t="s">
        <v>56</v>
      </c>
      <c r="D34" s="56" t="s">
        <v>488</v>
      </c>
      <c r="E34" s="56" t="s">
        <v>489</v>
      </c>
      <c r="F34" s="56" t="s">
        <v>490</v>
      </c>
      <c r="G34" s="56" t="s">
        <v>491</v>
      </c>
      <c r="H34" s="56" t="s">
        <v>492</v>
      </c>
      <c r="I34" s="56" t="s">
        <v>493</v>
      </c>
      <c r="J34" s="55" t="s">
        <v>2139</v>
      </c>
      <c r="K34" s="55" t="s">
        <v>122</v>
      </c>
      <c r="L34" s="55" t="s">
        <v>2140</v>
      </c>
      <c r="M34" s="55" t="s">
        <v>122</v>
      </c>
      <c r="N34" s="530" t="s">
        <v>42</v>
      </c>
      <c r="O34" s="55" t="s">
        <v>2141</v>
      </c>
      <c r="P34" s="55" t="s">
        <v>122</v>
      </c>
      <c r="Q34" s="530" t="s">
        <v>10</v>
      </c>
      <c r="R34" s="55" t="s">
        <v>2566</v>
      </c>
      <c r="S34" s="55" t="s">
        <v>11</v>
      </c>
      <c r="T34" s="55" t="s">
        <v>16</v>
      </c>
    </row>
    <row r="35" spans="1:20" x14ac:dyDescent="0.2">
      <c r="A35" s="449"/>
      <c r="B35" s="448"/>
      <c r="C35" s="448"/>
      <c r="D35" s="446"/>
      <c r="E35" s="447"/>
      <c r="F35" s="447"/>
      <c r="G35" s="446"/>
      <c r="H35" s="446"/>
      <c r="I35" s="446"/>
      <c r="J35" s="446"/>
      <c r="K35" s="446"/>
      <c r="L35" s="446"/>
      <c r="M35" s="446"/>
      <c r="N35" s="446"/>
      <c r="O35" s="446"/>
      <c r="P35" s="446"/>
      <c r="Q35" s="446"/>
      <c r="R35" s="446"/>
      <c r="S35" s="446"/>
      <c r="T35" s="494"/>
    </row>
    <row r="37" spans="1:20" s="426" customFormat="1" ht="16" thickBot="1" x14ac:dyDescent="0.25">
      <c r="A37" s="1" t="s">
        <v>12</v>
      </c>
      <c r="B37" s="1"/>
    </row>
    <row r="38" spans="1:20" s="429" customFormat="1" x14ac:dyDescent="0.2">
      <c r="A38" s="3" t="s">
        <v>13</v>
      </c>
      <c r="B38" s="3"/>
      <c r="E38" s="439" t="s">
        <v>271</v>
      </c>
      <c r="F38" s="439" t="s">
        <v>2013</v>
      </c>
      <c r="G38" s="30" t="s">
        <v>54</v>
      </c>
      <c r="I38" s="411" t="s">
        <v>16</v>
      </c>
    </row>
    <row r="39" spans="1:20" s="440" customFormat="1" x14ac:dyDescent="0.2">
      <c r="A39" s="442">
        <v>1</v>
      </c>
      <c r="B39" s="442"/>
      <c r="C39" s="440" t="s">
        <v>37</v>
      </c>
      <c r="E39" s="436">
        <v>1</v>
      </c>
      <c r="F39" s="436">
        <v>1</v>
      </c>
      <c r="G39" s="440" t="s">
        <v>60</v>
      </c>
      <c r="I39" s="441" t="s">
        <v>332</v>
      </c>
    </row>
    <row r="40" spans="1:20" x14ac:dyDescent="0.2">
      <c r="A40" s="4">
        <v>2</v>
      </c>
      <c r="B40" s="4"/>
      <c r="C40" s="5" t="s">
        <v>17</v>
      </c>
      <c r="E40" s="6">
        <v>1</v>
      </c>
      <c r="F40" s="6">
        <v>1</v>
      </c>
      <c r="G40" t="s">
        <v>61</v>
      </c>
      <c r="I40" s="435" t="s">
        <v>333</v>
      </c>
    </row>
    <row r="41" spans="1:20" s="8" customFormat="1" x14ac:dyDescent="0.2">
      <c r="A41" s="7">
        <v>3</v>
      </c>
      <c r="B41" s="7"/>
      <c r="C41" s="8" t="s">
        <v>18</v>
      </c>
      <c r="E41" s="10">
        <v>1</v>
      </c>
      <c r="F41" s="10">
        <v>1</v>
      </c>
      <c r="G41" s="8" t="s">
        <v>19</v>
      </c>
      <c r="I41" s="435" t="s">
        <v>338</v>
      </c>
      <c r="J41"/>
    </row>
    <row r="42" spans="1:20" s="8" customFormat="1" x14ac:dyDescent="0.2">
      <c r="A42" s="7">
        <v>4</v>
      </c>
      <c r="B42" s="7"/>
      <c r="C42" s="8" t="s">
        <v>20</v>
      </c>
      <c r="E42" s="10">
        <v>1</v>
      </c>
      <c r="F42" s="10">
        <v>1</v>
      </c>
      <c r="G42" s="8" t="s">
        <v>21</v>
      </c>
      <c r="I42" s="39" t="s">
        <v>339</v>
      </c>
      <c r="J42"/>
    </row>
    <row r="43" spans="1:20" x14ac:dyDescent="0.2">
      <c r="A43" s="4">
        <v>5</v>
      </c>
      <c r="B43" s="4"/>
      <c r="C43" s="5" t="s">
        <v>22</v>
      </c>
      <c r="E43" s="6">
        <v>1</v>
      </c>
      <c r="F43" s="6">
        <v>1</v>
      </c>
      <c r="G43" t="s">
        <v>23</v>
      </c>
      <c r="I43" s="435" t="s">
        <v>334</v>
      </c>
    </row>
    <row r="44" spans="1:20" x14ac:dyDescent="0.2">
      <c r="A44" s="7">
        <v>6</v>
      </c>
      <c r="B44" s="7"/>
      <c r="C44" s="8" t="s">
        <v>24</v>
      </c>
      <c r="E44" s="10">
        <v>0</v>
      </c>
      <c r="F44" s="10">
        <v>0</v>
      </c>
      <c r="G44" t="s">
        <v>128</v>
      </c>
      <c r="I44" s="435" t="s">
        <v>2015</v>
      </c>
    </row>
    <row r="45" spans="1:20" x14ac:dyDescent="0.2">
      <c r="E45" s="433"/>
      <c r="F45" s="433"/>
      <c r="I45" s="435"/>
    </row>
    <row r="46" spans="1:20" s="429" customFormat="1" x14ac:dyDescent="0.2">
      <c r="A46" s="3" t="s">
        <v>25</v>
      </c>
      <c r="B46" s="3"/>
      <c r="E46" s="439" t="s">
        <v>14</v>
      </c>
      <c r="F46" s="439" t="s">
        <v>14</v>
      </c>
      <c r="G46" s="30" t="s">
        <v>15</v>
      </c>
      <c r="I46" s="40" t="s">
        <v>16</v>
      </c>
    </row>
    <row r="47" spans="1:20" x14ac:dyDescent="0.2">
      <c r="A47">
        <v>7</v>
      </c>
      <c r="C47" t="s">
        <v>26</v>
      </c>
      <c r="E47" s="436">
        <v>1</v>
      </c>
      <c r="F47" s="436">
        <v>1</v>
      </c>
      <c r="G47" t="s">
        <v>27</v>
      </c>
      <c r="I47" s="435" t="s">
        <v>2014</v>
      </c>
    </row>
    <row r="48" spans="1:20" x14ac:dyDescent="0.2">
      <c r="A48">
        <v>8</v>
      </c>
      <c r="C48" t="s">
        <v>58</v>
      </c>
      <c r="E48" s="436">
        <v>1</v>
      </c>
      <c r="F48" s="436">
        <v>1</v>
      </c>
      <c r="G48" t="s">
        <v>62</v>
      </c>
      <c r="I48" s="435" t="s">
        <v>2019</v>
      </c>
    </row>
    <row r="49" spans="1:13" x14ac:dyDescent="0.2">
      <c r="A49">
        <v>9</v>
      </c>
      <c r="C49" t="s">
        <v>40</v>
      </c>
      <c r="E49" s="436">
        <v>1</v>
      </c>
      <c r="F49" s="436">
        <v>1</v>
      </c>
      <c r="G49" t="s">
        <v>63</v>
      </c>
      <c r="I49" s="435" t="s">
        <v>331</v>
      </c>
    </row>
    <row r="50" spans="1:13" x14ac:dyDescent="0.2">
      <c r="A50">
        <v>10</v>
      </c>
      <c r="C50" t="s">
        <v>39</v>
      </c>
      <c r="E50" s="436">
        <v>0</v>
      </c>
      <c r="F50" s="436">
        <v>0</v>
      </c>
      <c r="G50" t="s">
        <v>115</v>
      </c>
      <c r="I50" s="435" t="s">
        <v>1612</v>
      </c>
    </row>
    <row r="51" spans="1:13" x14ac:dyDescent="0.2">
      <c r="E51" s="433"/>
      <c r="F51" s="433"/>
      <c r="I51" s="435"/>
    </row>
    <row r="52" spans="1:13" s="429" customFormat="1" x14ac:dyDescent="0.2">
      <c r="A52" s="3" t="s">
        <v>57</v>
      </c>
      <c r="B52" s="3"/>
      <c r="E52" s="438" t="s">
        <v>14</v>
      </c>
      <c r="F52" s="438" t="s">
        <v>14</v>
      </c>
      <c r="G52" s="30" t="s">
        <v>15</v>
      </c>
      <c r="I52" s="40" t="s">
        <v>16</v>
      </c>
    </row>
    <row r="53" spans="1:13" s="5" customFormat="1" x14ac:dyDescent="0.2">
      <c r="A53" s="5">
        <v>11</v>
      </c>
      <c r="C53" s="5" t="s">
        <v>28</v>
      </c>
      <c r="E53" s="6">
        <v>1</v>
      </c>
      <c r="F53" s="6">
        <v>1</v>
      </c>
      <c r="G53" t="s">
        <v>49</v>
      </c>
      <c r="I53" s="435" t="s">
        <v>314</v>
      </c>
      <c r="J53"/>
    </row>
    <row r="54" spans="1:13" s="5" customFormat="1" x14ac:dyDescent="0.2">
      <c r="A54" s="11">
        <v>12</v>
      </c>
      <c r="B54" s="11"/>
      <c r="C54" s="5" t="s">
        <v>47</v>
      </c>
      <c r="E54" s="6">
        <v>1</v>
      </c>
      <c r="F54" s="6">
        <v>1</v>
      </c>
      <c r="G54" t="s">
        <v>109</v>
      </c>
      <c r="I54" s="435" t="s">
        <v>335</v>
      </c>
      <c r="J54"/>
    </row>
    <row r="55" spans="1:13" x14ac:dyDescent="0.2">
      <c r="A55" s="437">
        <v>13</v>
      </c>
      <c r="B55" s="437"/>
      <c r="C55" t="s">
        <v>29</v>
      </c>
      <c r="E55" s="436">
        <v>0</v>
      </c>
      <c r="F55" s="436">
        <v>0</v>
      </c>
      <c r="G55" t="s">
        <v>30</v>
      </c>
      <c r="I55" s="435" t="s">
        <v>2012</v>
      </c>
    </row>
    <row r="56" spans="1:13" x14ac:dyDescent="0.2">
      <c r="A56" s="437">
        <v>14</v>
      </c>
      <c r="B56" s="437"/>
      <c r="C56" t="s">
        <v>31</v>
      </c>
      <c r="E56" s="436">
        <v>0</v>
      </c>
      <c r="F56" s="436">
        <v>0</v>
      </c>
      <c r="G56" t="s">
        <v>1400</v>
      </c>
      <c r="I56" s="435" t="s">
        <v>388</v>
      </c>
    </row>
    <row r="57" spans="1:13" x14ac:dyDescent="0.2">
      <c r="A57" s="437">
        <v>15</v>
      </c>
      <c r="B57" s="437"/>
      <c r="C57" t="s">
        <v>38</v>
      </c>
      <c r="E57" s="436">
        <v>1</v>
      </c>
      <c r="F57" s="436">
        <v>1</v>
      </c>
      <c r="G57" t="s">
        <v>64</v>
      </c>
      <c r="I57" s="435" t="s">
        <v>315</v>
      </c>
    </row>
    <row r="58" spans="1:13" x14ac:dyDescent="0.2">
      <c r="E58" s="433"/>
      <c r="F58" s="433"/>
    </row>
    <row r="59" spans="1:13" ht="16" thickBot="1" x14ac:dyDescent="0.25">
      <c r="A59" s="426"/>
      <c r="B59" s="426"/>
      <c r="C59" s="426"/>
      <c r="D59" s="426"/>
      <c r="E59" s="434"/>
      <c r="F59" s="434"/>
      <c r="G59" s="426"/>
      <c r="H59" s="426"/>
      <c r="I59" s="545"/>
      <c r="J59" s="545"/>
      <c r="K59" s="545"/>
      <c r="L59" s="545"/>
      <c r="M59" s="545"/>
    </row>
    <row r="60" spans="1:13" x14ac:dyDescent="0.2">
      <c r="E60" s="433"/>
      <c r="F60" s="433"/>
      <c r="I60" s="545"/>
      <c r="J60" s="545"/>
      <c r="K60" s="545"/>
      <c r="L60" s="545"/>
      <c r="M60" s="545"/>
    </row>
    <row r="61" spans="1:13" ht="16" thickBot="1" x14ac:dyDescent="0.25">
      <c r="A61" s="2" t="s">
        <v>32</v>
      </c>
      <c r="B61" s="2"/>
      <c r="E61" s="432">
        <f>SUM(E39:E44,E47:E50,E53:E57)</f>
        <v>11</v>
      </c>
      <c r="F61" s="432">
        <f>SUM(F39:F44,F47:F50,F53:F57)</f>
        <v>11</v>
      </c>
      <c r="G61" s="431" t="s">
        <v>48</v>
      </c>
      <c r="I61" s="545"/>
      <c r="J61" s="545"/>
      <c r="K61" s="545"/>
      <c r="L61" s="545"/>
      <c r="M61" s="545"/>
    </row>
    <row r="62" spans="1:13" ht="16" thickTop="1" x14ac:dyDescent="0.2">
      <c r="A62" s="201" t="s">
        <v>1367</v>
      </c>
      <c r="B62" s="201"/>
      <c r="C62" s="8"/>
      <c r="D62" s="193"/>
      <c r="E62" s="197" t="s">
        <v>1373</v>
      </c>
      <c r="F62" s="197" t="s">
        <v>1373</v>
      </c>
      <c r="G62" s="431"/>
      <c r="I62" s="545"/>
      <c r="J62" s="545"/>
      <c r="K62" s="545"/>
      <c r="L62" s="545"/>
      <c r="M62" s="545"/>
    </row>
    <row r="63" spans="1:13" x14ac:dyDescent="0.2">
      <c r="A63" s="427" t="s">
        <v>118</v>
      </c>
      <c r="B63" s="2"/>
      <c r="E63" s="194">
        <f>0.5^E62</f>
        <v>1</v>
      </c>
      <c r="F63" s="194">
        <f>0.5^F62</f>
        <v>1</v>
      </c>
      <c r="I63" s="545"/>
      <c r="J63" s="545"/>
      <c r="K63" s="545"/>
      <c r="L63" s="545"/>
      <c r="M63" s="545"/>
    </row>
    <row r="64" spans="1:13" x14ac:dyDescent="0.2">
      <c r="A64" s="2"/>
      <c r="B64" s="2"/>
      <c r="C64" s="427"/>
      <c r="E64" s="433"/>
      <c r="F64" s="433"/>
      <c r="I64" s="545"/>
      <c r="J64" s="545"/>
      <c r="K64" s="545"/>
      <c r="L64" s="545"/>
      <c r="M64" s="545"/>
    </row>
    <row r="65" spans="1:13" ht="16" thickBot="1" x14ac:dyDescent="0.25">
      <c r="A65" s="1"/>
      <c r="B65" s="1"/>
      <c r="C65" s="426"/>
      <c r="D65" s="426"/>
      <c r="E65" s="426"/>
      <c r="F65" s="426"/>
      <c r="G65" s="426"/>
      <c r="H65" s="426"/>
      <c r="I65" s="545"/>
      <c r="J65" s="545"/>
      <c r="K65" s="545"/>
      <c r="L65" s="545"/>
      <c r="M65" s="545"/>
    </row>
    <row r="66" spans="1:13" x14ac:dyDescent="0.2">
      <c r="A66" s="3" t="s">
        <v>33</v>
      </c>
      <c r="B66" s="3"/>
      <c r="C66" s="429"/>
      <c r="D66" s="429"/>
      <c r="E66" s="430" t="s">
        <v>34</v>
      </c>
      <c r="F66" s="430" t="s">
        <v>34</v>
      </c>
      <c r="G66" s="429" t="s">
        <v>15</v>
      </c>
      <c r="H66" s="429"/>
      <c r="I66" s="545"/>
      <c r="J66" s="545"/>
      <c r="K66" s="545"/>
      <c r="L66" s="545"/>
      <c r="M66" s="545"/>
    </row>
    <row r="67" spans="1:13" x14ac:dyDescent="0.2">
      <c r="A67" s="198" t="s">
        <v>1368</v>
      </c>
      <c r="B67" s="24" t="s">
        <v>1370</v>
      </c>
      <c r="E67" s="200">
        <v>1</v>
      </c>
      <c r="F67" s="200">
        <v>1</v>
      </c>
      <c r="G67" s="24" t="s">
        <v>1372</v>
      </c>
      <c r="I67" s="545"/>
      <c r="J67" s="545"/>
      <c r="K67" s="562"/>
      <c r="L67" s="545"/>
      <c r="M67" s="545"/>
    </row>
    <row r="68" spans="1:13" x14ac:dyDescent="0.2">
      <c r="A68" s="198" t="s">
        <v>1369</v>
      </c>
      <c r="B68" s="193" t="s">
        <v>1371</v>
      </c>
      <c r="C68" s="24"/>
      <c r="E68" s="200">
        <v>1</v>
      </c>
      <c r="F68" s="200">
        <v>1</v>
      </c>
      <c r="G68" s="24" t="s">
        <v>1372</v>
      </c>
      <c r="I68" s="545"/>
      <c r="J68" s="545"/>
      <c r="K68" s="545"/>
      <c r="L68" s="545"/>
      <c r="M68" s="545"/>
    </row>
    <row r="69" spans="1:13" x14ac:dyDescent="0.2">
      <c r="A69" s="5"/>
      <c r="B69" s="5"/>
      <c r="C69" s="24"/>
      <c r="E69" s="23"/>
      <c r="F69" s="23"/>
      <c r="I69" s="545"/>
      <c r="J69" s="545"/>
      <c r="K69" s="545"/>
      <c r="L69" s="545"/>
      <c r="M69" s="545"/>
    </row>
    <row r="70" spans="1:13" ht="16" thickBot="1" x14ac:dyDescent="0.25">
      <c r="A70" s="5"/>
      <c r="B70" s="5"/>
      <c r="C70" s="22"/>
      <c r="I70" s="545"/>
      <c r="J70" s="545"/>
      <c r="K70" s="545"/>
      <c r="L70" s="545"/>
      <c r="M70" s="545"/>
    </row>
    <row r="71" spans="1:13" x14ac:dyDescent="0.2">
      <c r="A71" s="21"/>
      <c r="B71" s="21"/>
      <c r="C71" s="20"/>
      <c r="D71" s="428"/>
      <c r="E71" s="428"/>
      <c r="F71" s="428"/>
      <c r="G71" s="428"/>
      <c r="H71" s="428"/>
      <c r="I71" s="545"/>
      <c r="J71" s="545"/>
      <c r="K71" s="545"/>
      <c r="L71" s="545"/>
      <c r="M71" s="545"/>
    </row>
    <row r="72" spans="1:13" ht="16" thickBot="1" x14ac:dyDescent="0.25">
      <c r="A72" s="2" t="s">
        <v>35</v>
      </c>
      <c r="B72" s="2"/>
      <c r="E72" s="211">
        <f>E61*E63*E67*E68</f>
        <v>11</v>
      </c>
      <c r="F72" s="211">
        <f>F61*F63*F67*F68</f>
        <v>11</v>
      </c>
      <c r="G72" s="212" t="s">
        <v>48</v>
      </c>
      <c r="I72" s="545"/>
      <c r="J72" s="545"/>
      <c r="K72" s="545"/>
      <c r="L72" s="545"/>
      <c r="M72" s="545"/>
    </row>
    <row r="73" spans="1:13" ht="16" thickTop="1" x14ac:dyDescent="0.2">
      <c r="C73" s="427"/>
      <c r="I73" s="545"/>
      <c r="J73" s="545"/>
      <c r="K73" s="545"/>
      <c r="L73" s="545"/>
      <c r="M73" s="545"/>
    </row>
    <row r="74" spans="1:13" ht="16" thickBot="1" x14ac:dyDescent="0.25">
      <c r="A74" s="426"/>
      <c r="B74" s="426"/>
      <c r="C74" s="426"/>
      <c r="D74" s="426"/>
      <c r="E74" s="426"/>
      <c r="F74" s="426"/>
      <c r="G74" s="426"/>
      <c r="H74" s="426"/>
      <c r="I74" s="545"/>
      <c r="J74" s="545"/>
      <c r="K74" s="545"/>
      <c r="L74" s="545"/>
      <c r="M74" s="545"/>
    </row>
    <row r="75" spans="1:13" x14ac:dyDescent="0.2">
      <c r="I75" s="545"/>
      <c r="J75" s="545"/>
      <c r="K75" s="545"/>
      <c r="L75" s="545"/>
      <c r="M75" s="545"/>
    </row>
    <row r="76" spans="1:13" x14ac:dyDescent="0.2">
      <c r="A76" s="2" t="s">
        <v>1394</v>
      </c>
      <c r="I76" s="545"/>
      <c r="J76" s="545"/>
      <c r="K76" s="545"/>
      <c r="L76" s="545"/>
      <c r="M76" s="545"/>
    </row>
    <row r="77" spans="1:13" x14ac:dyDescent="0.2">
      <c r="A77" s="425">
        <v>44097</v>
      </c>
      <c r="B77" t="s">
        <v>1395</v>
      </c>
      <c r="I77" s="545"/>
      <c r="J77" s="545"/>
      <c r="K77" s="545"/>
      <c r="L77" s="545"/>
      <c r="M77" s="545"/>
    </row>
    <row r="78" spans="1:13" x14ac:dyDescent="0.2">
      <c r="I78" s="545"/>
      <c r="J78" s="545"/>
      <c r="K78" s="545"/>
      <c r="L78" s="545"/>
      <c r="M78" s="545"/>
    </row>
    <row r="79" spans="1:13" x14ac:dyDescent="0.2">
      <c r="I79" s="545"/>
      <c r="J79" s="545"/>
      <c r="K79" s="545"/>
      <c r="L79" s="545"/>
      <c r="M79" s="545"/>
    </row>
    <row r="80" spans="1:13" x14ac:dyDescent="0.2">
      <c r="I80" s="545"/>
      <c r="J80" s="545"/>
      <c r="K80" s="545"/>
      <c r="L80" s="545"/>
      <c r="M80" s="545"/>
    </row>
    <row r="81" spans="9:13" x14ac:dyDescent="0.2">
      <c r="I81" s="545"/>
      <c r="J81" s="545"/>
      <c r="K81" s="545"/>
      <c r="L81" s="545"/>
      <c r="M81" s="545"/>
    </row>
    <row r="82" spans="9:13" x14ac:dyDescent="0.2">
      <c r="I82" s="545"/>
      <c r="J82" s="545"/>
      <c r="K82" s="545"/>
      <c r="L82" s="545"/>
      <c r="M82" s="545"/>
    </row>
    <row r="83" spans="9:13" x14ac:dyDescent="0.2">
      <c r="I83" s="545"/>
      <c r="J83" s="545"/>
      <c r="K83" s="545"/>
      <c r="L83" s="545"/>
      <c r="M83" s="545"/>
    </row>
    <row r="84" spans="9:13" x14ac:dyDescent="0.2">
      <c r="I84" s="545"/>
      <c r="J84" s="545"/>
      <c r="K84" s="545"/>
      <c r="L84" s="545"/>
      <c r="M84" s="545"/>
    </row>
    <row r="1048509" spans="16:16" x14ac:dyDescent="0.2">
      <c r="P1048509" s="424"/>
    </row>
  </sheetData>
  <conditionalFormatting sqref="E72">
    <cfRule type="cellIs" dxfId="25" priority="3" operator="lessThan">
      <formula>7.5</formula>
    </cfRule>
    <cfRule type="cellIs" dxfId="24" priority="4" operator="greaterThan">
      <formula>7.5</formula>
    </cfRule>
  </conditionalFormatting>
  <conditionalFormatting sqref="F72">
    <cfRule type="cellIs" dxfId="23" priority="1" operator="lessThan">
      <formula>7.5</formula>
    </cfRule>
    <cfRule type="cellIs" dxfId="22" priority="2" operator="greaterThan">
      <formula>7.5</formula>
    </cfRule>
  </conditionalFormatting>
  <dataValidations count="1">
    <dataValidation type="list" allowBlank="1" showInputMessage="1" showErrorMessage="1" sqref="D12" xr:uid="{00000000-0002-0000-3800-000000000000}">
      <formula1>"Yes,No"</formula1>
    </dataValidation>
  </dataValidation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92D050"/>
  </sheetPr>
  <dimension ref="A1:X1048506"/>
  <sheetViews>
    <sheetView topLeftCell="B22" zoomScaleNormal="100" zoomScalePageLayoutView="80" workbookViewId="0">
      <selection activeCell="H52" sqref="H52"/>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541</v>
      </c>
      <c r="G2" s="19" t="s">
        <v>72</v>
      </c>
      <c r="H2" s="44" t="s">
        <v>1781</v>
      </c>
    </row>
    <row r="3" spans="1:24" x14ac:dyDescent="0.2">
      <c r="C3" s="19" t="s">
        <v>2</v>
      </c>
      <c r="D3" s="209">
        <v>2001</v>
      </c>
    </row>
    <row r="4" spans="1:24" x14ac:dyDescent="0.2">
      <c r="C4" s="8" t="s">
        <v>44</v>
      </c>
      <c r="D4" s="44" t="s">
        <v>542</v>
      </c>
    </row>
    <row r="5" spans="1:24" x14ac:dyDescent="0.2">
      <c r="C5" s="19" t="s">
        <v>3</v>
      </c>
      <c r="D5" s="44" t="s">
        <v>2176</v>
      </c>
    </row>
    <row r="6" spans="1:24" x14ac:dyDescent="0.2">
      <c r="D6" s="18"/>
    </row>
    <row r="7" spans="1:24" s="43" customFormat="1" ht="16" thickBot="1" x14ac:dyDescent="0.25">
      <c r="A7" s="1" t="s">
        <v>59</v>
      </c>
      <c r="B7" s="1"/>
      <c r="D7" s="248" t="s">
        <v>622</v>
      </c>
    </row>
    <row r="9" spans="1:24" s="43" customFormat="1" ht="16" thickBot="1" x14ac:dyDescent="0.25">
      <c r="A9" s="1" t="s">
        <v>4</v>
      </c>
      <c r="B9" s="1"/>
    </row>
    <row r="10" spans="1:24" x14ac:dyDescent="0.2">
      <c r="C10" s="19" t="s">
        <v>74</v>
      </c>
      <c r="D10" s="45" t="s">
        <v>71</v>
      </c>
      <c r="E10" s="46"/>
    </row>
    <row r="11" spans="1:24" x14ac:dyDescent="0.2">
      <c r="C11" s="19" t="s">
        <v>46</v>
      </c>
      <c r="D11" s="45" t="s">
        <v>618</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100" customFormat="1" x14ac:dyDescent="0.2">
      <c r="A15" s="225">
        <v>1</v>
      </c>
      <c r="B15" s="225" t="s">
        <v>1781</v>
      </c>
      <c r="C15" s="206" t="s">
        <v>544</v>
      </c>
      <c r="D15" s="225" t="s">
        <v>441</v>
      </c>
      <c r="E15" s="225" t="s">
        <v>268</v>
      </c>
      <c r="F15" s="225" t="s">
        <v>546</v>
      </c>
      <c r="G15" s="225" t="s">
        <v>547</v>
      </c>
      <c r="H15" s="225" t="s">
        <v>52</v>
      </c>
      <c r="I15" s="225" t="s">
        <v>52</v>
      </c>
      <c r="J15" s="225" t="s">
        <v>52</v>
      </c>
      <c r="K15" s="225">
        <v>10</v>
      </c>
      <c r="L15" s="225">
        <v>9.5</v>
      </c>
      <c r="M15" s="225">
        <v>10.5</v>
      </c>
      <c r="N15" s="225" t="s">
        <v>71</v>
      </c>
      <c r="O15" s="225" t="s">
        <v>71</v>
      </c>
      <c r="P15" s="225" t="s">
        <v>545</v>
      </c>
      <c r="Q15" s="15">
        <v>3</v>
      </c>
      <c r="R15" s="15">
        <v>30</v>
      </c>
      <c r="S15" s="15" t="s">
        <v>126</v>
      </c>
      <c r="T15" s="15">
        <f>24*R15</f>
        <v>720</v>
      </c>
      <c r="U15" s="225" t="s">
        <v>71</v>
      </c>
      <c r="V15" s="225" t="s">
        <v>485</v>
      </c>
      <c r="W15" s="225" t="s">
        <v>53</v>
      </c>
      <c r="X15" s="306"/>
    </row>
    <row r="16" spans="1:24" s="100" customFormat="1" x14ac:dyDescent="0.2">
      <c r="A16" s="225">
        <v>2</v>
      </c>
      <c r="B16" s="225" t="s">
        <v>1781</v>
      </c>
      <c r="C16" s="206" t="s">
        <v>544</v>
      </c>
      <c r="D16" s="225" t="s">
        <v>441</v>
      </c>
      <c r="E16" s="225" t="s">
        <v>268</v>
      </c>
      <c r="F16" s="225" t="s">
        <v>546</v>
      </c>
      <c r="G16" s="225" t="s">
        <v>547</v>
      </c>
      <c r="H16" s="225" t="s">
        <v>52</v>
      </c>
      <c r="I16" s="225" t="s">
        <v>52</v>
      </c>
      <c r="J16" s="225" t="s">
        <v>52</v>
      </c>
      <c r="K16" s="225">
        <v>10</v>
      </c>
      <c r="L16" s="225">
        <v>9.5</v>
      </c>
      <c r="M16" s="225">
        <v>10.5</v>
      </c>
      <c r="N16" s="225" t="s">
        <v>71</v>
      </c>
      <c r="O16" s="225" t="s">
        <v>71</v>
      </c>
      <c r="P16" s="225" t="s">
        <v>545</v>
      </c>
      <c r="Q16" s="15">
        <v>3</v>
      </c>
      <c r="R16" s="15">
        <v>90</v>
      </c>
      <c r="S16" s="15" t="s">
        <v>126</v>
      </c>
      <c r="T16" s="15">
        <f>24*R16</f>
        <v>2160</v>
      </c>
      <c r="U16" s="225" t="s">
        <v>71</v>
      </c>
      <c r="V16" s="225" t="s">
        <v>485</v>
      </c>
      <c r="W16" s="225" t="s">
        <v>53</v>
      </c>
      <c r="X16" s="306"/>
    </row>
    <row r="17" spans="1:24" s="49" customFormat="1" x14ac:dyDescent="0.2"/>
    <row r="18" spans="1:24" s="50" customFormat="1" ht="16" thickBot="1" x14ac:dyDescent="0.25">
      <c r="A18" s="17" t="s">
        <v>2142</v>
      </c>
      <c r="B18" s="17"/>
      <c r="C18" s="17" t="s">
        <v>68</v>
      </c>
    </row>
    <row r="19" spans="1:24" s="49" customFormat="1" x14ac:dyDescent="0.2"/>
    <row r="20" spans="1:24" s="99" customFormat="1" x14ac:dyDescent="0.2">
      <c r="A20" s="51" t="s">
        <v>5</v>
      </c>
      <c r="B20" s="51" t="s">
        <v>36</v>
      </c>
      <c r="C20" s="51" t="s">
        <v>6</v>
      </c>
      <c r="D20" s="51" t="s">
        <v>45</v>
      </c>
      <c r="E20" s="51" t="s">
        <v>9</v>
      </c>
      <c r="F20" s="51" t="s">
        <v>119</v>
      </c>
      <c r="G20" s="51" t="s">
        <v>56</v>
      </c>
      <c r="H20" s="51" t="s">
        <v>136</v>
      </c>
      <c r="I20" s="51" t="s">
        <v>137</v>
      </c>
      <c r="J20" s="51" t="s">
        <v>138</v>
      </c>
      <c r="K20" s="51" t="s">
        <v>139</v>
      </c>
      <c r="L20" s="51" t="s">
        <v>122</v>
      </c>
      <c r="M20" s="51" t="s">
        <v>140</v>
      </c>
      <c r="N20" s="51" t="s">
        <v>122</v>
      </c>
      <c r="O20" s="51" t="s">
        <v>42</v>
      </c>
      <c r="P20" s="51" t="s">
        <v>141</v>
      </c>
      <c r="Q20" s="51" t="s">
        <v>142</v>
      </c>
      <c r="R20" s="51" t="s">
        <v>10</v>
      </c>
      <c r="S20" s="51" t="s">
        <v>146</v>
      </c>
      <c r="T20" s="51" t="s">
        <v>145</v>
      </c>
      <c r="U20" s="51" t="s">
        <v>11</v>
      </c>
      <c r="V20" s="85" t="s">
        <v>16</v>
      </c>
    </row>
    <row r="21" spans="1:24" s="99" customFormat="1" x14ac:dyDescent="0.2">
      <c r="A21" s="52">
        <v>1</v>
      </c>
      <c r="B21" s="90" t="s">
        <v>1781</v>
      </c>
      <c r="C21" s="207" t="s">
        <v>544</v>
      </c>
      <c r="D21" s="90" t="s">
        <v>1597</v>
      </c>
      <c r="E21" s="52" t="s">
        <v>471</v>
      </c>
      <c r="F21" s="52">
        <v>2</v>
      </c>
      <c r="G21" s="52" t="s">
        <v>71</v>
      </c>
      <c r="H21" s="247">
        <v>30</v>
      </c>
      <c r="I21" s="247" t="s">
        <v>126</v>
      </c>
      <c r="J21" s="247">
        <f>24*H21</f>
        <v>720</v>
      </c>
      <c r="K21" s="90" t="s">
        <v>71</v>
      </c>
      <c r="L21" s="90" t="s">
        <v>71</v>
      </c>
      <c r="M21" s="90" t="s">
        <v>71</v>
      </c>
      <c r="N21" s="90" t="s">
        <v>71</v>
      </c>
      <c r="O21" s="90" t="s">
        <v>71</v>
      </c>
      <c r="P21" s="90" t="s">
        <v>71</v>
      </c>
      <c r="Q21" s="90" t="s">
        <v>71</v>
      </c>
      <c r="R21" s="90" t="s">
        <v>71</v>
      </c>
      <c r="S21" s="90" t="s">
        <v>71</v>
      </c>
      <c r="T21" s="90" t="s">
        <v>71</v>
      </c>
      <c r="U21" s="90" t="s">
        <v>549</v>
      </c>
      <c r="V21" s="243" t="s">
        <v>2024</v>
      </c>
      <c r="X21" s="100"/>
    </row>
    <row r="22" spans="1:24" s="99" customFormat="1" x14ac:dyDescent="0.2">
      <c r="A22" s="52">
        <v>2</v>
      </c>
      <c r="B22" s="90" t="s">
        <v>1781</v>
      </c>
      <c r="C22" s="207" t="s">
        <v>544</v>
      </c>
      <c r="D22" s="90" t="s">
        <v>1597</v>
      </c>
      <c r="E22" s="52" t="s">
        <v>471</v>
      </c>
      <c r="F22" s="52">
        <v>2</v>
      </c>
      <c r="G22" s="52" t="s">
        <v>71</v>
      </c>
      <c r="H22" s="247">
        <v>90</v>
      </c>
      <c r="I22" s="247" t="s">
        <v>126</v>
      </c>
      <c r="J22" s="247">
        <f t="shared" ref="J22:J28" si="0">24*H22</f>
        <v>2160</v>
      </c>
      <c r="K22" s="90" t="s">
        <v>71</v>
      </c>
      <c r="L22" s="90" t="s">
        <v>71</v>
      </c>
      <c r="M22" s="90" t="s">
        <v>71</v>
      </c>
      <c r="N22" s="90" t="s">
        <v>71</v>
      </c>
      <c r="O22" s="90" t="s">
        <v>71</v>
      </c>
      <c r="P22" s="90" t="s">
        <v>71</v>
      </c>
      <c r="Q22" s="90" t="s">
        <v>71</v>
      </c>
      <c r="R22" s="90" t="s">
        <v>71</v>
      </c>
      <c r="S22" s="90" t="s">
        <v>71</v>
      </c>
      <c r="T22" s="90" t="s">
        <v>71</v>
      </c>
      <c r="U22" s="90" t="s">
        <v>549</v>
      </c>
      <c r="V22" s="243"/>
      <c r="X22" s="100"/>
    </row>
    <row r="23" spans="1:24" s="99" customFormat="1" x14ac:dyDescent="0.2">
      <c r="A23" s="52">
        <v>1</v>
      </c>
      <c r="B23" s="90" t="s">
        <v>1781</v>
      </c>
      <c r="C23" s="207" t="s">
        <v>544</v>
      </c>
      <c r="D23" s="90" t="s">
        <v>1597</v>
      </c>
      <c r="E23" s="52" t="s">
        <v>550</v>
      </c>
      <c r="F23" s="52">
        <v>2</v>
      </c>
      <c r="G23" s="52" t="s">
        <v>71</v>
      </c>
      <c r="H23" s="247">
        <v>30</v>
      </c>
      <c r="I23" s="247" t="s">
        <v>126</v>
      </c>
      <c r="J23" s="247">
        <f t="shared" si="0"/>
        <v>720</v>
      </c>
      <c r="K23" s="90" t="s">
        <v>71</v>
      </c>
      <c r="L23" s="90" t="s">
        <v>71</v>
      </c>
      <c r="M23" s="90" t="s">
        <v>71</v>
      </c>
      <c r="N23" s="90" t="s">
        <v>71</v>
      </c>
      <c r="O23" s="90" t="s">
        <v>71</v>
      </c>
      <c r="P23" s="90" t="s">
        <v>71</v>
      </c>
      <c r="Q23" s="90" t="s">
        <v>71</v>
      </c>
      <c r="R23" s="90" t="s">
        <v>71</v>
      </c>
      <c r="S23" s="90" t="s">
        <v>71</v>
      </c>
      <c r="T23" s="90" t="s">
        <v>71</v>
      </c>
      <c r="U23" s="90" t="s">
        <v>549</v>
      </c>
      <c r="V23" s="228"/>
      <c r="X23" s="100"/>
    </row>
    <row r="24" spans="1:24" s="99" customFormat="1" x14ac:dyDescent="0.2">
      <c r="A24" s="52">
        <v>2</v>
      </c>
      <c r="B24" s="90" t="s">
        <v>1781</v>
      </c>
      <c r="C24" s="207" t="s">
        <v>544</v>
      </c>
      <c r="D24" s="90" t="s">
        <v>1597</v>
      </c>
      <c r="E24" s="52" t="s">
        <v>550</v>
      </c>
      <c r="F24" s="52">
        <v>2</v>
      </c>
      <c r="G24" s="52" t="s">
        <v>71</v>
      </c>
      <c r="H24" s="247">
        <v>90</v>
      </c>
      <c r="I24" s="247" t="s">
        <v>126</v>
      </c>
      <c r="J24" s="247">
        <f t="shared" si="0"/>
        <v>2160</v>
      </c>
      <c r="K24" s="90" t="s">
        <v>71</v>
      </c>
      <c r="L24" s="90" t="s">
        <v>71</v>
      </c>
      <c r="M24" s="90" t="s">
        <v>71</v>
      </c>
      <c r="N24" s="90" t="s">
        <v>71</v>
      </c>
      <c r="O24" s="90" t="s">
        <v>71</v>
      </c>
      <c r="P24" s="90" t="s">
        <v>71</v>
      </c>
      <c r="Q24" s="90" t="s">
        <v>71</v>
      </c>
      <c r="R24" s="90" t="s">
        <v>71</v>
      </c>
      <c r="S24" s="90" t="s">
        <v>71</v>
      </c>
      <c r="T24" s="90" t="s">
        <v>71</v>
      </c>
      <c r="U24" s="90" t="s">
        <v>549</v>
      </c>
      <c r="V24" s="228"/>
      <c r="X24" s="100"/>
    </row>
    <row r="25" spans="1:24" s="99" customFormat="1" x14ac:dyDescent="0.2">
      <c r="A25" s="52">
        <v>1</v>
      </c>
      <c r="B25" s="90" t="s">
        <v>1781</v>
      </c>
      <c r="C25" s="207" t="s">
        <v>544</v>
      </c>
      <c r="D25" s="90" t="s">
        <v>1597</v>
      </c>
      <c r="E25" s="52" t="s">
        <v>551</v>
      </c>
      <c r="F25" s="52">
        <v>2</v>
      </c>
      <c r="G25" s="52" t="s">
        <v>71</v>
      </c>
      <c r="H25" s="247">
        <v>30</v>
      </c>
      <c r="I25" s="247" t="s">
        <v>126</v>
      </c>
      <c r="J25" s="247">
        <f t="shared" si="0"/>
        <v>720</v>
      </c>
      <c r="K25" s="90" t="s">
        <v>71</v>
      </c>
      <c r="L25" s="90" t="s">
        <v>71</v>
      </c>
      <c r="M25" s="90" t="s">
        <v>71</v>
      </c>
      <c r="N25" s="90" t="s">
        <v>71</v>
      </c>
      <c r="O25" s="90" t="s">
        <v>71</v>
      </c>
      <c r="P25" s="90" t="s">
        <v>71</v>
      </c>
      <c r="Q25" s="90" t="s">
        <v>71</v>
      </c>
      <c r="R25" s="90" t="s">
        <v>71</v>
      </c>
      <c r="S25" s="90" t="s">
        <v>71</v>
      </c>
      <c r="T25" s="90" t="s">
        <v>71</v>
      </c>
      <c r="U25" s="90" t="s">
        <v>549</v>
      </c>
      <c r="V25" s="228"/>
      <c r="X25" s="100"/>
    </row>
    <row r="26" spans="1:24" s="99" customFormat="1" x14ac:dyDescent="0.2">
      <c r="A26" s="52">
        <v>2</v>
      </c>
      <c r="B26" s="90" t="s">
        <v>1781</v>
      </c>
      <c r="C26" s="207" t="s">
        <v>544</v>
      </c>
      <c r="D26" s="90" t="s">
        <v>1597</v>
      </c>
      <c r="E26" s="52" t="s">
        <v>551</v>
      </c>
      <c r="F26" s="52">
        <v>2</v>
      </c>
      <c r="G26" s="52" t="s">
        <v>71</v>
      </c>
      <c r="H26" s="247">
        <v>90</v>
      </c>
      <c r="I26" s="247" t="s">
        <v>126</v>
      </c>
      <c r="J26" s="247">
        <f t="shared" si="0"/>
        <v>2160</v>
      </c>
      <c r="K26" s="90" t="s">
        <v>71</v>
      </c>
      <c r="L26" s="90" t="s">
        <v>71</v>
      </c>
      <c r="M26" s="90" t="s">
        <v>71</v>
      </c>
      <c r="N26" s="90" t="s">
        <v>71</v>
      </c>
      <c r="O26" s="90" t="s">
        <v>71</v>
      </c>
      <c r="P26" s="90" t="s">
        <v>71</v>
      </c>
      <c r="Q26" s="90" t="s">
        <v>71</v>
      </c>
      <c r="R26" s="90" t="s">
        <v>71</v>
      </c>
      <c r="S26" s="90" t="s">
        <v>71</v>
      </c>
      <c r="T26" s="90" t="s">
        <v>71</v>
      </c>
      <c r="U26" s="90" t="s">
        <v>549</v>
      </c>
      <c r="V26" s="228"/>
      <c r="X26" s="100"/>
    </row>
    <row r="27" spans="1:24" s="100" customFormat="1" x14ac:dyDescent="0.2">
      <c r="A27" s="90">
        <v>1</v>
      </c>
      <c r="B27" s="90" t="s">
        <v>1781</v>
      </c>
      <c r="C27" s="207" t="s">
        <v>544</v>
      </c>
      <c r="D27" s="90" t="s">
        <v>1601</v>
      </c>
      <c r="E27" s="90" t="s">
        <v>552</v>
      </c>
      <c r="F27" s="90">
        <v>2</v>
      </c>
      <c r="G27" s="52" t="s">
        <v>71</v>
      </c>
      <c r="H27" s="247">
        <v>30</v>
      </c>
      <c r="I27" s="247" t="s">
        <v>126</v>
      </c>
      <c r="J27" s="247">
        <f t="shared" si="0"/>
        <v>720</v>
      </c>
      <c r="K27" s="90" t="s">
        <v>71</v>
      </c>
      <c r="L27" s="90" t="s">
        <v>71</v>
      </c>
      <c r="M27" s="90" t="s">
        <v>71</v>
      </c>
      <c r="N27" s="90" t="s">
        <v>71</v>
      </c>
      <c r="O27" s="90" t="s">
        <v>71</v>
      </c>
      <c r="P27" s="90" t="s">
        <v>71</v>
      </c>
      <c r="Q27" s="90" t="s">
        <v>71</v>
      </c>
      <c r="R27" s="90" t="s">
        <v>71</v>
      </c>
      <c r="S27" s="90" t="s">
        <v>71</v>
      </c>
      <c r="T27" s="90" t="s">
        <v>71</v>
      </c>
      <c r="U27" s="90" t="s">
        <v>549</v>
      </c>
      <c r="V27" s="243"/>
    </row>
    <row r="28" spans="1:24" s="99" customFormat="1" x14ac:dyDescent="0.2">
      <c r="A28" s="52">
        <v>2</v>
      </c>
      <c r="B28" s="90" t="s">
        <v>1781</v>
      </c>
      <c r="C28" s="207" t="s">
        <v>544</v>
      </c>
      <c r="D28" s="90" t="s">
        <v>1601</v>
      </c>
      <c r="E28" s="90" t="s">
        <v>552</v>
      </c>
      <c r="F28" s="52">
        <v>2</v>
      </c>
      <c r="G28" s="52" t="s">
        <v>71</v>
      </c>
      <c r="H28" s="247">
        <v>90</v>
      </c>
      <c r="I28" s="247" t="s">
        <v>126</v>
      </c>
      <c r="J28" s="247">
        <f t="shared" si="0"/>
        <v>2160</v>
      </c>
      <c r="K28" s="90" t="s">
        <v>71</v>
      </c>
      <c r="L28" s="90" t="s">
        <v>71</v>
      </c>
      <c r="M28" s="90" t="s">
        <v>71</v>
      </c>
      <c r="N28" s="90" t="s">
        <v>71</v>
      </c>
      <c r="O28" s="90" t="s">
        <v>71</v>
      </c>
      <c r="P28" s="90" t="s">
        <v>71</v>
      </c>
      <c r="Q28" s="90" t="s">
        <v>71</v>
      </c>
      <c r="R28" s="90" t="s">
        <v>71</v>
      </c>
      <c r="S28" s="90" t="s">
        <v>71</v>
      </c>
      <c r="T28" s="90" t="s">
        <v>71</v>
      </c>
      <c r="U28" s="90" t="s">
        <v>549</v>
      </c>
      <c r="V28" s="228"/>
      <c r="X28" s="100"/>
    </row>
    <row r="30" spans="1:24" s="43" customFormat="1" ht="16" thickBot="1" x14ac:dyDescent="0.25">
      <c r="A30" s="1" t="s">
        <v>2142</v>
      </c>
      <c r="B30" s="1"/>
      <c r="C30" s="1" t="s">
        <v>69</v>
      </c>
      <c r="D30" s="16"/>
      <c r="E30" s="16" t="s">
        <v>105</v>
      </c>
    </row>
    <row r="32" spans="1:24" x14ac:dyDescent="0.2">
      <c r="A32" s="263" t="s">
        <v>5</v>
      </c>
      <c r="B32" s="54" t="s">
        <v>9</v>
      </c>
      <c r="C32" s="55" t="s">
        <v>56</v>
      </c>
      <c r="D32" s="56" t="s">
        <v>488</v>
      </c>
      <c r="E32" s="56" t="s">
        <v>489</v>
      </c>
      <c r="F32" s="56" t="s">
        <v>490</v>
      </c>
      <c r="G32" s="56" t="s">
        <v>491</v>
      </c>
      <c r="H32" s="56" t="s">
        <v>492</v>
      </c>
      <c r="I32" s="56" t="s">
        <v>493</v>
      </c>
      <c r="J32" s="55" t="s">
        <v>2139</v>
      </c>
      <c r="K32" s="55" t="s">
        <v>122</v>
      </c>
      <c r="L32" s="55" t="s">
        <v>2140</v>
      </c>
      <c r="M32" s="55" t="s">
        <v>122</v>
      </c>
      <c r="N32" s="530" t="s">
        <v>42</v>
      </c>
      <c r="O32" s="55" t="s">
        <v>2141</v>
      </c>
      <c r="P32" s="55" t="s">
        <v>122</v>
      </c>
      <c r="Q32" s="530" t="s">
        <v>10</v>
      </c>
      <c r="R32" s="55" t="s">
        <v>2566</v>
      </c>
      <c r="S32" s="55" t="s">
        <v>11</v>
      </c>
      <c r="T32" s="54" t="s">
        <v>16</v>
      </c>
      <c r="U32" s="18"/>
      <c r="V32" s="18"/>
    </row>
    <row r="33" spans="1:22" s="49" customFormat="1" x14ac:dyDescent="0.2">
      <c r="A33" s="83"/>
      <c r="B33" s="83"/>
      <c r="C33" s="85"/>
      <c r="D33" s="57"/>
      <c r="E33" s="84"/>
      <c r="F33" s="84"/>
      <c r="G33" s="84"/>
      <c r="H33" s="84"/>
      <c r="I33" s="84"/>
      <c r="J33" s="84"/>
      <c r="K33" s="57"/>
      <c r="L33" s="57"/>
      <c r="M33" s="57"/>
      <c r="N33" s="57"/>
      <c r="O33" s="57"/>
      <c r="P33" s="57"/>
      <c r="Q33" s="57"/>
      <c r="R33" s="57"/>
      <c r="S33" s="57"/>
      <c r="T33" s="83"/>
      <c r="U33" s="100"/>
      <c r="V33" s="98"/>
    </row>
    <row r="35" spans="1:22" s="43" customFormat="1" ht="16" thickBot="1" x14ac:dyDescent="0.25">
      <c r="A35" s="1" t="s">
        <v>12</v>
      </c>
      <c r="B35" s="1"/>
    </row>
    <row r="36" spans="1:22" s="31" customFormat="1" x14ac:dyDescent="0.2">
      <c r="A36" s="3" t="s">
        <v>13</v>
      </c>
      <c r="B36" s="3"/>
      <c r="E36" s="58" t="s">
        <v>14</v>
      </c>
      <c r="F36" s="30" t="s">
        <v>54</v>
      </c>
      <c r="H36" s="411" t="s">
        <v>16</v>
      </c>
    </row>
    <row r="37" spans="1:22" s="60" customFormat="1" x14ac:dyDescent="0.2">
      <c r="A37" s="59">
        <v>1</v>
      </c>
      <c r="B37" s="59"/>
      <c r="C37" s="60" t="s">
        <v>37</v>
      </c>
      <c r="E37" s="61">
        <v>0</v>
      </c>
      <c r="F37" s="60" t="s">
        <v>60</v>
      </c>
      <c r="H37" s="412" t="s">
        <v>510</v>
      </c>
    </row>
    <row r="38" spans="1:22" x14ac:dyDescent="0.2">
      <c r="A38" s="4">
        <v>2</v>
      </c>
      <c r="B38" s="4"/>
      <c r="C38" s="5" t="s">
        <v>17</v>
      </c>
      <c r="E38" s="6">
        <v>1</v>
      </c>
      <c r="F38" s="19" t="s">
        <v>61</v>
      </c>
      <c r="H38" s="41" t="s">
        <v>2021</v>
      </c>
    </row>
    <row r="39" spans="1:22" s="8" customFormat="1" x14ac:dyDescent="0.2">
      <c r="A39" s="7">
        <v>3</v>
      </c>
      <c r="B39" s="7"/>
      <c r="C39" s="8" t="s">
        <v>18</v>
      </c>
      <c r="E39" s="10">
        <v>0</v>
      </c>
      <c r="F39" s="8" t="s">
        <v>19</v>
      </c>
      <c r="H39" s="41" t="s">
        <v>71</v>
      </c>
      <c r="I39" s="19"/>
    </row>
    <row r="40" spans="1:22" s="8" customFormat="1" x14ac:dyDescent="0.2">
      <c r="A40" s="7">
        <v>4</v>
      </c>
      <c r="B40" s="7"/>
      <c r="C40" s="8" t="s">
        <v>20</v>
      </c>
      <c r="E40" s="10">
        <v>1</v>
      </c>
      <c r="F40" s="8" t="s">
        <v>21</v>
      </c>
      <c r="H40" s="41" t="s">
        <v>553</v>
      </c>
      <c r="I40" s="19"/>
    </row>
    <row r="41" spans="1:22" x14ac:dyDescent="0.2">
      <c r="A41" s="4">
        <v>5</v>
      </c>
      <c r="B41" s="4"/>
      <c r="C41" s="5" t="s">
        <v>22</v>
      </c>
      <c r="E41" s="6">
        <v>1</v>
      </c>
      <c r="F41" s="19" t="s">
        <v>23</v>
      </c>
      <c r="H41" s="41" t="s">
        <v>548</v>
      </c>
    </row>
    <row r="42" spans="1:22" x14ac:dyDescent="0.2">
      <c r="A42" s="7">
        <v>6</v>
      </c>
      <c r="B42" s="7"/>
      <c r="C42" s="8" t="s">
        <v>24</v>
      </c>
      <c r="E42" s="10">
        <v>1</v>
      </c>
      <c r="F42" s="19" t="s">
        <v>128</v>
      </c>
      <c r="H42" s="41" t="s">
        <v>1308</v>
      </c>
    </row>
    <row r="43" spans="1:22" x14ac:dyDescent="0.2">
      <c r="E43" s="62"/>
      <c r="H43" s="41"/>
    </row>
    <row r="44" spans="1:22" s="31" customFormat="1" x14ac:dyDescent="0.2">
      <c r="A44" s="3" t="s">
        <v>25</v>
      </c>
      <c r="B44" s="3"/>
      <c r="E44" s="58" t="s">
        <v>14</v>
      </c>
      <c r="F44" s="30" t="s">
        <v>15</v>
      </c>
      <c r="H44" s="40" t="s">
        <v>16</v>
      </c>
    </row>
    <row r="45" spans="1:22" x14ac:dyDescent="0.2">
      <c r="A45" s="19">
        <v>7</v>
      </c>
      <c r="C45" s="19" t="s">
        <v>26</v>
      </c>
      <c r="E45" s="61">
        <v>1</v>
      </c>
      <c r="F45" s="19" t="s">
        <v>27</v>
      </c>
      <c r="H45" s="42" t="s">
        <v>543</v>
      </c>
    </row>
    <row r="46" spans="1:22" x14ac:dyDescent="0.2">
      <c r="A46" s="19">
        <v>8</v>
      </c>
      <c r="C46" s="19" t="s">
        <v>58</v>
      </c>
      <c r="E46" s="61">
        <v>1</v>
      </c>
      <c r="F46" s="19" t="s">
        <v>62</v>
      </c>
      <c r="H46" s="42" t="s">
        <v>2019</v>
      </c>
    </row>
    <row r="47" spans="1:22" x14ac:dyDescent="0.2">
      <c r="A47" s="19">
        <v>9</v>
      </c>
      <c r="C47" s="19" t="s">
        <v>40</v>
      </c>
      <c r="E47" s="61">
        <v>0</v>
      </c>
      <c r="F47" s="19" t="s">
        <v>63</v>
      </c>
      <c r="H47" s="42" t="s">
        <v>71</v>
      </c>
    </row>
    <row r="48" spans="1:22" x14ac:dyDescent="0.2">
      <c r="A48" s="19">
        <v>10</v>
      </c>
      <c r="C48" s="19" t="s">
        <v>39</v>
      </c>
      <c r="E48" s="61">
        <v>0</v>
      </c>
      <c r="F48" s="19" t="s">
        <v>115</v>
      </c>
      <c r="H48" s="413" t="s">
        <v>1973</v>
      </c>
    </row>
    <row r="49" spans="1:13" x14ac:dyDescent="0.2">
      <c r="E49" s="63"/>
      <c r="H49" s="41"/>
    </row>
    <row r="50" spans="1:13" s="31" customFormat="1" x14ac:dyDescent="0.2">
      <c r="A50" s="3" t="s">
        <v>57</v>
      </c>
      <c r="B50" s="3"/>
      <c r="E50" s="64" t="s">
        <v>14</v>
      </c>
      <c r="F50" s="30" t="s">
        <v>15</v>
      </c>
      <c r="H50" s="40" t="s">
        <v>16</v>
      </c>
    </row>
    <row r="51" spans="1:13" s="5" customFormat="1" x14ac:dyDescent="0.2">
      <c r="A51" s="5">
        <v>11</v>
      </c>
      <c r="C51" s="5" t="s">
        <v>28</v>
      </c>
      <c r="E51" s="6">
        <v>1</v>
      </c>
      <c r="F51" s="19" t="s">
        <v>49</v>
      </c>
      <c r="H51" s="42" t="s">
        <v>554</v>
      </c>
      <c r="I51" s="19"/>
    </row>
    <row r="52" spans="1:13" s="5" customFormat="1" x14ac:dyDescent="0.2">
      <c r="A52" s="11">
        <v>12</v>
      </c>
      <c r="B52" s="11"/>
      <c r="C52" s="5" t="s">
        <v>47</v>
      </c>
      <c r="E52" s="6">
        <v>1</v>
      </c>
      <c r="F52" s="19" t="s">
        <v>109</v>
      </c>
      <c r="H52" s="42" t="s">
        <v>2025</v>
      </c>
      <c r="I52" s="19"/>
    </row>
    <row r="53" spans="1:13" x14ac:dyDescent="0.2">
      <c r="A53" s="47">
        <v>13</v>
      </c>
      <c r="B53" s="47"/>
      <c r="C53" s="19" t="s">
        <v>29</v>
      </c>
      <c r="E53" s="61">
        <v>0</v>
      </c>
      <c r="F53" s="19" t="s">
        <v>30</v>
      </c>
      <c r="H53" s="41" t="s">
        <v>2020</v>
      </c>
    </row>
    <row r="54" spans="1:13" x14ac:dyDescent="0.2">
      <c r="A54" s="47">
        <v>14</v>
      </c>
      <c r="B54" s="47"/>
      <c r="C54" s="19" t="s">
        <v>31</v>
      </c>
      <c r="E54" s="61">
        <v>1</v>
      </c>
      <c r="F54" s="19" t="s">
        <v>1400</v>
      </c>
      <c r="H54" s="41" t="s">
        <v>2022</v>
      </c>
    </row>
    <row r="55" spans="1:13" x14ac:dyDescent="0.2">
      <c r="A55" s="47">
        <v>15</v>
      </c>
      <c r="B55" s="47"/>
      <c r="C55" s="19" t="s">
        <v>38</v>
      </c>
      <c r="E55" s="61">
        <v>0</v>
      </c>
      <c r="F55" s="19" t="s">
        <v>64</v>
      </c>
      <c r="H55" s="42" t="s">
        <v>2023</v>
      </c>
    </row>
    <row r="56" spans="1:13" x14ac:dyDescent="0.2">
      <c r="E56" s="63"/>
    </row>
    <row r="57" spans="1:13" ht="16" thickBot="1" x14ac:dyDescent="0.25">
      <c r="A57" s="43"/>
      <c r="B57" s="43"/>
      <c r="C57" s="43"/>
      <c r="D57" s="43"/>
      <c r="E57" s="65"/>
      <c r="F57" s="43"/>
      <c r="G57" s="43"/>
      <c r="H57" s="18"/>
      <c r="I57" s="18"/>
      <c r="J57" s="18"/>
      <c r="K57" s="18"/>
      <c r="L57" s="18"/>
      <c r="M57" s="18"/>
    </row>
    <row r="58" spans="1:13" x14ac:dyDescent="0.2">
      <c r="E58" s="63"/>
      <c r="H58" s="18"/>
      <c r="I58" s="18"/>
      <c r="J58" s="18"/>
      <c r="K58" s="18"/>
      <c r="L58" s="18"/>
      <c r="M58" s="18"/>
    </row>
    <row r="59" spans="1:13" ht="16" thickBot="1" x14ac:dyDescent="0.25">
      <c r="A59" s="2" t="s">
        <v>32</v>
      </c>
      <c r="B59" s="2"/>
      <c r="E59" s="66">
        <f>SUM(E37:E42,E45:E48,E51:E55)</f>
        <v>9</v>
      </c>
      <c r="F59" s="67" t="s">
        <v>48</v>
      </c>
      <c r="H59" s="18"/>
      <c r="I59" s="18"/>
      <c r="J59" s="18"/>
      <c r="K59" s="18"/>
      <c r="L59" s="18"/>
      <c r="M59" s="18"/>
    </row>
    <row r="60" spans="1:13" ht="16" thickTop="1" x14ac:dyDescent="0.2">
      <c r="A60" s="201" t="s">
        <v>1367</v>
      </c>
      <c r="B60" s="201"/>
      <c r="C60" s="8"/>
      <c r="D60" s="193"/>
      <c r="E60" s="197" t="s">
        <v>1373</v>
      </c>
      <c r="H60" s="18"/>
      <c r="I60" s="18"/>
      <c r="J60" s="18"/>
      <c r="K60" s="18"/>
      <c r="L60" s="18"/>
      <c r="M60" s="18"/>
    </row>
    <row r="61" spans="1:13" x14ac:dyDescent="0.2">
      <c r="A61" s="68" t="s">
        <v>118</v>
      </c>
      <c r="B61" s="2"/>
      <c r="E61" s="194">
        <f>0.5^E60</f>
        <v>1</v>
      </c>
      <c r="H61" s="18"/>
      <c r="I61" s="18"/>
      <c r="J61" s="18"/>
      <c r="K61" s="18"/>
      <c r="L61" s="18"/>
      <c r="M61" s="18"/>
    </row>
    <row r="62" spans="1:13" ht="16" thickBot="1" x14ac:dyDescent="0.25">
      <c r="A62" s="1"/>
      <c r="B62" s="1"/>
      <c r="C62" s="43"/>
      <c r="D62" s="43"/>
      <c r="E62" s="87"/>
      <c r="F62" s="43"/>
      <c r="G62" s="43"/>
      <c r="H62" s="18"/>
      <c r="I62" s="18"/>
      <c r="J62" s="18"/>
      <c r="K62" s="18"/>
      <c r="L62" s="18"/>
      <c r="M62" s="18"/>
    </row>
    <row r="63" spans="1:13" x14ac:dyDescent="0.2">
      <c r="A63" s="3" t="s">
        <v>33</v>
      </c>
      <c r="B63" s="3"/>
      <c r="C63" s="31"/>
      <c r="D63" s="31"/>
      <c r="E63" s="69" t="s">
        <v>34</v>
      </c>
      <c r="F63" s="31" t="s">
        <v>15</v>
      </c>
      <c r="G63" s="31"/>
      <c r="H63" s="18"/>
      <c r="I63" s="18"/>
      <c r="J63" s="18"/>
      <c r="K63" s="18"/>
      <c r="L63" s="18"/>
      <c r="M63" s="18"/>
    </row>
    <row r="64" spans="1:13" x14ac:dyDescent="0.2">
      <c r="A64" s="198" t="s">
        <v>1368</v>
      </c>
      <c r="B64" s="24" t="s">
        <v>1370</v>
      </c>
      <c r="E64" s="200">
        <v>1</v>
      </c>
      <c r="F64" s="24" t="s">
        <v>1372</v>
      </c>
      <c r="H64" s="18"/>
      <c r="I64" s="18"/>
      <c r="J64" s="18"/>
      <c r="K64" s="18"/>
      <c r="L64" s="18"/>
      <c r="M64" s="18"/>
    </row>
    <row r="65" spans="1:13" x14ac:dyDescent="0.2">
      <c r="A65" s="198" t="s">
        <v>1369</v>
      </c>
      <c r="B65" s="193" t="s">
        <v>1371</v>
      </c>
      <c r="C65" s="24"/>
      <c r="E65" s="200">
        <v>1</v>
      </c>
      <c r="F65" s="24" t="s">
        <v>1372</v>
      </c>
      <c r="H65" s="18"/>
      <c r="I65" s="18"/>
      <c r="J65" s="18"/>
      <c r="K65" s="18"/>
      <c r="L65" s="18"/>
      <c r="M65" s="18"/>
    </row>
    <row r="66" spans="1:13" x14ac:dyDescent="0.2">
      <c r="A66" s="5"/>
      <c r="B66" s="5"/>
      <c r="C66" s="24"/>
      <c r="E66" s="23"/>
      <c r="H66" s="18"/>
      <c r="I66" s="18"/>
      <c r="J66" s="18"/>
      <c r="K66" s="18"/>
      <c r="L66" s="18"/>
      <c r="M66" s="18"/>
    </row>
    <row r="67" spans="1:13" ht="16" thickBot="1" x14ac:dyDescent="0.25">
      <c r="A67" s="5"/>
      <c r="B67" s="5"/>
      <c r="C67" s="22"/>
      <c r="H67" s="18"/>
      <c r="I67" s="18"/>
      <c r="J67" s="18"/>
      <c r="K67" s="18"/>
      <c r="L67" s="18"/>
      <c r="M67" s="18"/>
    </row>
    <row r="68" spans="1:13" x14ac:dyDescent="0.2">
      <c r="A68" s="21"/>
      <c r="B68" s="21"/>
      <c r="C68" s="20"/>
      <c r="D68" s="70"/>
      <c r="E68" s="70"/>
      <c r="F68" s="70"/>
      <c r="G68" s="70"/>
      <c r="H68" s="18"/>
      <c r="I68" s="18"/>
      <c r="J68" s="18"/>
      <c r="K68" s="18"/>
      <c r="L68" s="18"/>
      <c r="M68" s="18"/>
    </row>
    <row r="69" spans="1:13" ht="16" thickBot="1" x14ac:dyDescent="0.25">
      <c r="A69" s="2" t="s">
        <v>35</v>
      </c>
      <c r="B69" s="2"/>
      <c r="E69" s="211">
        <f>E59*E61*E64*E65</f>
        <v>9</v>
      </c>
      <c r="F69" s="212" t="s">
        <v>48</v>
      </c>
      <c r="H69" s="18"/>
      <c r="I69" s="18"/>
      <c r="J69" s="18"/>
      <c r="K69" s="18"/>
      <c r="L69" s="18"/>
      <c r="M69" s="18"/>
    </row>
    <row r="70" spans="1:13" ht="16" thickTop="1" x14ac:dyDescent="0.2">
      <c r="C70" s="68"/>
      <c r="H70" s="18"/>
      <c r="I70" s="18"/>
      <c r="J70" s="18"/>
      <c r="K70" s="18"/>
      <c r="L70" s="18"/>
      <c r="M70" s="18"/>
    </row>
    <row r="71" spans="1:13" ht="16" thickBot="1" x14ac:dyDescent="0.25">
      <c r="A71" s="43"/>
      <c r="B71" s="43"/>
      <c r="C71" s="43"/>
      <c r="D71" s="43"/>
      <c r="E71" s="43"/>
      <c r="F71" s="43"/>
      <c r="G71" s="43"/>
      <c r="H71" s="18"/>
      <c r="I71" s="18"/>
      <c r="J71" s="18"/>
      <c r="K71" s="18"/>
      <c r="L71" s="18"/>
      <c r="M71" s="18"/>
    </row>
    <row r="72" spans="1:13" x14ac:dyDescent="0.2">
      <c r="H72" s="18"/>
      <c r="I72" s="18"/>
      <c r="J72" s="18"/>
      <c r="K72" s="18"/>
      <c r="L72" s="18"/>
      <c r="M72" s="18"/>
    </row>
    <row r="73" spans="1:13" x14ac:dyDescent="0.2">
      <c r="A73" s="2" t="s">
        <v>1394</v>
      </c>
      <c r="H73" s="18"/>
      <c r="I73" s="18"/>
      <c r="J73" s="18"/>
      <c r="K73" s="18"/>
      <c r="L73" s="18"/>
      <c r="M73" s="18"/>
    </row>
    <row r="74" spans="1:13" x14ac:dyDescent="0.2">
      <c r="A74" s="221">
        <v>44099</v>
      </c>
      <c r="B74" s="19" t="s">
        <v>1395</v>
      </c>
      <c r="H74" s="18"/>
      <c r="I74" s="18"/>
      <c r="J74" s="18"/>
      <c r="K74" s="18"/>
      <c r="L74" s="18"/>
      <c r="M74" s="18"/>
    </row>
    <row r="1048506" spans="16:16" x14ac:dyDescent="0.2">
      <c r="P1048506" s="57"/>
    </row>
  </sheetData>
  <conditionalFormatting sqref="E69">
    <cfRule type="cellIs" dxfId="21" priority="1" operator="lessThan">
      <formula>7.5</formula>
    </cfRule>
    <cfRule type="cellIs" dxfId="20" priority="2" operator="greaterThan">
      <formula>7.5</formula>
    </cfRule>
  </conditionalFormatting>
  <dataValidations count="4">
    <dataValidation type="list" allowBlank="1" showInputMessage="1" showErrorMessage="1" sqref="E10" xr:uid="{00000000-0002-0000-3900-000000000000}">
      <formula1>#REF!</formula1>
    </dataValidation>
    <dataValidation type="list" showInputMessage="1" showErrorMessage="1" sqref="E12" xr:uid="{00000000-0002-0000-3900-000001000000}">
      <formula1>#REF!</formula1>
    </dataValidation>
    <dataValidation type="list" allowBlank="1" showInputMessage="1" showErrorMessage="1" sqref="E11" xr:uid="{00000000-0002-0000-3900-000002000000}">
      <formula1>#REF!</formula1>
    </dataValidation>
    <dataValidation type="list" allowBlank="1" showInputMessage="1" showErrorMessage="1" sqref="D12" xr:uid="{00000000-0002-0000-39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900-000004000000}">
          <x14:formula1>
            <xm:f>Lists!$C$1:$C$9</xm:f>
          </x14:formula1>
          <xm:sqref>D10</xm:sqref>
        </x14:dataValidation>
        <x14:dataValidation type="list" allowBlank="1" showInputMessage="1" showErrorMessage="1" xr:uid="{00000000-0002-0000-3900-000005000000}">
          <x14:formula1>
            <xm:f>Lists!$F$1:$F$8</xm:f>
          </x14:formula1>
          <xm:sqref>D11</xm:sqref>
        </x14:dataValidation>
        <x14:dataValidation type="list" allowBlank="1" showInputMessage="1" showErrorMessage="1" xr:uid="{00000000-0002-0000-3900-000006000000}">
          <x14:formula1>
            <xm:f>Lists!$E$1:$E$5</xm:f>
          </x14:formula1>
          <xm:sqref>V15:V16</xm:sqref>
        </x14:dataValidation>
        <x14:dataValidation type="list" allowBlank="1" showInputMessage="1" showErrorMessage="1" xr:uid="{00000000-0002-0000-3900-000007000000}">
          <x14:formula1>
            <xm:f>Lists!$D$1:$D$8</xm:f>
          </x14:formula1>
          <xm:sqref>E15:E16</xm:sqref>
        </x14:dataValidation>
        <x14:dataValidation type="list" allowBlank="1" showInputMessage="1" showErrorMessage="1" xr:uid="{00000000-0002-0000-3900-000008000000}">
          <x14:formula1>
            <xm:f>Lists!$G$1:$G$8</xm:f>
          </x14:formula1>
          <xm:sqref>D21:D28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X1048504"/>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17.83203125" style="19" customWidth="1"/>
    <col min="9" max="9" width="31.16406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18.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882</v>
      </c>
      <c r="G2" s="19" t="s">
        <v>72</v>
      </c>
      <c r="H2" s="44" t="s">
        <v>1666</v>
      </c>
    </row>
    <row r="3" spans="1:24" x14ac:dyDescent="0.2">
      <c r="C3" s="19" t="s">
        <v>2</v>
      </c>
      <c r="D3" s="209">
        <v>1977</v>
      </c>
    </row>
    <row r="4" spans="1:24" x14ac:dyDescent="0.2">
      <c r="C4" s="8" t="s">
        <v>44</v>
      </c>
      <c r="D4" s="44" t="s">
        <v>883</v>
      </c>
    </row>
    <row r="5" spans="1:24" x14ac:dyDescent="0.2">
      <c r="C5" s="19" t="s">
        <v>3</v>
      </c>
      <c r="D5" s="44" t="s">
        <v>2150</v>
      </c>
    </row>
    <row r="6" spans="1:24" x14ac:dyDescent="0.2">
      <c r="D6" s="18"/>
    </row>
    <row r="7" spans="1:24" s="43" customFormat="1" ht="16" thickBot="1" x14ac:dyDescent="0.25">
      <c r="A7" s="1" t="s">
        <v>59</v>
      </c>
      <c r="B7" s="1"/>
      <c r="D7" s="248" t="s">
        <v>1647</v>
      </c>
    </row>
    <row r="9" spans="1:24" s="43" customFormat="1" ht="16" thickBot="1" x14ac:dyDescent="0.25">
      <c r="A9" s="1" t="s">
        <v>4</v>
      </c>
      <c r="B9" s="1"/>
    </row>
    <row r="10" spans="1:24" x14ac:dyDescent="0.2">
      <c r="C10" s="19" t="s">
        <v>74</v>
      </c>
      <c r="D10" s="45" t="s">
        <v>504</v>
      </c>
      <c r="E10" s="46"/>
    </row>
    <row r="11" spans="1:24" x14ac:dyDescent="0.2">
      <c r="C11" s="19" t="s">
        <v>46</v>
      </c>
      <c r="D11" s="45" t="s">
        <v>1592</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7</v>
      </c>
      <c r="B15" s="225" t="s">
        <v>1666</v>
      </c>
      <c r="C15" s="206" t="s">
        <v>857</v>
      </c>
      <c r="D15" s="225" t="s">
        <v>441</v>
      </c>
      <c r="E15" s="225" t="s">
        <v>1582</v>
      </c>
      <c r="F15" s="225" t="s">
        <v>859</v>
      </c>
      <c r="G15" s="225" t="s">
        <v>132</v>
      </c>
      <c r="H15" s="225" t="s">
        <v>134</v>
      </c>
      <c r="I15" s="225" t="s">
        <v>1572</v>
      </c>
      <c r="J15" s="225" t="s">
        <v>85</v>
      </c>
      <c r="K15" s="225">
        <v>5</v>
      </c>
      <c r="L15" s="225" t="s">
        <v>71</v>
      </c>
      <c r="M15" s="225" t="s">
        <v>71</v>
      </c>
      <c r="N15" s="225" t="s">
        <v>71</v>
      </c>
      <c r="O15" s="225" t="s">
        <v>71</v>
      </c>
      <c r="P15" s="225" t="s">
        <v>71</v>
      </c>
      <c r="Q15" s="15">
        <v>1</v>
      </c>
      <c r="R15" s="15" t="s">
        <v>884</v>
      </c>
      <c r="S15" s="15" t="s">
        <v>884</v>
      </c>
      <c r="T15" s="15" t="s">
        <v>884</v>
      </c>
      <c r="U15" s="225" t="s">
        <v>71</v>
      </c>
      <c r="V15" s="225" t="s">
        <v>71</v>
      </c>
      <c r="W15" s="225" t="s">
        <v>53</v>
      </c>
      <c r="X15" s="225"/>
    </row>
    <row r="16" spans="1:24" s="550" customFormat="1" ht="17" x14ac:dyDescent="0.2">
      <c r="A16" s="249">
        <v>8</v>
      </c>
      <c r="B16" s="249" t="s">
        <v>1666</v>
      </c>
      <c r="C16" s="250" t="s">
        <v>857</v>
      </c>
      <c r="D16" s="249" t="s">
        <v>441</v>
      </c>
      <c r="E16" s="249" t="s">
        <v>1582</v>
      </c>
      <c r="F16" s="249" t="s">
        <v>1573</v>
      </c>
      <c r="G16" s="249" t="s">
        <v>132</v>
      </c>
      <c r="H16" s="249" t="s">
        <v>134</v>
      </c>
      <c r="I16" s="249" t="s">
        <v>1574</v>
      </c>
      <c r="J16" s="249" t="s">
        <v>85</v>
      </c>
      <c r="K16" s="249">
        <v>5</v>
      </c>
      <c r="L16" s="249" t="s">
        <v>71</v>
      </c>
      <c r="M16" s="249" t="s">
        <v>71</v>
      </c>
      <c r="N16" s="249" t="s">
        <v>71</v>
      </c>
      <c r="O16" s="249" t="s">
        <v>71</v>
      </c>
      <c r="P16" s="249" t="s">
        <v>71</v>
      </c>
      <c r="Q16" s="251">
        <v>1</v>
      </c>
      <c r="R16" s="251" t="s">
        <v>884</v>
      </c>
      <c r="S16" s="251" t="s">
        <v>884</v>
      </c>
      <c r="T16" s="251" t="s">
        <v>884</v>
      </c>
      <c r="U16" s="249" t="s">
        <v>71</v>
      </c>
      <c r="V16" s="249" t="s">
        <v>71</v>
      </c>
      <c r="W16" s="249" t="s">
        <v>53</v>
      </c>
      <c r="X16" s="249"/>
    </row>
    <row r="17" spans="1:24" s="550" customFormat="1" x14ac:dyDescent="0.2">
      <c r="A17" s="301">
        <v>9</v>
      </c>
      <c r="B17" s="301" t="s">
        <v>1666</v>
      </c>
      <c r="C17" s="302" t="s">
        <v>858</v>
      </c>
      <c r="D17" s="301" t="s">
        <v>441</v>
      </c>
      <c r="E17" s="301" t="s">
        <v>1582</v>
      </c>
      <c r="F17" s="301" t="s">
        <v>859</v>
      </c>
      <c r="G17" s="301" t="s">
        <v>132</v>
      </c>
      <c r="H17" s="301" t="s">
        <v>134</v>
      </c>
      <c r="I17" s="301" t="s">
        <v>860</v>
      </c>
      <c r="J17" s="301" t="s">
        <v>85</v>
      </c>
      <c r="K17" s="301">
        <v>5</v>
      </c>
      <c r="L17" s="301" t="s">
        <v>71</v>
      </c>
      <c r="M17" s="301" t="s">
        <v>71</v>
      </c>
      <c r="N17" s="301" t="s">
        <v>71</v>
      </c>
      <c r="O17" s="301" t="s">
        <v>71</v>
      </c>
      <c r="P17" s="301" t="s">
        <v>71</v>
      </c>
      <c r="Q17" s="303">
        <v>1</v>
      </c>
      <c r="R17" s="303" t="s">
        <v>884</v>
      </c>
      <c r="S17" s="303" t="s">
        <v>884</v>
      </c>
      <c r="T17" s="303" t="s">
        <v>884</v>
      </c>
      <c r="U17" s="301" t="s">
        <v>71</v>
      </c>
      <c r="V17" s="301" t="s">
        <v>71</v>
      </c>
      <c r="W17" s="301" t="s">
        <v>53</v>
      </c>
      <c r="X17" s="301"/>
    </row>
    <row r="18" spans="1:24" s="474" customFormat="1" x14ac:dyDescent="0.2">
      <c r="A18" s="49"/>
      <c r="B18" s="49"/>
      <c r="C18" s="49"/>
      <c r="D18" s="49"/>
      <c r="E18" s="49"/>
      <c r="F18" s="49"/>
      <c r="G18" s="49"/>
      <c r="H18" s="49"/>
      <c r="I18" s="49"/>
      <c r="J18" s="49"/>
      <c r="K18" s="49"/>
      <c r="L18" s="49"/>
      <c r="M18" s="49"/>
      <c r="N18" s="49"/>
      <c r="O18" s="49"/>
      <c r="P18" s="49"/>
      <c r="Q18" s="49"/>
      <c r="R18" s="49"/>
      <c r="S18" s="49"/>
      <c r="T18" s="49"/>
      <c r="U18" s="49"/>
      <c r="V18" s="49"/>
      <c r="W18" s="49"/>
      <c r="X18" s="49"/>
    </row>
    <row r="19" spans="1:24" s="50" customFormat="1" ht="16" thickBot="1" x14ac:dyDescent="0.25">
      <c r="A19" s="17" t="s">
        <v>2142</v>
      </c>
      <c r="B19" s="17"/>
      <c r="C19" s="17" t="s">
        <v>68</v>
      </c>
    </row>
    <row r="20" spans="1:24" s="49" customFormat="1" x14ac:dyDescent="0.2"/>
    <row r="21" spans="1:24" s="99" customFormat="1" x14ac:dyDescent="0.2">
      <c r="A21" s="51" t="s">
        <v>5</v>
      </c>
      <c r="B21" s="51" t="s">
        <v>36</v>
      </c>
      <c r="C21" s="51" t="s">
        <v>6</v>
      </c>
      <c r="D21" s="51" t="s">
        <v>45</v>
      </c>
      <c r="E21" s="51" t="s">
        <v>9</v>
      </c>
      <c r="F21" s="51" t="s">
        <v>119</v>
      </c>
      <c r="G21" s="51" t="s">
        <v>56</v>
      </c>
      <c r="H21" s="51" t="s">
        <v>136</v>
      </c>
      <c r="I21" s="51" t="s">
        <v>137</v>
      </c>
      <c r="J21" s="51" t="s">
        <v>138</v>
      </c>
      <c r="K21" s="51" t="s">
        <v>139</v>
      </c>
      <c r="L21" s="51" t="s">
        <v>122</v>
      </c>
      <c r="M21" s="51" t="s">
        <v>140</v>
      </c>
      <c r="N21" s="51" t="s">
        <v>122</v>
      </c>
      <c r="O21" s="51" t="s">
        <v>42</v>
      </c>
      <c r="P21" s="102" t="s">
        <v>141</v>
      </c>
      <c r="Q21" s="51" t="s">
        <v>142</v>
      </c>
      <c r="R21" s="51" t="s">
        <v>10</v>
      </c>
      <c r="S21" s="51" t="s">
        <v>146</v>
      </c>
      <c r="T21" s="51" t="s">
        <v>145</v>
      </c>
      <c r="U21" s="51" t="s">
        <v>11</v>
      </c>
      <c r="V21" s="85" t="s">
        <v>16</v>
      </c>
    </row>
    <row r="22" spans="1:24" s="99" customFormat="1" x14ac:dyDescent="0.2">
      <c r="A22" s="90">
        <v>7</v>
      </c>
      <c r="B22" s="90" t="s">
        <v>1666</v>
      </c>
      <c r="C22" s="207" t="s">
        <v>857</v>
      </c>
      <c r="D22" s="52" t="s">
        <v>90</v>
      </c>
      <c r="E22" s="52" t="s">
        <v>90</v>
      </c>
      <c r="F22" s="52">
        <v>6</v>
      </c>
      <c r="G22" s="52" t="s">
        <v>71</v>
      </c>
      <c r="H22" s="247" t="s">
        <v>52</v>
      </c>
      <c r="I22" s="247" t="s">
        <v>52</v>
      </c>
      <c r="J22" s="247" t="s">
        <v>52</v>
      </c>
      <c r="K22" s="247" t="s">
        <v>71</v>
      </c>
      <c r="L22" s="247" t="s">
        <v>71</v>
      </c>
      <c r="M22" s="247" t="s">
        <v>71</v>
      </c>
      <c r="N22" s="247" t="s">
        <v>71</v>
      </c>
      <c r="O22" s="404" t="s">
        <v>71</v>
      </c>
      <c r="P22" s="404" t="s">
        <v>71</v>
      </c>
      <c r="Q22" s="404" t="s">
        <v>71</v>
      </c>
      <c r="R22" s="404" t="s">
        <v>71</v>
      </c>
      <c r="S22" s="404" t="s">
        <v>71</v>
      </c>
      <c r="T22" s="404" t="s">
        <v>71</v>
      </c>
      <c r="U22" s="404" t="s">
        <v>71</v>
      </c>
      <c r="V22" s="228" t="s">
        <v>876</v>
      </c>
      <c r="X22" s="100"/>
    </row>
    <row r="23" spans="1:24" s="100" customFormat="1" x14ac:dyDescent="0.2">
      <c r="A23" s="218">
        <v>8</v>
      </c>
      <c r="B23" s="218" t="s">
        <v>1666</v>
      </c>
      <c r="C23" s="262" t="s">
        <v>857</v>
      </c>
      <c r="D23" s="91" t="s">
        <v>90</v>
      </c>
      <c r="E23" s="91" t="s">
        <v>90</v>
      </c>
      <c r="F23" s="91">
        <v>6</v>
      </c>
      <c r="G23" s="91" t="s">
        <v>71</v>
      </c>
      <c r="H23" s="295" t="s">
        <v>52</v>
      </c>
      <c r="I23" s="295" t="s">
        <v>52</v>
      </c>
      <c r="J23" s="295" t="s">
        <v>52</v>
      </c>
      <c r="K23" s="295" t="s">
        <v>71</v>
      </c>
      <c r="L23" s="295" t="s">
        <v>71</v>
      </c>
      <c r="M23" s="295" t="s">
        <v>71</v>
      </c>
      <c r="N23" s="295" t="s">
        <v>71</v>
      </c>
      <c r="O23" s="405" t="s">
        <v>71</v>
      </c>
      <c r="P23" s="405" t="s">
        <v>71</v>
      </c>
      <c r="Q23" s="405" t="s">
        <v>71</v>
      </c>
      <c r="R23" s="405" t="s">
        <v>71</v>
      </c>
      <c r="S23" s="405" t="s">
        <v>71</v>
      </c>
      <c r="T23" s="405" t="s">
        <v>71</v>
      </c>
      <c r="U23" s="405" t="s">
        <v>71</v>
      </c>
      <c r="V23" s="481" t="s">
        <v>1575</v>
      </c>
    </row>
    <row r="24" spans="1:24" s="99" customFormat="1" x14ac:dyDescent="0.2">
      <c r="A24" s="406">
        <v>9</v>
      </c>
      <c r="B24" s="406" t="s">
        <v>1666</v>
      </c>
      <c r="C24" s="407" t="s">
        <v>858</v>
      </c>
      <c r="D24" s="107" t="s">
        <v>90</v>
      </c>
      <c r="E24" s="107" t="s">
        <v>90</v>
      </c>
      <c r="F24" s="107">
        <v>6</v>
      </c>
      <c r="G24" s="107" t="s">
        <v>71</v>
      </c>
      <c r="H24" s="408" t="s">
        <v>52</v>
      </c>
      <c r="I24" s="408" t="s">
        <v>52</v>
      </c>
      <c r="J24" s="408" t="s">
        <v>52</v>
      </c>
      <c r="K24" s="408" t="s">
        <v>71</v>
      </c>
      <c r="L24" s="408" t="s">
        <v>71</v>
      </c>
      <c r="M24" s="408" t="s">
        <v>71</v>
      </c>
      <c r="N24" s="408" t="s">
        <v>71</v>
      </c>
      <c r="O24" s="406" t="s">
        <v>864</v>
      </c>
      <c r="P24" s="410" t="s">
        <v>871</v>
      </c>
      <c r="Q24" s="406" t="s">
        <v>126</v>
      </c>
      <c r="R24" s="410" t="s">
        <v>71</v>
      </c>
      <c r="S24" s="410" t="s">
        <v>71</v>
      </c>
      <c r="T24" s="410" t="s">
        <v>71</v>
      </c>
      <c r="U24" s="410" t="s">
        <v>71</v>
      </c>
      <c r="V24" s="645" t="s">
        <v>866</v>
      </c>
      <c r="X24" s="100"/>
    </row>
    <row r="25" spans="1:24" s="99" customFormat="1" x14ac:dyDescent="0.2">
      <c r="A25" s="406">
        <v>9</v>
      </c>
      <c r="B25" s="406" t="s">
        <v>1666</v>
      </c>
      <c r="C25" s="407" t="s">
        <v>858</v>
      </c>
      <c r="D25" s="107" t="s">
        <v>90</v>
      </c>
      <c r="E25" s="107" t="s">
        <v>90</v>
      </c>
      <c r="F25" s="107">
        <v>6</v>
      </c>
      <c r="G25" s="107" t="s">
        <v>71</v>
      </c>
      <c r="H25" s="408" t="s">
        <v>52</v>
      </c>
      <c r="I25" s="408" t="s">
        <v>52</v>
      </c>
      <c r="J25" s="408" t="s">
        <v>52</v>
      </c>
      <c r="K25" s="408" t="s">
        <v>71</v>
      </c>
      <c r="L25" s="408" t="s">
        <v>71</v>
      </c>
      <c r="M25" s="408" t="s">
        <v>71</v>
      </c>
      <c r="N25" s="408" t="s">
        <v>71</v>
      </c>
      <c r="O25" s="406" t="s">
        <v>865</v>
      </c>
      <c r="P25" s="410" t="s">
        <v>872</v>
      </c>
      <c r="Q25" s="406" t="s">
        <v>126</v>
      </c>
      <c r="R25" s="410" t="s">
        <v>71</v>
      </c>
      <c r="S25" s="410" t="s">
        <v>71</v>
      </c>
      <c r="T25" s="410" t="s">
        <v>71</v>
      </c>
      <c r="U25" s="410" t="s">
        <v>71</v>
      </c>
      <c r="V25" s="645" t="s">
        <v>866</v>
      </c>
      <c r="X25" s="100"/>
    </row>
    <row r="27" spans="1:24" s="43" customFormat="1" ht="16" thickBot="1" x14ac:dyDescent="0.25">
      <c r="A27" s="1" t="s">
        <v>2142</v>
      </c>
      <c r="B27" s="1"/>
      <c r="C27" s="1" t="s">
        <v>69</v>
      </c>
      <c r="D27" s="16"/>
      <c r="E27" s="16"/>
    </row>
    <row r="28" spans="1:24" s="18" customFormat="1" x14ac:dyDescent="0.2">
      <c r="A28" s="236"/>
      <c r="B28" s="236"/>
      <c r="C28" s="236"/>
      <c r="D28" s="537"/>
      <c r="E28" s="537"/>
    </row>
    <row r="29" spans="1:24" x14ac:dyDescent="0.2">
      <c r="A29" s="263" t="s">
        <v>5</v>
      </c>
      <c r="B29" s="54" t="s">
        <v>9</v>
      </c>
      <c r="C29" s="55" t="s">
        <v>56</v>
      </c>
      <c r="D29" s="56" t="s">
        <v>488</v>
      </c>
      <c r="E29" s="56" t="s">
        <v>489</v>
      </c>
      <c r="F29" s="56" t="s">
        <v>490</v>
      </c>
      <c r="G29" s="56" t="s">
        <v>491</v>
      </c>
      <c r="H29" s="56" t="s">
        <v>492</v>
      </c>
      <c r="I29" s="56" t="s">
        <v>493</v>
      </c>
      <c r="J29" s="55" t="s">
        <v>2139</v>
      </c>
      <c r="K29" s="55" t="s">
        <v>122</v>
      </c>
      <c r="L29" s="55" t="s">
        <v>2140</v>
      </c>
      <c r="M29" s="55" t="s">
        <v>122</v>
      </c>
      <c r="N29" s="530" t="s">
        <v>42</v>
      </c>
      <c r="O29" s="55" t="s">
        <v>2141</v>
      </c>
      <c r="P29" s="55" t="s">
        <v>122</v>
      </c>
      <c r="Q29" s="530" t="s">
        <v>10</v>
      </c>
      <c r="R29" s="55" t="s">
        <v>2566</v>
      </c>
      <c r="S29" s="55" t="s">
        <v>11</v>
      </c>
      <c r="T29" s="55" t="s">
        <v>16</v>
      </c>
    </row>
    <row r="30" spans="1:24" s="49" customFormat="1" ht="16" x14ac:dyDescent="0.2">
      <c r="A30" s="82" t="s">
        <v>441</v>
      </c>
      <c r="B30" s="82" t="s">
        <v>90</v>
      </c>
      <c r="C30" s="82" t="s">
        <v>71</v>
      </c>
      <c r="D30" s="82" t="s">
        <v>862</v>
      </c>
      <c r="E30" s="82" t="s">
        <v>862</v>
      </c>
      <c r="F30" s="82" t="s">
        <v>862</v>
      </c>
      <c r="G30" s="82">
        <v>24</v>
      </c>
      <c r="H30" s="82" t="s">
        <v>125</v>
      </c>
      <c r="I30" s="82">
        <v>24</v>
      </c>
      <c r="J30" s="82" t="s">
        <v>71</v>
      </c>
      <c r="K30" s="82" t="s">
        <v>71</v>
      </c>
      <c r="L30" s="82" t="s">
        <v>71</v>
      </c>
      <c r="M30" s="82" t="s">
        <v>71</v>
      </c>
      <c r="N30" s="82" t="s">
        <v>71</v>
      </c>
      <c r="O30" s="82" t="s">
        <v>71</v>
      </c>
      <c r="P30" s="82" t="s">
        <v>71</v>
      </c>
      <c r="Q30" s="82" t="s">
        <v>71</v>
      </c>
      <c r="R30" s="82" t="s">
        <v>71</v>
      </c>
      <c r="S30" s="82" t="s">
        <v>71</v>
      </c>
      <c r="T30" s="57" t="s">
        <v>863</v>
      </c>
    </row>
    <row r="32" spans="1:24" s="43" customFormat="1" ht="16" thickBot="1" x14ac:dyDescent="0.25">
      <c r="A32" s="1" t="s">
        <v>12</v>
      </c>
      <c r="B32" s="1"/>
    </row>
    <row r="33" spans="1:10" s="31" customFormat="1" x14ac:dyDescent="0.2">
      <c r="A33" s="3" t="s">
        <v>13</v>
      </c>
      <c r="B33" s="3"/>
      <c r="E33" s="58" t="s">
        <v>1576</v>
      </c>
      <c r="F33" s="58" t="s">
        <v>1577</v>
      </c>
      <c r="G33" s="30" t="s">
        <v>54</v>
      </c>
      <c r="I33" s="30" t="s">
        <v>16</v>
      </c>
    </row>
    <row r="34" spans="1:10" s="60" customFormat="1" x14ac:dyDescent="0.2">
      <c r="A34" s="59">
        <v>1</v>
      </c>
      <c r="B34" s="59"/>
      <c r="C34" s="60" t="s">
        <v>37</v>
      </c>
      <c r="E34" s="61">
        <v>1</v>
      </c>
      <c r="F34" s="61">
        <v>1</v>
      </c>
      <c r="G34" s="60" t="s">
        <v>60</v>
      </c>
      <c r="I34" s="416" t="s">
        <v>861</v>
      </c>
    </row>
    <row r="35" spans="1:10" x14ac:dyDescent="0.2">
      <c r="A35" s="4">
        <v>2</v>
      </c>
      <c r="B35" s="4"/>
      <c r="C35" s="5" t="s">
        <v>17</v>
      </c>
      <c r="E35" s="6">
        <v>0</v>
      </c>
      <c r="F35" s="6">
        <v>0</v>
      </c>
      <c r="G35" s="19" t="s">
        <v>61</v>
      </c>
      <c r="I35" s="42" t="s">
        <v>636</v>
      </c>
    </row>
    <row r="36" spans="1:10" s="8" customFormat="1" x14ac:dyDescent="0.2">
      <c r="A36" s="7">
        <v>3</v>
      </c>
      <c r="B36" s="7"/>
      <c r="C36" s="8" t="s">
        <v>18</v>
      </c>
      <c r="E36" s="10">
        <v>0</v>
      </c>
      <c r="F36" s="10">
        <v>0</v>
      </c>
      <c r="G36" s="8" t="s">
        <v>19</v>
      </c>
      <c r="I36" s="42" t="s">
        <v>636</v>
      </c>
      <c r="J36" s="19"/>
    </row>
    <row r="37" spans="1:10" s="8" customFormat="1" x14ac:dyDescent="0.2">
      <c r="A37" s="7">
        <v>4</v>
      </c>
      <c r="B37" s="7"/>
      <c r="C37" s="8" t="s">
        <v>20</v>
      </c>
      <c r="E37" s="10">
        <v>0</v>
      </c>
      <c r="F37" s="10">
        <v>0</v>
      </c>
      <c r="G37" s="8" t="s">
        <v>21</v>
      </c>
      <c r="I37" s="42" t="s">
        <v>636</v>
      </c>
      <c r="J37" s="19"/>
    </row>
    <row r="38" spans="1:10" x14ac:dyDescent="0.2">
      <c r="A38" s="4">
        <v>5</v>
      </c>
      <c r="B38" s="4"/>
      <c r="C38" s="5" t="s">
        <v>22</v>
      </c>
      <c r="E38" s="6">
        <v>0</v>
      </c>
      <c r="F38" s="6">
        <v>0</v>
      </c>
      <c r="G38" s="19" t="s">
        <v>23</v>
      </c>
      <c r="I38" s="42" t="s">
        <v>1649</v>
      </c>
    </row>
    <row r="39" spans="1:10" x14ac:dyDescent="0.2">
      <c r="A39" s="7">
        <v>6</v>
      </c>
      <c r="B39" s="7"/>
      <c r="C39" s="8" t="s">
        <v>24</v>
      </c>
      <c r="E39" s="10">
        <v>1</v>
      </c>
      <c r="F39" s="10">
        <v>1</v>
      </c>
      <c r="G39" s="19" t="s">
        <v>128</v>
      </c>
      <c r="I39" s="42" t="s">
        <v>1648</v>
      </c>
    </row>
    <row r="40" spans="1:10" x14ac:dyDescent="0.2">
      <c r="E40" s="62"/>
      <c r="F40" s="62"/>
      <c r="I40" s="42"/>
    </row>
    <row r="41" spans="1:10" s="31" customFormat="1" x14ac:dyDescent="0.2">
      <c r="A41" s="3" t="s">
        <v>25</v>
      </c>
      <c r="B41" s="3"/>
      <c r="E41" s="58" t="s">
        <v>14</v>
      </c>
      <c r="F41" s="58" t="s">
        <v>14</v>
      </c>
      <c r="G41" s="30" t="s">
        <v>15</v>
      </c>
      <c r="I41" s="417" t="s">
        <v>16</v>
      </c>
    </row>
    <row r="42" spans="1:10" x14ac:dyDescent="0.2">
      <c r="A42" s="19">
        <v>7</v>
      </c>
      <c r="C42" s="19" t="s">
        <v>26</v>
      </c>
      <c r="E42" s="61">
        <v>1</v>
      </c>
      <c r="F42" s="61">
        <v>1</v>
      </c>
      <c r="G42" s="19" t="s">
        <v>27</v>
      </c>
      <c r="I42" s="418" t="s">
        <v>1578</v>
      </c>
    </row>
    <row r="43" spans="1:10" x14ac:dyDescent="0.2">
      <c r="A43" s="19">
        <v>8</v>
      </c>
      <c r="C43" s="19" t="s">
        <v>58</v>
      </c>
      <c r="E43" s="61">
        <v>1</v>
      </c>
      <c r="F43" s="61">
        <v>1</v>
      </c>
      <c r="G43" s="19" t="s">
        <v>62</v>
      </c>
      <c r="I43" s="42" t="s">
        <v>1846</v>
      </c>
    </row>
    <row r="44" spans="1:10" x14ac:dyDescent="0.2">
      <c r="A44" s="19">
        <v>9</v>
      </c>
      <c r="C44" s="19" t="s">
        <v>40</v>
      </c>
      <c r="E44" s="61">
        <v>0</v>
      </c>
      <c r="F44" s="61">
        <v>0</v>
      </c>
      <c r="G44" s="19" t="s">
        <v>63</v>
      </c>
      <c r="I44" s="42" t="s">
        <v>1656</v>
      </c>
    </row>
    <row r="45" spans="1:10" x14ac:dyDescent="0.2">
      <c r="A45" s="19">
        <v>10</v>
      </c>
      <c r="C45" s="19" t="s">
        <v>39</v>
      </c>
      <c r="E45" s="61">
        <v>0</v>
      </c>
      <c r="F45" s="61">
        <v>0</v>
      </c>
      <c r="G45" s="19" t="s">
        <v>115</v>
      </c>
      <c r="I45" s="413" t="s">
        <v>1845</v>
      </c>
    </row>
    <row r="46" spans="1:10" x14ac:dyDescent="0.2">
      <c r="E46" s="63"/>
      <c r="F46" s="63"/>
      <c r="I46" s="42"/>
    </row>
    <row r="47" spans="1:10" s="31" customFormat="1" x14ac:dyDescent="0.2">
      <c r="A47" s="3" t="s">
        <v>57</v>
      </c>
      <c r="B47" s="3"/>
      <c r="E47" s="64" t="s">
        <v>14</v>
      </c>
      <c r="F47" s="64" t="s">
        <v>14</v>
      </c>
      <c r="G47" s="30" t="s">
        <v>15</v>
      </c>
      <c r="I47" s="417" t="s">
        <v>16</v>
      </c>
    </row>
    <row r="48" spans="1:10" s="5" customFormat="1" x14ac:dyDescent="0.2">
      <c r="A48" s="5">
        <v>11</v>
      </c>
      <c r="C48" s="5" t="s">
        <v>28</v>
      </c>
      <c r="E48" s="6">
        <v>0</v>
      </c>
      <c r="F48" s="6">
        <v>0</v>
      </c>
      <c r="G48" s="19" t="s">
        <v>49</v>
      </c>
      <c r="I48" s="42" t="s">
        <v>1579</v>
      </c>
      <c r="J48" s="19"/>
    </row>
    <row r="49" spans="1:14" s="5" customFormat="1" x14ac:dyDescent="0.2">
      <c r="A49" s="11">
        <v>12</v>
      </c>
      <c r="B49" s="11"/>
      <c r="C49" s="5" t="s">
        <v>47</v>
      </c>
      <c r="E49" s="6">
        <v>0</v>
      </c>
      <c r="F49" s="6">
        <v>0</v>
      </c>
      <c r="G49" s="19" t="s">
        <v>109</v>
      </c>
      <c r="I49" s="42" t="s">
        <v>880</v>
      </c>
      <c r="J49" s="19"/>
    </row>
    <row r="50" spans="1:14" x14ac:dyDescent="0.2">
      <c r="A50" s="47">
        <v>13</v>
      </c>
      <c r="B50" s="47"/>
      <c r="C50" s="19" t="s">
        <v>29</v>
      </c>
      <c r="E50" s="61">
        <v>0</v>
      </c>
      <c r="F50" s="61">
        <v>0</v>
      </c>
      <c r="G50" s="19" t="s">
        <v>30</v>
      </c>
      <c r="I50" s="42" t="s">
        <v>881</v>
      </c>
    </row>
    <row r="51" spans="1:14" x14ac:dyDescent="0.2">
      <c r="A51" s="47">
        <v>14</v>
      </c>
      <c r="B51" s="47"/>
      <c r="C51" s="19" t="s">
        <v>31</v>
      </c>
      <c r="E51" s="61">
        <v>0</v>
      </c>
      <c r="F51" s="61">
        <v>0</v>
      </c>
      <c r="G51" s="19" t="s">
        <v>1400</v>
      </c>
      <c r="I51" s="42" t="s">
        <v>636</v>
      </c>
    </row>
    <row r="52" spans="1:14" x14ac:dyDescent="0.2">
      <c r="A52" s="47">
        <v>15</v>
      </c>
      <c r="B52" s="47"/>
      <c r="C52" s="19" t="s">
        <v>38</v>
      </c>
      <c r="E52" s="61">
        <v>1</v>
      </c>
      <c r="F52" s="61">
        <v>1</v>
      </c>
      <c r="G52" s="19" t="s">
        <v>64</v>
      </c>
      <c r="I52" s="42" t="s">
        <v>1847</v>
      </c>
    </row>
    <row r="53" spans="1:14" x14ac:dyDescent="0.2">
      <c r="E53" s="63"/>
      <c r="F53" s="63"/>
    </row>
    <row r="54" spans="1:14" ht="16" thickBot="1" x14ac:dyDescent="0.25">
      <c r="A54" s="43"/>
      <c r="B54" s="43"/>
      <c r="C54" s="43"/>
      <c r="D54" s="43"/>
      <c r="E54" s="65"/>
      <c r="F54" s="65"/>
      <c r="G54" s="43"/>
      <c r="H54" s="43"/>
      <c r="I54" s="18"/>
      <c r="J54" s="18"/>
      <c r="K54" s="18"/>
      <c r="L54" s="18"/>
      <c r="M54" s="18"/>
      <c r="N54" s="18"/>
    </row>
    <row r="55" spans="1:14" x14ac:dyDescent="0.2">
      <c r="E55" s="63"/>
      <c r="F55" s="63"/>
      <c r="I55" s="18"/>
      <c r="J55" s="18"/>
      <c r="K55" s="18"/>
      <c r="L55" s="18"/>
      <c r="M55" s="18"/>
      <c r="N55" s="18"/>
    </row>
    <row r="56" spans="1:14" ht="16" thickBot="1" x14ac:dyDescent="0.25">
      <c r="A56" s="2" t="s">
        <v>32</v>
      </c>
      <c r="B56" s="2"/>
      <c r="E56" s="66">
        <f>SUM(E34:E39,E42:E45,E48:E52)</f>
        <v>5</v>
      </c>
      <c r="F56" s="66">
        <f>SUM(F34:F39,F42:F45,F48:F52)</f>
        <v>5</v>
      </c>
      <c r="G56" s="67" t="s">
        <v>48</v>
      </c>
      <c r="I56" s="18"/>
      <c r="J56" s="18"/>
      <c r="K56" s="18"/>
      <c r="L56" s="18"/>
      <c r="M56" s="18"/>
      <c r="N56" s="18"/>
    </row>
    <row r="57" spans="1:14" ht="16" thickTop="1" x14ac:dyDescent="0.2">
      <c r="A57" s="201" t="s">
        <v>1367</v>
      </c>
      <c r="B57" s="201"/>
      <c r="C57" s="8"/>
      <c r="D57" s="193"/>
      <c r="E57" s="197" t="s">
        <v>1303</v>
      </c>
      <c r="F57" s="196" t="s">
        <v>1303</v>
      </c>
      <c r="I57" s="18"/>
      <c r="J57" s="18"/>
      <c r="K57" s="18"/>
      <c r="L57" s="18"/>
      <c r="M57" s="18"/>
      <c r="N57" s="18"/>
    </row>
    <row r="58" spans="1:14" x14ac:dyDescent="0.2">
      <c r="A58" s="68" t="s">
        <v>118</v>
      </c>
      <c r="B58" s="2"/>
      <c r="E58" s="204">
        <f>0.5^E57</f>
        <v>6.25E-2</v>
      </c>
      <c r="F58" s="204">
        <f>0.5^F57</f>
        <v>6.25E-2</v>
      </c>
      <c r="I58" s="18"/>
      <c r="J58" s="18"/>
      <c r="K58" s="18"/>
      <c r="L58" s="18"/>
      <c r="M58" s="18"/>
      <c r="N58" s="18"/>
    </row>
    <row r="59" spans="1:14" x14ac:dyDescent="0.2">
      <c r="A59" s="2"/>
      <c r="B59" s="2"/>
      <c r="C59" s="68"/>
      <c r="E59" s="81"/>
      <c r="F59" s="81"/>
      <c r="I59" s="18"/>
      <c r="J59" s="18"/>
      <c r="K59" s="18"/>
      <c r="L59" s="18"/>
      <c r="M59" s="18"/>
      <c r="N59" s="18"/>
    </row>
    <row r="60" spans="1:14" ht="16" thickBot="1" x14ac:dyDescent="0.25">
      <c r="A60" s="1"/>
      <c r="B60" s="1"/>
      <c r="C60" s="43"/>
      <c r="D60" s="43"/>
      <c r="E60" s="87"/>
      <c r="F60" s="87"/>
      <c r="G60" s="43"/>
      <c r="H60" s="43"/>
      <c r="I60" s="18"/>
      <c r="J60" s="18"/>
      <c r="K60" s="18"/>
      <c r="L60" s="18"/>
      <c r="M60" s="18"/>
      <c r="N60" s="18"/>
    </row>
    <row r="61" spans="1:14" x14ac:dyDescent="0.2">
      <c r="A61" s="3" t="s">
        <v>33</v>
      </c>
      <c r="B61" s="3"/>
      <c r="C61" s="31"/>
      <c r="D61" s="31"/>
      <c r="E61" s="69" t="s">
        <v>34</v>
      </c>
      <c r="F61" s="69" t="s">
        <v>34</v>
      </c>
      <c r="G61" s="31" t="s">
        <v>15</v>
      </c>
      <c r="H61" s="31"/>
      <c r="I61" s="18"/>
      <c r="J61" s="18"/>
      <c r="K61" s="18"/>
      <c r="L61" s="18"/>
      <c r="M61" s="18"/>
      <c r="N61" s="18"/>
    </row>
    <row r="62" spans="1:14" x14ac:dyDescent="0.2">
      <c r="A62" s="198" t="s">
        <v>1368</v>
      </c>
      <c r="B62" s="24" t="s">
        <v>1370</v>
      </c>
      <c r="E62" s="200">
        <v>1</v>
      </c>
      <c r="F62" s="200">
        <v>1</v>
      </c>
      <c r="G62" s="24" t="s">
        <v>1372</v>
      </c>
      <c r="I62" s="18"/>
      <c r="J62" s="18"/>
      <c r="K62" s="18"/>
      <c r="L62" s="18"/>
      <c r="M62" s="18"/>
      <c r="N62" s="18"/>
    </row>
    <row r="63" spans="1:14" x14ac:dyDescent="0.2">
      <c r="A63" s="198" t="s">
        <v>1369</v>
      </c>
      <c r="B63" s="193" t="s">
        <v>1371</v>
      </c>
      <c r="C63" s="24"/>
      <c r="E63" s="200">
        <v>1</v>
      </c>
      <c r="F63" s="200">
        <v>1</v>
      </c>
      <c r="G63" s="24" t="s">
        <v>1372</v>
      </c>
      <c r="I63" s="18"/>
      <c r="J63" s="18"/>
      <c r="K63" s="18"/>
      <c r="L63" s="18"/>
      <c r="M63" s="18"/>
      <c r="N63" s="18"/>
    </row>
    <row r="64" spans="1:14" x14ac:dyDescent="0.2">
      <c r="A64" s="5"/>
      <c r="B64" s="5"/>
      <c r="C64" s="24"/>
      <c r="E64" s="23"/>
      <c r="F64" s="23"/>
      <c r="I64" s="18"/>
      <c r="J64" s="18"/>
      <c r="K64" s="18"/>
      <c r="L64" s="18"/>
      <c r="M64" s="18"/>
      <c r="N64" s="18"/>
    </row>
    <row r="65" spans="1:14" ht="16" thickBot="1" x14ac:dyDescent="0.25">
      <c r="A65" s="5"/>
      <c r="B65" s="5"/>
      <c r="C65" s="22"/>
      <c r="I65" s="18"/>
      <c r="J65" s="18"/>
      <c r="K65" s="18"/>
      <c r="L65" s="18"/>
      <c r="M65" s="18"/>
      <c r="N65" s="18"/>
    </row>
    <row r="66" spans="1:14" x14ac:dyDescent="0.2">
      <c r="A66" s="21"/>
      <c r="B66" s="21"/>
      <c r="C66" s="20"/>
      <c r="D66" s="70"/>
      <c r="E66" s="70"/>
      <c r="F66" s="70"/>
      <c r="G66" s="70"/>
      <c r="H66" s="70"/>
      <c r="I66" s="18"/>
      <c r="J66" s="18"/>
      <c r="K66" s="18"/>
      <c r="L66" s="18"/>
      <c r="M66" s="18"/>
      <c r="N66" s="18"/>
    </row>
    <row r="67" spans="1:14" ht="16" thickBot="1" x14ac:dyDescent="0.25">
      <c r="A67" s="2" t="s">
        <v>35</v>
      </c>
      <c r="B67" s="2"/>
      <c r="E67" s="211">
        <f>E56*E58*E62*E63</f>
        <v>0.3125</v>
      </c>
      <c r="F67" s="211">
        <f>F56*F58*F62*F63</f>
        <v>0.3125</v>
      </c>
      <c r="G67" s="212" t="s">
        <v>48</v>
      </c>
      <c r="I67" s="18"/>
      <c r="J67" s="18"/>
      <c r="K67" s="18"/>
      <c r="L67" s="18"/>
      <c r="M67" s="18"/>
      <c r="N67" s="18"/>
    </row>
    <row r="68" spans="1:14" ht="16" thickTop="1" x14ac:dyDescent="0.2">
      <c r="C68" s="68"/>
      <c r="I68" s="18"/>
      <c r="J68" s="18"/>
      <c r="K68" s="18"/>
      <c r="L68" s="18"/>
      <c r="M68" s="18"/>
      <c r="N68" s="18"/>
    </row>
    <row r="69" spans="1:14" ht="16" thickBot="1" x14ac:dyDescent="0.25">
      <c r="A69" s="43"/>
      <c r="B69" s="43"/>
      <c r="C69" s="43"/>
      <c r="D69" s="43"/>
      <c r="E69" s="43"/>
      <c r="F69" s="43"/>
      <c r="G69" s="43"/>
      <c r="H69" s="43"/>
      <c r="I69" s="18"/>
      <c r="J69" s="18"/>
      <c r="K69" s="18"/>
      <c r="L69" s="18"/>
      <c r="M69" s="18"/>
      <c r="N69" s="18"/>
    </row>
    <row r="70" spans="1:14" x14ac:dyDescent="0.2">
      <c r="I70" s="18"/>
      <c r="J70" s="18"/>
      <c r="K70" s="18"/>
      <c r="L70" s="18"/>
      <c r="M70" s="18"/>
      <c r="N70" s="18"/>
    </row>
    <row r="71" spans="1:14" x14ac:dyDescent="0.2">
      <c r="A71" s="2" t="s">
        <v>1394</v>
      </c>
      <c r="I71" s="18"/>
      <c r="J71" s="18"/>
      <c r="K71" s="18"/>
      <c r="L71" s="18"/>
      <c r="M71" s="18"/>
      <c r="N71" s="18"/>
    </row>
    <row r="72" spans="1:14" x14ac:dyDescent="0.2">
      <c r="A72" s="221">
        <v>44119</v>
      </c>
      <c r="B72" s="19" t="s">
        <v>1395</v>
      </c>
      <c r="I72" s="18"/>
      <c r="J72" s="18"/>
      <c r="K72" s="18"/>
      <c r="L72" s="18"/>
      <c r="M72" s="18"/>
      <c r="N72" s="18"/>
    </row>
    <row r="73" spans="1:14" x14ac:dyDescent="0.2">
      <c r="I73" s="18"/>
      <c r="J73" s="18"/>
      <c r="K73" s="18"/>
      <c r="L73" s="18"/>
      <c r="M73" s="18"/>
      <c r="N73" s="18"/>
    </row>
    <row r="74" spans="1:14" x14ac:dyDescent="0.2">
      <c r="I74" s="18"/>
      <c r="J74" s="18"/>
      <c r="K74" s="18"/>
      <c r="L74" s="18"/>
      <c r="M74" s="18"/>
      <c r="N74" s="18"/>
    </row>
    <row r="75" spans="1:14" x14ac:dyDescent="0.2">
      <c r="I75" s="18"/>
      <c r="J75" s="18"/>
      <c r="K75" s="18"/>
      <c r="L75" s="18"/>
      <c r="M75" s="18"/>
      <c r="N75" s="18"/>
    </row>
    <row r="76" spans="1:14" x14ac:dyDescent="0.2">
      <c r="I76" s="18"/>
      <c r="J76" s="18"/>
      <c r="K76" s="18"/>
      <c r="L76" s="18"/>
      <c r="M76" s="18"/>
      <c r="N76" s="18"/>
    </row>
    <row r="77" spans="1:14" x14ac:dyDescent="0.2">
      <c r="I77" s="18"/>
      <c r="J77" s="18"/>
      <c r="K77" s="18"/>
      <c r="L77" s="18"/>
      <c r="M77" s="18"/>
      <c r="N77" s="18"/>
    </row>
    <row r="1048504" spans="16:16" x14ac:dyDescent="0.2">
      <c r="P1048504" s="57"/>
    </row>
  </sheetData>
  <conditionalFormatting sqref="E67:F67">
    <cfRule type="cellIs" dxfId="129" priority="1" operator="lessThan">
      <formula>7.5</formula>
    </cfRule>
    <cfRule type="cellIs" dxfId="128" priority="2" operator="greaterThan">
      <formula>7.5</formula>
    </cfRule>
  </conditionalFormatting>
  <dataValidations count="3">
    <dataValidation type="list" allowBlank="1" showInputMessage="1" showErrorMessage="1" sqref="E10:E11" xr:uid="{00000000-0002-0000-0400-000000000000}">
      <formula1>#REF!</formula1>
    </dataValidation>
    <dataValidation type="list" showInputMessage="1" showErrorMessage="1" sqref="E12" xr:uid="{00000000-0002-0000-0400-000001000000}">
      <formula1>#REF!</formula1>
    </dataValidation>
    <dataValidation type="list" allowBlank="1" showInputMessage="1" showErrorMessage="1" sqref="D12" xr:uid="{00000000-0002-0000-0400-000002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3000000}">
          <x14:formula1>
            <xm:f>Lists!$C$1:$C$9</xm:f>
          </x14:formula1>
          <xm:sqref>D10</xm:sqref>
        </x14:dataValidation>
        <x14:dataValidation type="list" allowBlank="1" showInputMessage="1" showErrorMessage="1" xr:uid="{00000000-0002-0000-0400-000004000000}">
          <x14:formula1>
            <xm:f>Lists!$F$1:$F$8</xm:f>
          </x14:formula1>
          <xm:sqref>D11</xm:sqref>
        </x14:dataValidation>
        <x14:dataValidation type="list" allowBlank="1" showInputMessage="1" showErrorMessage="1" xr:uid="{00000000-0002-0000-0400-000005000000}">
          <x14:formula1>
            <xm:f>Lists!$G$1:$G$8</xm:f>
          </x14:formula1>
          <xm:sqref>D22:D25</xm:sqref>
        </x14:dataValidation>
        <x14:dataValidation type="list" allowBlank="1" showInputMessage="1" showErrorMessage="1" xr:uid="{00000000-0002-0000-0400-000006000000}">
          <x14:formula1>
            <xm:f>Lists!$E$1:$E$4</xm:f>
          </x14:formula1>
          <xm:sqref>V15:V17</xm:sqref>
        </x14:dataValidation>
        <x14:dataValidation type="list" allowBlank="1" showInputMessage="1" showErrorMessage="1" xr:uid="{00000000-0002-0000-0400-000007000000}">
          <x14:formula1>
            <xm:f>Lists!$D$1:$D$8</xm:f>
          </x14:formula1>
          <xm:sqref>E15:E17</xm:sqref>
        </x14:dataValidation>
      </x14:dataValidation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92D050"/>
  </sheetPr>
  <dimension ref="A1:X1048512"/>
  <sheetViews>
    <sheetView topLeftCell="B1" zoomScale="80" zoomScaleNormal="80" zoomScalePageLayoutView="80" workbookViewId="0">
      <selection activeCell="H79" sqref="H79"/>
    </sheetView>
  </sheetViews>
  <sheetFormatPr baseColWidth="10" defaultColWidth="8.83203125" defaultRowHeight="15" x14ac:dyDescent="0.2"/>
  <cols>
    <col min="1" max="1" width="13.5" style="19" customWidth="1"/>
    <col min="2" max="2" width="48.6640625" style="19" customWidth="1"/>
    <col min="3" max="3" width="30.33203125" style="19" customWidth="1"/>
    <col min="4" max="4" width="25.83203125" style="19" customWidth="1"/>
    <col min="5" max="5" width="28.83203125" style="19" customWidth="1"/>
    <col min="6" max="6" width="25" style="19" customWidth="1"/>
    <col min="7" max="7" width="26.5" style="19" customWidth="1"/>
    <col min="8" max="8" width="29" style="19" customWidth="1"/>
    <col min="9" max="9" width="50.66406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8"/>
  </cols>
  <sheetData>
    <row r="1" spans="1:24" ht="16" thickBot="1" x14ac:dyDescent="0.25">
      <c r="A1" s="1" t="s">
        <v>0</v>
      </c>
      <c r="B1" s="1"/>
      <c r="C1" s="43"/>
      <c r="D1" s="43"/>
      <c r="E1" s="43"/>
      <c r="F1" s="43"/>
      <c r="G1" s="43"/>
      <c r="H1" s="43"/>
      <c r="I1" s="43"/>
      <c r="J1" s="43"/>
      <c r="K1" s="43"/>
      <c r="L1" s="43"/>
      <c r="M1" s="43"/>
      <c r="N1" s="43"/>
      <c r="O1" s="43"/>
      <c r="P1" s="43"/>
      <c r="Q1" s="43"/>
      <c r="R1" s="43"/>
      <c r="S1" s="43"/>
      <c r="T1" s="43"/>
      <c r="U1" s="43"/>
      <c r="V1" s="43"/>
      <c r="W1" s="43"/>
      <c r="X1" s="43"/>
    </row>
    <row r="2" spans="1:24" x14ac:dyDescent="0.2">
      <c r="C2" s="19" t="s">
        <v>1</v>
      </c>
      <c r="D2" s="44" t="s">
        <v>2518</v>
      </c>
      <c r="G2" s="19" t="s">
        <v>72</v>
      </c>
      <c r="H2" s="44" t="s">
        <v>2255</v>
      </c>
    </row>
    <row r="3" spans="1:24" x14ac:dyDescent="0.2">
      <c r="C3" s="19" t="s">
        <v>2</v>
      </c>
      <c r="D3" s="209">
        <v>2019</v>
      </c>
    </row>
    <row r="4" spans="1:24" x14ac:dyDescent="0.2">
      <c r="C4" s="8" t="s">
        <v>44</v>
      </c>
      <c r="D4" s="44" t="s">
        <v>2254</v>
      </c>
    </row>
    <row r="5" spans="1:24" x14ac:dyDescent="0.2">
      <c r="C5" s="19" t="s">
        <v>3</v>
      </c>
      <c r="D5" s="44" t="s">
        <v>2519</v>
      </c>
    </row>
    <row r="6" spans="1:24" x14ac:dyDescent="0.2">
      <c r="D6" s="18"/>
    </row>
    <row r="7" spans="1:24" ht="16" thickBot="1" x14ac:dyDescent="0.25">
      <c r="A7" s="1" t="s">
        <v>59</v>
      </c>
      <c r="B7" s="1"/>
      <c r="C7" s="43"/>
      <c r="D7" s="248" t="s">
        <v>2561</v>
      </c>
      <c r="E7" s="43"/>
      <c r="F7" s="43"/>
      <c r="G7" s="43"/>
      <c r="H7" s="43"/>
      <c r="I7" s="43"/>
      <c r="J7" s="43"/>
      <c r="K7" s="43"/>
      <c r="L7" s="43"/>
      <c r="M7" s="43"/>
      <c r="N7" s="43"/>
      <c r="O7" s="43"/>
      <c r="P7" s="43"/>
      <c r="Q7" s="43"/>
      <c r="R7" s="43"/>
      <c r="S7" s="43"/>
      <c r="T7" s="43"/>
      <c r="U7" s="43"/>
      <c r="V7" s="43"/>
      <c r="W7" s="43"/>
      <c r="X7" s="43"/>
    </row>
    <row r="9" spans="1:24"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row>
    <row r="10" spans="1:24" x14ac:dyDescent="0.2">
      <c r="C10" s="19" t="s">
        <v>74</v>
      </c>
      <c r="D10" s="45" t="s">
        <v>504</v>
      </c>
      <c r="E10" s="46"/>
    </row>
    <row r="11" spans="1:24" x14ac:dyDescent="0.2">
      <c r="C11" s="19" t="s">
        <v>46</v>
      </c>
      <c r="D11" s="45" t="s">
        <v>301</v>
      </c>
      <c r="E11" s="47"/>
    </row>
    <row r="12" spans="1:24" x14ac:dyDescent="0.2">
      <c r="C12" s="19" t="s">
        <v>67</v>
      </c>
      <c r="D12" s="45" t="s">
        <v>53</v>
      </c>
      <c r="E12" s="47"/>
    </row>
    <row r="13" spans="1:24" x14ac:dyDescent="0.2">
      <c r="A13" s="2"/>
      <c r="B13" s="2"/>
    </row>
    <row r="14" spans="1:24" s="541"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529" customFormat="1" x14ac:dyDescent="0.2">
      <c r="A15" s="225">
        <v>1</v>
      </c>
      <c r="B15" s="225" t="s">
        <v>2255</v>
      </c>
      <c r="C15" s="225" t="s">
        <v>389</v>
      </c>
      <c r="D15" s="225" t="s">
        <v>441</v>
      </c>
      <c r="E15" s="225" t="s">
        <v>1583</v>
      </c>
      <c r="F15" s="225" t="s">
        <v>2258</v>
      </c>
      <c r="G15" s="225" t="s">
        <v>132</v>
      </c>
      <c r="H15" s="225" t="s">
        <v>134</v>
      </c>
      <c r="I15" s="225" t="s">
        <v>2259</v>
      </c>
      <c r="J15" s="225" t="s">
        <v>85</v>
      </c>
      <c r="K15" s="225">
        <v>1</v>
      </c>
      <c r="L15" s="225" t="s">
        <v>71</v>
      </c>
      <c r="M15" s="225" t="s">
        <v>71</v>
      </c>
      <c r="N15" s="225">
        <v>40</v>
      </c>
      <c r="O15" s="225">
        <v>50</v>
      </c>
      <c r="P15" s="304">
        <v>0.67222222222222217</v>
      </c>
      <c r="Q15" s="15">
        <v>1</v>
      </c>
      <c r="R15" s="15">
        <v>14</v>
      </c>
      <c r="S15" s="15" t="s">
        <v>126</v>
      </c>
      <c r="T15" s="15">
        <f>14*24</f>
        <v>336</v>
      </c>
      <c r="U15" s="225" t="s">
        <v>52</v>
      </c>
      <c r="V15" s="225" t="s">
        <v>52</v>
      </c>
      <c r="W15" s="225" t="s">
        <v>594</v>
      </c>
      <c r="X15" s="306" t="s">
        <v>2562</v>
      </c>
    </row>
    <row r="16" spans="1:24" s="529" customFormat="1" x14ac:dyDescent="0.2">
      <c r="A16" s="225">
        <v>2</v>
      </c>
      <c r="B16" s="225" t="s">
        <v>2255</v>
      </c>
      <c r="C16" s="225" t="s">
        <v>389</v>
      </c>
      <c r="D16" s="225" t="s">
        <v>441</v>
      </c>
      <c r="E16" s="225" t="s">
        <v>1583</v>
      </c>
      <c r="F16" s="225" t="s">
        <v>2258</v>
      </c>
      <c r="G16" s="225" t="s">
        <v>132</v>
      </c>
      <c r="H16" s="225" t="s">
        <v>134</v>
      </c>
      <c r="I16" s="225" t="s">
        <v>2260</v>
      </c>
      <c r="J16" s="225" t="s">
        <v>85</v>
      </c>
      <c r="K16" s="225">
        <v>1</v>
      </c>
      <c r="L16" s="225" t="s">
        <v>71</v>
      </c>
      <c r="M16" s="225" t="s">
        <v>71</v>
      </c>
      <c r="N16" s="225">
        <v>40</v>
      </c>
      <c r="O16" s="225">
        <v>50</v>
      </c>
      <c r="P16" s="304">
        <v>0.67222222222222217</v>
      </c>
      <c r="Q16" s="15">
        <v>1</v>
      </c>
      <c r="R16" s="15">
        <v>14</v>
      </c>
      <c r="S16" s="15" t="s">
        <v>126</v>
      </c>
      <c r="T16" s="15">
        <f t="shared" ref="T16" si="0">14*24</f>
        <v>336</v>
      </c>
      <c r="U16" s="225" t="s">
        <v>52</v>
      </c>
      <c r="V16" s="225" t="s">
        <v>52</v>
      </c>
      <c r="W16" s="225" t="s">
        <v>594</v>
      </c>
      <c r="X16" s="306" t="s">
        <v>2563</v>
      </c>
    </row>
    <row r="17" spans="1:24" s="98" customFormat="1" x14ac:dyDescent="0.2">
      <c r="A17" s="49"/>
      <c r="B17" s="49"/>
      <c r="C17" s="49"/>
      <c r="D17" s="49"/>
      <c r="E17" s="49"/>
      <c r="F17" s="49"/>
      <c r="G17" s="49"/>
      <c r="H17" s="49"/>
      <c r="I17" s="49"/>
      <c r="J17" s="49"/>
      <c r="K17" s="49"/>
      <c r="L17" s="49"/>
      <c r="M17" s="49"/>
      <c r="N17" s="49"/>
      <c r="O17" s="49"/>
      <c r="P17" s="49"/>
      <c r="Q17" s="49"/>
      <c r="R17" s="49"/>
      <c r="S17" s="49"/>
      <c r="T17" s="49"/>
      <c r="U17" s="49"/>
      <c r="V17" s="49"/>
      <c r="W17" s="49"/>
      <c r="X17" s="49"/>
    </row>
    <row r="18" spans="1:24" s="98" customFormat="1" ht="16" thickBot="1" x14ac:dyDescent="0.25">
      <c r="A18" s="17" t="s">
        <v>2142</v>
      </c>
      <c r="B18" s="17"/>
      <c r="C18" s="17" t="s">
        <v>68</v>
      </c>
      <c r="D18" s="50"/>
      <c r="E18" s="50"/>
      <c r="F18" s="50"/>
      <c r="G18" s="50"/>
      <c r="H18" s="50"/>
      <c r="I18" s="50"/>
      <c r="J18" s="50"/>
      <c r="K18" s="50"/>
      <c r="L18" s="50"/>
      <c r="M18" s="50"/>
      <c r="N18" s="50"/>
      <c r="O18" s="50"/>
      <c r="P18" s="50"/>
      <c r="Q18" s="50"/>
      <c r="R18" s="50"/>
      <c r="S18" s="50"/>
      <c r="T18" s="50"/>
      <c r="U18" s="50"/>
      <c r="V18" s="50"/>
      <c r="W18" s="50"/>
      <c r="X18" s="50"/>
    </row>
    <row r="19" spans="1:24" s="98" customFormat="1" x14ac:dyDescent="0.2">
      <c r="A19" s="49"/>
      <c r="B19" s="49"/>
      <c r="C19" s="49"/>
      <c r="D19" s="49"/>
      <c r="E19" s="49"/>
      <c r="F19" s="49"/>
      <c r="G19" s="49"/>
      <c r="H19" s="49"/>
      <c r="I19" s="49"/>
      <c r="J19" s="49"/>
      <c r="K19" s="49"/>
      <c r="L19" s="49"/>
      <c r="M19" s="49"/>
      <c r="N19" s="49"/>
      <c r="O19" s="49"/>
      <c r="P19" s="49"/>
      <c r="Q19" s="49"/>
      <c r="R19" s="49"/>
      <c r="S19" s="49"/>
      <c r="T19" s="49"/>
      <c r="U19" s="49"/>
      <c r="V19" s="49"/>
      <c r="W19" s="49"/>
      <c r="X19" s="49"/>
    </row>
    <row r="20" spans="1:24" s="99" customFormat="1" x14ac:dyDescent="0.2">
      <c r="A20" s="659" t="s">
        <v>5</v>
      </c>
      <c r="B20" s="659" t="s">
        <v>36</v>
      </c>
      <c r="C20" s="659" t="s">
        <v>6</v>
      </c>
      <c r="D20" s="659" t="s">
        <v>45</v>
      </c>
      <c r="E20" s="659" t="s">
        <v>9</v>
      </c>
      <c r="F20" s="659" t="s">
        <v>119</v>
      </c>
      <c r="G20" s="659" t="s">
        <v>56</v>
      </c>
      <c r="H20" s="659" t="s">
        <v>136</v>
      </c>
      <c r="I20" s="659" t="s">
        <v>137</v>
      </c>
      <c r="J20" s="659" t="s">
        <v>138</v>
      </c>
      <c r="K20" s="659" t="s">
        <v>139</v>
      </c>
      <c r="L20" s="659" t="s">
        <v>122</v>
      </c>
      <c r="M20" s="659" t="s">
        <v>140</v>
      </c>
      <c r="N20" s="659" t="s">
        <v>122</v>
      </c>
      <c r="O20" s="659" t="s">
        <v>42</v>
      </c>
      <c r="P20" s="659" t="s">
        <v>141</v>
      </c>
      <c r="Q20" s="659" t="s">
        <v>142</v>
      </c>
      <c r="R20" s="659" t="s">
        <v>10</v>
      </c>
      <c r="S20" s="659" t="s">
        <v>146</v>
      </c>
      <c r="T20" s="659" t="s">
        <v>145</v>
      </c>
      <c r="U20" s="659" t="s">
        <v>11</v>
      </c>
      <c r="V20" s="659" t="s">
        <v>16</v>
      </c>
    </row>
    <row r="21" spans="1:24" s="99" customFormat="1" x14ac:dyDescent="0.2">
      <c r="A21" s="52">
        <v>1</v>
      </c>
      <c r="B21" s="90" t="s">
        <v>2255</v>
      </c>
      <c r="C21" s="90" t="s">
        <v>389</v>
      </c>
      <c r="D21" s="90" t="s">
        <v>90</v>
      </c>
      <c r="E21" s="52" t="s">
        <v>2265</v>
      </c>
      <c r="F21" s="52">
        <v>6</v>
      </c>
      <c r="G21" s="52" t="s">
        <v>52</v>
      </c>
      <c r="H21" s="247">
        <v>14</v>
      </c>
      <c r="I21" s="247" t="s">
        <v>126</v>
      </c>
      <c r="J21" s="247">
        <f t="shared" ref="J21:J34" si="1">14*24</f>
        <v>336</v>
      </c>
      <c r="K21" s="90" t="s">
        <v>2274</v>
      </c>
      <c r="L21" s="90" t="s">
        <v>2280</v>
      </c>
      <c r="M21" s="90">
        <v>261</v>
      </c>
      <c r="N21" s="90" t="s">
        <v>2280</v>
      </c>
      <c r="O21" s="90" t="s">
        <v>71</v>
      </c>
      <c r="P21" s="90" t="s">
        <v>71</v>
      </c>
      <c r="Q21" s="90" t="s">
        <v>71</v>
      </c>
      <c r="R21" s="90" t="s">
        <v>71</v>
      </c>
      <c r="S21" s="90" t="s">
        <v>71</v>
      </c>
      <c r="T21" s="90" t="s">
        <v>71</v>
      </c>
      <c r="U21" s="90" t="s">
        <v>2261</v>
      </c>
      <c r="V21" s="90" t="s">
        <v>2273</v>
      </c>
      <c r="W21" s="51"/>
      <c r="X21" s="558"/>
    </row>
    <row r="22" spans="1:24" s="99" customFormat="1" x14ac:dyDescent="0.2">
      <c r="A22" s="52">
        <v>1</v>
      </c>
      <c r="B22" s="90" t="s">
        <v>2255</v>
      </c>
      <c r="C22" s="90" t="s">
        <v>389</v>
      </c>
      <c r="D22" s="90" t="s">
        <v>90</v>
      </c>
      <c r="E22" s="52" t="s">
        <v>2266</v>
      </c>
      <c r="F22" s="52">
        <v>6</v>
      </c>
      <c r="G22" s="52" t="s">
        <v>52</v>
      </c>
      <c r="H22" s="247">
        <v>14</v>
      </c>
      <c r="I22" s="247" t="s">
        <v>126</v>
      </c>
      <c r="J22" s="247">
        <f t="shared" si="1"/>
        <v>336</v>
      </c>
      <c r="K22" s="90" t="s">
        <v>2274</v>
      </c>
      <c r="L22" s="90" t="s">
        <v>2280</v>
      </c>
      <c r="M22" s="90">
        <v>261</v>
      </c>
      <c r="N22" s="90" t="s">
        <v>2280</v>
      </c>
      <c r="O22" s="90" t="s">
        <v>71</v>
      </c>
      <c r="P22" s="90" t="s">
        <v>71</v>
      </c>
      <c r="Q22" s="90" t="s">
        <v>71</v>
      </c>
      <c r="R22" s="90" t="s">
        <v>71</v>
      </c>
      <c r="S22" s="90" t="s">
        <v>71</v>
      </c>
      <c r="T22" s="90" t="s">
        <v>71</v>
      </c>
      <c r="U22" s="90" t="s">
        <v>2261</v>
      </c>
      <c r="V22" s="90" t="s">
        <v>2273</v>
      </c>
      <c r="W22" s="51"/>
      <c r="X22" s="558"/>
    </row>
    <row r="23" spans="1:24" s="99" customFormat="1" x14ac:dyDescent="0.2">
      <c r="A23" s="52">
        <v>1</v>
      </c>
      <c r="B23" s="90" t="s">
        <v>2255</v>
      </c>
      <c r="C23" s="90" t="s">
        <v>389</v>
      </c>
      <c r="D23" s="90" t="s">
        <v>90</v>
      </c>
      <c r="E23" s="52" t="s">
        <v>2267</v>
      </c>
      <c r="F23" s="52">
        <v>6</v>
      </c>
      <c r="G23" s="52" t="s">
        <v>52</v>
      </c>
      <c r="H23" s="247">
        <v>14</v>
      </c>
      <c r="I23" s="247" t="s">
        <v>126</v>
      </c>
      <c r="J23" s="247">
        <f t="shared" si="1"/>
        <v>336</v>
      </c>
      <c r="K23" s="90">
        <v>261</v>
      </c>
      <c r="L23" s="90" t="s">
        <v>2280</v>
      </c>
      <c r="M23" s="90" t="s">
        <v>2275</v>
      </c>
      <c r="N23" s="90" t="s">
        <v>2280</v>
      </c>
      <c r="O23" s="90" t="s">
        <v>71</v>
      </c>
      <c r="P23" s="90" t="s">
        <v>71</v>
      </c>
      <c r="Q23" s="90" t="s">
        <v>71</v>
      </c>
      <c r="R23" s="90" t="s">
        <v>71</v>
      </c>
      <c r="S23" s="90" t="s">
        <v>71</v>
      </c>
      <c r="T23" s="90" t="s">
        <v>71</v>
      </c>
      <c r="U23" s="90" t="s">
        <v>2261</v>
      </c>
      <c r="V23" s="90" t="s">
        <v>2273</v>
      </c>
      <c r="W23" s="51"/>
      <c r="X23" s="558"/>
    </row>
    <row r="24" spans="1:24" s="99" customFormat="1" x14ac:dyDescent="0.2">
      <c r="A24" s="52">
        <v>1</v>
      </c>
      <c r="B24" s="90" t="s">
        <v>2255</v>
      </c>
      <c r="C24" s="90" t="s">
        <v>389</v>
      </c>
      <c r="D24" s="90" t="s">
        <v>90</v>
      </c>
      <c r="E24" s="52" t="s">
        <v>2268</v>
      </c>
      <c r="F24" s="52">
        <v>6</v>
      </c>
      <c r="G24" s="52" t="s">
        <v>52</v>
      </c>
      <c r="H24" s="247">
        <v>14</v>
      </c>
      <c r="I24" s="247" t="s">
        <v>126</v>
      </c>
      <c r="J24" s="247">
        <f t="shared" si="1"/>
        <v>336</v>
      </c>
      <c r="K24" s="90">
        <v>261</v>
      </c>
      <c r="L24" s="90" t="s">
        <v>2280</v>
      </c>
      <c r="M24" s="90" t="s">
        <v>2275</v>
      </c>
      <c r="N24" s="90" t="s">
        <v>2280</v>
      </c>
      <c r="O24" s="90" t="s">
        <v>71</v>
      </c>
      <c r="P24" s="90" t="s">
        <v>71</v>
      </c>
      <c r="Q24" s="90" t="s">
        <v>71</v>
      </c>
      <c r="R24" s="90" t="s">
        <v>71</v>
      </c>
      <c r="S24" s="90" t="s">
        <v>71</v>
      </c>
      <c r="T24" s="90" t="s">
        <v>71</v>
      </c>
      <c r="U24" s="90" t="s">
        <v>2261</v>
      </c>
      <c r="V24" s="90" t="s">
        <v>2273</v>
      </c>
      <c r="W24" s="51"/>
      <c r="X24" s="558"/>
    </row>
    <row r="25" spans="1:24" s="99" customFormat="1" x14ac:dyDescent="0.2">
      <c r="A25" s="52">
        <v>1</v>
      </c>
      <c r="B25" s="90" t="s">
        <v>2255</v>
      </c>
      <c r="C25" s="90" t="s">
        <v>389</v>
      </c>
      <c r="D25" s="90" t="s">
        <v>90</v>
      </c>
      <c r="E25" s="52" t="s">
        <v>2269</v>
      </c>
      <c r="F25" s="52">
        <v>6</v>
      </c>
      <c r="G25" s="52" t="s">
        <v>52</v>
      </c>
      <c r="H25" s="247">
        <v>14</v>
      </c>
      <c r="I25" s="247" t="s">
        <v>126</v>
      </c>
      <c r="J25" s="247">
        <f t="shared" si="1"/>
        <v>336</v>
      </c>
      <c r="K25" s="90">
        <v>261</v>
      </c>
      <c r="L25" s="90" t="s">
        <v>2280</v>
      </c>
      <c r="M25" s="90" t="s">
        <v>2275</v>
      </c>
      <c r="N25" s="90" t="s">
        <v>2280</v>
      </c>
      <c r="O25" s="90" t="s">
        <v>71</v>
      </c>
      <c r="P25" s="90" t="s">
        <v>71</v>
      </c>
      <c r="Q25" s="90" t="s">
        <v>71</v>
      </c>
      <c r="R25" s="90" t="s">
        <v>71</v>
      </c>
      <c r="S25" s="90" t="s">
        <v>71</v>
      </c>
      <c r="T25" s="90" t="s">
        <v>71</v>
      </c>
      <c r="U25" s="90" t="s">
        <v>2261</v>
      </c>
      <c r="V25" s="90" t="s">
        <v>2273</v>
      </c>
      <c r="W25" s="51"/>
      <c r="X25" s="558"/>
    </row>
    <row r="26" spans="1:24" s="99" customFormat="1" x14ac:dyDescent="0.2">
      <c r="A26" s="52">
        <v>1</v>
      </c>
      <c r="B26" s="90" t="s">
        <v>2255</v>
      </c>
      <c r="C26" s="90" t="s">
        <v>389</v>
      </c>
      <c r="D26" s="90" t="s">
        <v>90</v>
      </c>
      <c r="E26" s="52" t="s">
        <v>2270</v>
      </c>
      <c r="F26" s="52">
        <v>6</v>
      </c>
      <c r="G26" s="52" t="s">
        <v>52</v>
      </c>
      <c r="H26" s="247">
        <v>14</v>
      </c>
      <c r="I26" s="247" t="s">
        <v>126</v>
      </c>
      <c r="J26" s="247">
        <f t="shared" si="1"/>
        <v>336</v>
      </c>
      <c r="K26" s="90">
        <v>261</v>
      </c>
      <c r="L26" s="90" t="s">
        <v>2280</v>
      </c>
      <c r="M26" s="90" t="s">
        <v>2275</v>
      </c>
      <c r="N26" s="90" t="s">
        <v>2280</v>
      </c>
      <c r="O26" s="90" t="s">
        <v>71</v>
      </c>
      <c r="P26" s="90" t="s">
        <v>71</v>
      </c>
      <c r="Q26" s="90" t="s">
        <v>71</v>
      </c>
      <c r="R26" s="90" t="s">
        <v>71</v>
      </c>
      <c r="S26" s="90" t="s">
        <v>71</v>
      </c>
      <c r="T26" s="90" t="s">
        <v>71</v>
      </c>
      <c r="U26" s="90" t="s">
        <v>2261</v>
      </c>
      <c r="V26" s="90" t="s">
        <v>2273</v>
      </c>
      <c r="W26" s="51"/>
      <c r="X26" s="558"/>
    </row>
    <row r="27" spans="1:24" s="99" customFormat="1" x14ac:dyDescent="0.2">
      <c r="A27" s="52">
        <v>1</v>
      </c>
      <c r="B27" s="90" t="s">
        <v>2255</v>
      </c>
      <c r="C27" s="90" t="s">
        <v>389</v>
      </c>
      <c r="D27" s="90" t="s">
        <v>90</v>
      </c>
      <c r="E27" s="52" t="s">
        <v>2271</v>
      </c>
      <c r="F27" s="52">
        <v>6</v>
      </c>
      <c r="G27" s="52" t="s">
        <v>52</v>
      </c>
      <c r="H27" s="247">
        <v>14</v>
      </c>
      <c r="I27" s="247" t="s">
        <v>126</v>
      </c>
      <c r="J27" s="247">
        <f t="shared" si="1"/>
        <v>336</v>
      </c>
      <c r="K27" s="90">
        <v>261</v>
      </c>
      <c r="L27" s="90" t="s">
        <v>2280</v>
      </c>
      <c r="M27" s="90" t="s">
        <v>2275</v>
      </c>
      <c r="N27" s="90" t="s">
        <v>2280</v>
      </c>
      <c r="O27" s="90" t="s">
        <v>71</v>
      </c>
      <c r="P27" s="90" t="s">
        <v>71</v>
      </c>
      <c r="Q27" s="90" t="s">
        <v>71</v>
      </c>
      <c r="R27" s="90" t="s">
        <v>71</v>
      </c>
      <c r="S27" s="90" t="s">
        <v>71</v>
      </c>
      <c r="T27" s="90" t="s">
        <v>71</v>
      </c>
      <c r="U27" s="90" t="s">
        <v>2261</v>
      </c>
      <c r="V27" s="90" t="s">
        <v>2273</v>
      </c>
      <c r="W27" s="51"/>
      <c r="X27" s="558"/>
    </row>
    <row r="28" spans="1:24" s="99" customFormat="1" x14ac:dyDescent="0.2">
      <c r="A28" s="52">
        <v>2</v>
      </c>
      <c r="B28" s="90" t="s">
        <v>2255</v>
      </c>
      <c r="C28" s="90" t="s">
        <v>389</v>
      </c>
      <c r="D28" s="90" t="s">
        <v>90</v>
      </c>
      <c r="E28" s="52" t="s">
        <v>2265</v>
      </c>
      <c r="F28" s="52">
        <v>6</v>
      </c>
      <c r="G28" s="52" t="s">
        <v>52</v>
      </c>
      <c r="H28" s="247">
        <v>14</v>
      </c>
      <c r="I28" s="247" t="s">
        <v>126</v>
      </c>
      <c r="J28" s="247">
        <f t="shared" si="1"/>
        <v>336</v>
      </c>
      <c r="K28" s="90" t="s">
        <v>2274</v>
      </c>
      <c r="L28" s="90" t="s">
        <v>2280</v>
      </c>
      <c r="M28" s="90">
        <v>261</v>
      </c>
      <c r="N28" s="90" t="s">
        <v>2280</v>
      </c>
      <c r="O28" s="90" t="s">
        <v>71</v>
      </c>
      <c r="P28" s="90" t="s">
        <v>71</v>
      </c>
      <c r="Q28" s="90" t="s">
        <v>71</v>
      </c>
      <c r="R28" s="90" t="s">
        <v>71</v>
      </c>
      <c r="S28" s="90" t="s">
        <v>71</v>
      </c>
      <c r="T28" s="90" t="s">
        <v>71</v>
      </c>
      <c r="U28" s="90" t="s">
        <v>2261</v>
      </c>
      <c r="V28" s="90" t="s">
        <v>2273</v>
      </c>
      <c r="W28" s="51"/>
      <c r="X28" s="558"/>
    </row>
    <row r="29" spans="1:24" s="99" customFormat="1" x14ac:dyDescent="0.2">
      <c r="A29" s="52">
        <v>2</v>
      </c>
      <c r="B29" s="90" t="s">
        <v>2255</v>
      </c>
      <c r="C29" s="90" t="s">
        <v>389</v>
      </c>
      <c r="D29" s="90" t="s">
        <v>90</v>
      </c>
      <c r="E29" s="52" t="s">
        <v>2266</v>
      </c>
      <c r="F29" s="52">
        <v>6</v>
      </c>
      <c r="G29" s="52" t="s">
        <v>52</v>
      </c>
      <c r="H29" s="247">
        <v>14</v>
      </c>
      <c r="I29" s="247" t="s">
        <v>126</v>
      </c>
      <c r="J29" s="247">
        <f t="shared" si="1"/>
        <v>336</v>
      </c>
      <c r="K29" s="90">
        <v>261</v>
      </c>
      <c r="L29" s="90" t="s">
        <v>2280</v>
      </c>
      <c r="M29" s="90" t="s">
        <v>2275</v>
      </c>
      <c r="N29" s="90" t="s">
        <v>2280</v>
      </c>
      <c r="O29" s="90" t="s">
        <v>71</v>
      </c>
      <c r="P29" s="90" t="s">
        <v>71</v>
      </c>
      <c r="Q29" s="90" t="s">
        <v>71</v>
      </c>
      <c r="R29" s="90" t="s">
        <v>71</v>
      </c>
      <c r="S29" s="90" t="s">
        <v>71</v>
      </c>
      <c r="T29" s="90" t="s">
        <v>71</v>
      </c>
      <c r="U29" s="90" t="s">
        <v>2261</v>
      </c>
      <c r="V29" s="90" t="s">
        <v>2273</v>
      </c>
      <c r="W29" s="51"/>
      <c r="X29" s="558"/>
    </row>
    <row r="30" spans="1:24" s="99" customFormat="1" x14ac:dyDescent="0.2">
      <c r="A30" s="52">
        <v>2</v>
      </c>
      <c r="B30" s="90" t="s">
        <v>2255</v>
      </c>
      <c r="C30" s="90" t="s">
        <v>389</v>
      </c>
      <c r="D30" s="90" t="s">
        <v>90</v>
      </c>
      <c r="E30" s="52" t="s">
        <v>2267</v>
      </c>
      <c r="F30" s="52">
        <v>6</v>
      </c>
      <c r="G30" s="52" t="s">
        <v>52</v>
      </c>
      <c r="H30" s="247">
        <v>14</v>
      </c>
      <c r="I30" s="247" t="s">
        <v>126</v>
      </c>
      <c r="J30" s="247">
        <f t="shared" si="1"/>
        <v>336</v>
      </c>
      <c r="K30" s="90">
        <v>261</v>
      </c>
      <c r="L30" s="90" t="s">
        <v>2280</v>
      </c>
      <c r="M30" s="90" t="s">
        <v>2275</v>
      </c>
      <c r="N30" s="90" t="s">
        <v>2280</v>
      </c>
      <c r="O30" s="90" t="s">
        <v>71</v>
      </c>
      <c r="P30" s="90" t="s">
        <v>71</v>
      </c>
      <c r="Q30" s="90" t="s">
        <v>71</v>
      </c>
      <c r="R30" s="90" t="s">
        <v>71</v>
      </c>
      <c r="S30" s="90" t="s">
        <v>71</v>
      </c>
      <c r="T30" s="90" t="s">
        <v>71</v>
      </c>
      <c r="U30" s="90" t="s">
        <v>2261</v>
      </c>
      <c r="V30" s="90" t="s">
        <v>2273</v>
      </c>
      <c r="W30" s="51"/>
      <c r="X30" s="558"/>
    </row>
    <row r="31" spans="1:24" s="99" customFormat="1" x14ac:dyDescent="0.2">
      <c r="A31" s="52">
        <v>2</v>
      </c>
      <c r="B31" s="90" t="s">
        <v>2255</v>
      </c>
      <c r="C31" s="90" t="s">
        <v>389</v>
      </c>
      <c r="D31" s="90" t="s">
        <v>90</v>
      </c>
      <c r="E31" s="52" t="s">
        <v>2268</v>
      </c>
      <c r="F31" s="52">
        <v>6</v>
      </c>
      <c r="G31" s="52" t="s">
        <v>52</v>
      </c>
      <c r="H31" s="247">
        <v>14</v>
      </c>
      <c r="I31" s="247" t="s">
        <v>126</v>
      </c>
      <c r="J31" s="247">
        <f t="shared" si="1"/>
        <v>336</v>
      </c>
      <c r="K31" s="90">
        <v>261</v>
      </c>
      <c r="L31" s="90" t="s">
        <v>2280</v>
      </c>
      <c r="M31" s="90" t="s">
        <v>2275</v>
      </c>
      <c r="N31" s="90" t="s">
        <v>2280</v>
      </c>
      <c r="O31" s="90" t="s">
        <v>71</v>
      </c>
      <c r="P31" s="90" t="s">
        <v>71</v>
      </c>
      <c r="Q31" s="90" t="s">
        <v>71</v>
      </c>
      <c r="R31" s="90" t="s">
        <v>71</v>
      </c>
      <c r="S31" s="90" t="s">
        <v>71</v>
      </c>
      <c r="T31" s="90" t="s">
        <v>71</v>
      </c>
      <c r="U31" s="90" t="s">
        <v>2261</v>
      </c>
      <c r="V31" s="90" t="s">
        <v>2273</v>
      </c>
      <c r="W31" s="51"/>
      <c r="X31" s="558"/>
    </row>
    <row r="32" spans="1:24" s="99" customFormat="1" x14ac:dyDescent="0.2">
      <c r="A32" s="52">
        <v>2</v>
      </c>
      <c r="B32" s="90" t="s">
        <v>2255</v>
      </c>
      <c r="C32" s="90" t="s">
        <v>389</v>
      </c>
      <c r="D32" s="90" t="s">
        <v>90</v>
      </c>
      <c r="E32" s="52" t="s">
        <v>2269</v>
      </c>
      <c r="F32" s="52">
        <v>6</v>
      </c>
      <c r="G32" s="52" t="s">
        <v>52</v>
      </c>
      <c r="H32" s="247">
        <v>14</v>
      </c>
      <c r="I32" s="247" t="s">
        <v>126</v>
      </c>
      <c r="J32" s="247">
        <f t="shared" si="1"/>
        <v>336</v>
      </c>
      <c r="K32" s="90">
        <v>261</v>
      </c>
      <c r="L32" s="90" t="s">
        <v>2280</v>
      </c>
      <c r="M32" s="90" t="s">
        <v>2275</v>
      </c>
      <c r="N32" s="90" t="s">
        <v>2280</v>
      </c>
      <c r="O32" s="90" t="s">
        <v>71</v>
      </c>
      <c r="P32" s="90" t="s">
        <v>71</v>
      </c>
      <c r="Q32" s="90" t="s">
        <v>71</v>
      </c>
      <c r="R32" s="90" t="s">
        <v>71</v>
      </c>
      <c r="S32" s="90" t="s">
        <v>71</v>
      </c>
      <c r="T32" s="90" t="s">
        <v>71</v>
      </c>
      <c r="U32" s="90" t="s">
        <v>2261</v>
      </c>
      <c r="V32" s="90" t="s">
        <v>2273</v>
      </c>
      <c r="W32" s="51"/>
      <c r="X32" s="558"/>
    </row>
    <row r="33" spans="1:24" s="99" customFormat="1" x14ac:dyDescent="0.2">
      <c r="A33" s="52">
        <v>2</v>
      </c>
      <c r="B33" s="90" t="s">
        <v>2255</v>
      </c>
      <c r="C33" s="90" t="s">
        <v>389</v>
      </c>
      <c r="D33" s="90" t="s">
        <v>90</v>
      </c>
      <c r="E33" s="52" t="s">
        <v>2270</v>
      </c>
      <c r="F33" s="52">
        <v>6</v>
      </c>
      <c r="G33" s="52" t="s">
        <v>52</v>
      </c>
      <c r="H33" s="247">
        <v>14</v>
      </c>
      <c r="I33" s="247" t="s">
        <v>126</v>
      </c>
      <c r="J33" s="247">
        <f t="shared" si="1"/>
        <v>336</v>
      </c>
      <c r="K33" s="90" t="s">
        <v>2274</v>
      </c>
      <c r="L33" s="90" t="s">
        <v>2280</v>
      </c>
      <c r="M33" s="90">
        <v>261</v>
      </c>
      <c r="N33" s="90" t="s">
        <v>2280</v>
      </c>
      <c r="O33" s="90" t="s">
        <v>71</v>
      </c>
      <c r="P33" s="90" t="s">
        <v>71</v>
      </c>
      <c r="Q33" s="90" t="s">
        <v>71</v>
      </c>
      <c r="R33" s="90" t="s">
        <v>71</v>
      </c>
      <c r="S33" s="90" t="s">
        <v>71</v>
      </c>
      <c r="T33" s="90" t="s">
        <v>71</v>
      </c>
      <c r="U33" s="90" t="s">
        <v>2261</v>
      </c>
      <c r="V33" s="90" t="s">
        <v>2273</v>
      </c>
      <c r="W33" s="51"/>
      <c r="X33" s="558"/>
    </row>
    <row r="34" spans="1:24" s="99" customFormat="1" x14ac:dyDescent="0.2">
      <c r="A34" s="52">
        <v>2</v>
      </c>
      <c r="B34" s="90" t="s">
        <v>2255</v>
      </c>
      <c r="C34" s="90" t="s">
        <v>389</v>
      </c>
      <c r="D34" s="90" t="s">
        <v>90</v>
      </c>
      <c r="E34" s="52" t="s">
        <v>2271</v>
      </c>
      <c r="F34" s="52">
        <v>6</v>
      </c>
      <c r="G34" s="52" t="s">
        <v>52</v>
      </c>
      <c r="H34" s="247">
        <v>14</v>
      </c>
      <c r="I34" s="247" t="s">
        <v>126</v>
      </c>
      <c r="J34" s="247">
        <f t="shared" si="1"/>
        <v>336</v>
      </c>
      <c r="K34" s="90" t="s">
        <v>2274</v>
      </c>
      <c r="L34" s="90" t="s">
        <v>2280</v>
      </c>
      <c r="M34" s="90">
        <v>261</v>
      </c>
      <c r="N34" s="90" t="s">
        <v>2280</v>
      </c>
      <c r="O34" s="90" t="s">
        <v>71</v>
      </c>
      <c r="P34" s="90" t="s">
        <v>71</v>
      </c>
      <c r="Q34" s="90" t="s">
        <v>71</v>
      </c>
      <c r="R34" s="90" t="s">
        <v>71</v>
      </c>
      <c r="S34" s="90" t="s">
        <v>71</v>
      </c>
      <c r="T34" s="90" t="s">
        <v>71</v>
      </c>
      <c r="U34" s="90" t="s">
        <v>2261</v>
      </c>
      <c r="V34" s="90" t="s">
        <v>2273</v>
      </c>
      <c r="W34" s="51"/>
      <c r="X34" s="558"/>
    </row>
    <row r="36" spans="1:24" ht="16" thickBot="1" x14ac:dyDescent="0.25">
      <c r="A36" s="1" t="s">
        <v>2142</v>
      </c>
      <c r="B36" s="1"/>
      <c r="C36" s="1" t="s">
        <v>69</v>
      </c>
      <c r="D36" s="16"/>
      <c r="E36" s="16" t="s">
        <v>105</v>
      </c>
      <c r="F36" s="43"/>
      <c r="G36" s="43"/>
      <c r="H36" s="43"/>
      <c r="I36" s="43"/>
      <c r="J36" s="43"/>
      <c r="K36" s="43"/>
      <c r="L36" s="43"/>
      <c r="M36" s="43"/>
      <c r="N36" s="43"/>
      <c r="O36" s="43"/>
      <c r="P36" s="43"/>
      <c r="Q36" s="43"/>
      <c r="R36" s="43"/>
      <c r="S36" s="43"/>
      <c r="T36" s="43"/>
      <c r="U36" s="43"/>
      <c r="V36" s="43"/>
      <c r="W36" s="43"/>
      <c r="X36" s="43"/>
    </row>
    <row r="38" spans="1:24" x14ac:dyDescent="0.2">
      <c r="A38" s="230" t="s">
        <v>5</v>
      </c>
      <c r="B38" s="55" t="s">
        <v>9</v>
      </c>
      <c r="C38" s="55" t="s">
        <v>56</v>
      </c>
      <c r="D38" s="55" t="s">
        <v>488</v>
      </c>
      <c r="E38" s="55" t="s">
        <v>489</v>
      </c>
      <c r="F38" s="55" t="s">
        <v>490</v>
      </c>
      <c r="G38" s="55" t="s">
        <v>491</v>
      </c>
      <c r="H38" s="55" t="s">
        <v>492</v>
      </c>
      <c r="I38" s="55" t="s">
        <v>493</v>
      </c>
      <c r="J38" s="55" t="s">
        <v>2139</v>
      </c>
      <c r="K38" s="55" t="s">
        <v>122</v>
      </c>
      <c r="L38" s="55" t="s">
        <v>2140</v>
      </c>
      <c r="M38" s="55" t="s">
        <v>122</v>
      </c>
      <c r="N38" s="530" t="s">
        <v>42</v>
      </c>
      <c r="O38" s="55" t="s">
        <v>2141</v>
      </c>
      <c r="P38" s="55" t="s">
        <v>122</v>
      </c>
      <c r="Q38" s="530" t="s">
        <v>10</v>
      </c>
      <c r="R38" s="55" t="s">
        <v>2566</v>
      </c>
      <c r="S38" s="55" t="s">
        <v>11</v>
      </c>
      <c r="T38" s="55" t="s">
        <v>16</v>
      </c>
      <c r="U38" s="111"/>
      <c r="V38" s="18"/>
      <c r="W38" s="18"/>
      <c r="X38" s="18"/>
    </row>
    <row r="39" spans="1:24" s="98" customFormat="1" x14ac:dyDescent="0.2">
      <c r="A39" s="83"/>
      <c r="B39" s="83"/>
      <c r="C39" s="85"/>
      <c r="D39" s="57"/>
      <c r="E39" s="84"/>
      <c r="F39" s="84"/>
      <c r="G39" s="84"/>
      <c r="H39" s="84"/>
      <c r="I39" s="84"/>
      <c r="J39" s="84"/>
      <c r="K39" s="57"/>
      <c r="L39" s="57"/>
      <c r="M39" s="57"/>
      <c r="N39" s="57"/>
      <c r="O39" s="57"/>
      <c r="P39" s="57"/>
      <c r="Q39" s="57"/>
      <c r="R39" s="57"/>
      <c r="S39" s="57"/>
      <c r="T39" s="57"/>
      <c r="U39" s="82"/>
      <c r="V39" s="57"/>
      <c r="W39" s="49"/>
      <c r="X39" s="49"/>
    </row>
    <row r="41" spans="1:24" ht="16" thickBot="1" x14ac:dyDescent="0.25">
      <c r="A41" s="1" t="s">
        <v>12</v>
      </c>
      <c r="B41" s="1"/>
      <c r="C41" s="43"/>
      <c r="D41" s="43"/>
      <c r="E41" s="43"/>
      <c r="F41" s="43"/>
      <c r="G41" s="43"/>
      <c r="H41" s="43"/>
      <c r="I41" s="43"/>
      <c r="J41" s="43"/>
      <c r="K41" s="43"/>
      <c r="L41" s="43"/>
      <c r="M41" s="43"/>
      <c r="N41" s="43"/>
      <c r="O41" s="43"/>
      <c r="P41" s="43"/>
      <c r="Q41" s="43"/>
      <c r="R41" s="43"/>
      <c r="S41" s="43"/>
      <c r="T41" s="43"/>
      <c r="U41" s="43"/>
      <c r="V41" s="43"/>
      <c r="W41" s="43"/>
      <c r="X41" s="43"/>
    </row>
    <row r="42" spans="1:24" x14ac:dyDescent="0.2">
      <c r="A42" s="3" t="s">
        <v>13</v>
      </c>
      <c r="B42" s="3"/>
      <c r="C42" s="31"/>
      <c r="D42" s="31"/>
      <c r="E42" s="58" t="s">
        <v>14</v>
      </c>
      <c r="F42" s="30" t="s">
        <v>54</v>
      </c>
      <c r="G42" s="31"/>
      <c r="H42" s="411" t="s">
        <v>16</v>
      </c>
      <c r="I42" s="31"/>
      <c r="J42" s="31"/>
      <c r="K42" s="31"/>
      <c r="L42" s="31"/>
      <c r="M42" s="31"/>
      <c r="N42" s="31"/>
      <c r="O42" s="31"/>
      <c r="P42" s="31"/>
      <c r="Q42" s="31"/>
      <c r="R42" s="31"/>
      <c r="S42" s="31"/>
      <c r="T42" s="31"/>
      <c r="U42" s="31"/>
      <c r="V42" s="31"/>
      <c r="W42" s="31"/>
      <c r="X42" s="31"/>
    </row>
    <row r="43" spans="1:24" s="538" customFormat="1" x14ac:dyDescent="0.2">
      <c r="A43" s="59">
        <v>1</v>
      </c>
      <c r="B43" s="59"/>
      <c r="C43" s="60" t="s">
        <v>37</v>
      </c>
      <c r="D43" s="60"/>
      <c r="E43" s="61">
        <v>1</v>
      </c>
      <c r="F43" s="60" t="s">
        <v>60</v>
      </c>
      <c r="G43" s="60"/>
      <c r="H43" s="412" t="s">
        <v>2281</v>
      </c>
      <c r="I43" s="60"/>
      <c r="J43" s="60"/>
      <c r="K43" s="60"/>
      <c r="L43" s="60"/>
      <c r="M43" s="60"/>
      <c r="N43" s="60"/>
      <c r="O43" s="60"/>
      <c r="P43" s="60"/>
      <c r="Q43" s="60"/>
      <c r="R43" s="60"/>
      <c r="S43" s="60"/>
      <c r="T43" s="60"/>
      <c r="U43" s="60"/>
      <c r="V43" s="60"/>
      <c r="W43" s="60"/>
      <c r="X43" s="60"/>
    </row>
    <row r="44" spans="1:24" x14ac:dyDescent="0.2">
      <c r="A44" s="4">
        <v>2</v>
      </c>
      <c r="B44" s="4"/>
      <c r="C44" s="5" t="s">
        <v>17</v>
      </c>
      <c r="E44" s="6">
        <v>1</v>
      </c>
      <c r="F44" s="19" t="s">
        <v>61</v>
      </c>
      <c r="H44" s="41" t="s">
        <v>2263</v>
      </c>
    </row>
    <row r="45" spans="1:24" s="539" customFormat="1" x14ac:dyDescent="0.2">
      <c r="A45" s="7">
        <v>3</v>
      </c>
      <c r="B45" s="7"/>
      <c r="C45" s="8" t="s">
        <v>18</v>
      </c>
      <c r="D45" s="8"/>
      <c r="E45" s="10">
        <v>1</v>
      </c>
      <c r="F45" s="8" t="s">
        <v>19</v>
      </c>
      <c r="G45" s="8"/>
      <c r="H45" s="41" t="s">
        <v>2263</v>
      </c>
      <c r="I45" s="19"/>
      <c r="J45" s="8"/>
      <c r="K45" s="8"/>
      <c r="L45" s="8"/>
      <c r="M45" s="8"/>
      <c r="N45" s="8"/>
      <c r="O45" s="8"/>
      <c r="P45" s="8"/>
      <c r="Q45" s="8"/>
      <c r="R45" s="8"/>
      <c r="S45" s="8"/>
      <c r="T45" s="8"/>
      <c r="U45" s="8"/>
      <c r="V45" s="8"/>
      <c r="W45" s="8"/>
      <c r="X45" s="8"/>
    </row>
    <row r="46" spans="1:24" s="539" customFormat="1" x14ac:dyDescent="0.2">
      <c r="A46" s="7">
        <v>4</v>
      </c>
      <c r="B46" s="7"/>
      <c r="C46" s="8" t="s">
        <v>20</v>
      </c>
      <c r="D46" s="8"/>
      <c r="E46" s="10">
        <v>1</v>
      </c>
      <c r="F46" s="8" t="s">
        <v>21</v>
      </c>
      <c r="G46" s="8"/>
      <c r="H46" s="41" t="s">
        <v>2263</v>
      </c>
      <c r="I46" s="19"/>
      <c r="J46" s="8"/>
      <c r="K46" s="8"/>
      <c r="L46" s="8"/>
      <c r="M46" s="8"/>
      <c r="N46" s="8"/>
      <c r="O46" s="8"/>
      <c r="P46" s="8"/>
      <c r="Q46" s="8"/>
      <c r="R46" s="8"/>
      <c r="S46" s="8"/>
      <c r="T46" s="8"/>
      <c r="U46" s="8"/>
      <c r="V46" s="8"/>
      <c r="W46" s="8"/>
      <c r="X46" s="8"/>
    </row>
    <row r="47" spans="1:24" x14ac:dyDescent="0.2">
      <c r="A47" s="4">
        <v>5</v>
      </c>
      <c r="B47" s="4"/>
      <c r="C47" s="5" t="s">
        <v>22</v>
      </c>
      <c r="E47" s="6">
        <v>0</v>
      </c>
      <c r="F47" s="19" t="s">
        <v>23</v>
      </c>
      <c r="H47" s="41" t="s">
        <v>2272</v>
      </c>
    </row>
    <row r="48" spans="1:24" x14ac:dyDescent="0.2">
      <c r="A48" s="7">
        <v>6</v>
      </c>
      <c r="B48" s="7"/>
      <c r="C48" s="8" t="s">
        <v>24</v>
      </c>
      <c r="E48" s="10">
        <v>1</v>
      </c>
      <c r="F48" s="19" t="s">
        <v>128</v>
      </c>
      <c r="H48" s="41" t="s">
        <v>2264</v>
      </c>
    </row>
    <row r="49" spans="1:24" x14ac:dyDescent="0.2">
      <c r="E49" s="62"/>
      <c r="H49" s="41"/>
    </row>
    <row r="50" spans="1:24" x14ac:dyDescent="0.2">
      <c r="A50" s="3" t="s">
        <v>25</v>
      </c>
      <c r="B50" s="3"/>
      <c r="C50" s="31"/>
      <c r="D50" s="31"/>
      <c r="E50" s="58" t="s">
        <v>14</v>
      </c>
      <c r="F50" s="30" t="s">
        <v>15</v>
      </c>
      <c r="G50" s="31"/>
      <c r="H50" s="40" t="s">
        <v>16</v>
      </c>
      <c r="I50" s="31"/>
      <c r="J50" s="31"/>
      <c r="K50" s="31"/>
      <c r="L50" s="31"/>
      <c r="M50" s="31"/>
      <c r="N50" s="31"/>
      <c r="O50" s="31"/>
      <c r="P50" s="31"/>
      <c r="Q50" s="31"/>
      <c r="R50" s="31"/>
      <c r="S50" s="31"/>
      <c r="T50" s="31"/>
      <c r="U50" s="31"/>
      <c r="V50" s="31"/>
      <c r="W50" s="31"/>
      <c r="X50" s="31"/>
    </row>
    <row r="51" spans="1:24" x14ac:dyDescent="0.2">
      <c r="A51" s="19">
        <v>7</v>
      </c>
      <c r="C51" s="19" t="s">
        <v>26</v>
      </c>
      <c r="E51" s="61">
        <v>1</v>
      </c>
      <c r="F51" s="19" t="s">
        <v>27</v>
      </c>
      <c r="H51" s="42" t="s">
        <v>2282</v>
      </c>
    </row>
    <row r="52" spans="1:24" x14ac:dyDescent="0.2">
      <c r="A52" s="19">
        <v>8</v>
      </c>
      <c r="C52" s="19" t="s">
        <v>58</v>
      </c>
      <c r="E52" s="61">
        <v>1</v>
      </c>
      <c r="F52" s="19" t="s">
        <v>62</v>
      </c>
      <c r="H52" s="42" t="s">
        <v>417</v>
      </c>
    </row>
    <row r="53" spans="1:24" x14ac:dyDescent="0.2">
      <c r="A53" s="19">
        <v>9</v>
      </c>
      <c r="C53" s="19" t="s">
        <v>40</v>
      </c>
      <c r="E53" s="61">
        <v>0</v>
      </c>
      <c r="F53" s="19" t="s">
        <v>63</v>
      </c>
      <c r="H53" s="42" t="s">
        <v>71</v>
      </c>
    </row>
    <row r="54" spans="1:24" x14ac:dyDescent="0.2">
      <c r="A54" s="19">
        <v>10</v>
      </c>
      <c r="C54" s="19" t="s">
        <v>39</v>
      </c>
      <c r="E54" s="61">
        <v>1</v>
      </c>
      <c r="F54" s="19" t="s">
        <v>115</v>
      </c>
      <c r="H54" s="413" t="s">
        <v>2262</v>
      </c>
    </row>
    <row r="55" spans="1:24" x14ac:dyDescent="0.2">
      <c r="E55" s="63"/>
      <c r="H55" s="41"/>
    </row>
    <row r="56" spans="1:24" x14ac:dyDescent="0.2">
      <c r="A56" s="3" t="s">
        <v>57</v>
      </c>
      <c r="B56" s="3"/>
      <c r="C56" s="31"/>
      <c r="D56" s="31"/>
      <c r="E56" s="64" t="s">
        <v>14</v>
      </c>
      <c r="F56" s="30" t="s">
        <v>15</v>
      </c>
      <c r="G56" s="31"/>
      <c r="H56" s="40" t="s">
        <v>16</v>
      </c>
      <c r="I56" s="31"/>
      <c r="J56" s="31"/>
      <c r="K56" s="31"/>
      <c r="L56" s="31"/>
      <c r="M56" s="31"/>
      <c r="N56" s="31"/>
      <c r="O56" s="31"/>
      <c r="P56" s="31"/>
      <c r="Q56" s="31"/>
      <c r="R56" s="31"/>
      <c r="S56" s="31"/>
      <c r="T56" s="31"/>
      <c r="U56" s="31"/>
      <c r="V56" s="31"/>
      <c r="W56" s="31"/>
      <c r="X56" s="31"/>
    </row>
    <row r="57" spans="1:24" s="540" customFormat="1" x14ac:dyDescent="0.2">
      <c r="A57" s="5">
        <v>11</v>
      </c>
      <c r="B57" s="5"/>
      <c r="C57" s="5" t="s">
        <v>28</v>
      </c>
      <c r="D57" s="5"/>
      <c r="E57" s="6">
        <v>0</v>
      </c>
      <c r="F57" s="19" t="s">
        <v>49</v>
      </c>
      <c r="G57" s="5"/>
      <c r="H57" s="42" t="s">
        <v>2564</v>
      </c>
      <c r="I57" s="19"/>
      <c r="J57" s="5"/>
      <c r="K57" s="5"/>
      <c r="L57" s="5"/>
      <c r="M57" s="5"/>
      <c r="N57" s="5"/>
      <c r="O57" s="5"/>
      <c r="P57" s="5"/>
      <c r="Q57" s="5"/>
      <c r="R57" s="5"/>
      <c r="S57" s="5"/>
      <c r="T57" s="5"/>
      <c r="U57" s="5"/>
      <c r="V57" s="5"/>
      <c r="W57" s="5"/>
      <c r="X57" s="5"/>
    </row>
    <row r="58" spans="1:24" s="540" customFormat="1" x14ac:dyDescent="0.2">
      <c r="A58" s="11">
        <v>12</v>
      </c>
      <c r="B58" s="11"/>
      <c r="C58" s="5" t="s">
        <v>47</v>
      </c>
      <c r="D58" s="5"/>
      <c r="E58" s="6">
        <v>1</v>
      </c>
      <c r="F58" s="19" t="s">
        <v>109</v>
      </c>
      <c r="G58" s="5"/>
      <c r="H58" s="42" t="s">
        <v>2283</v>
      </c>
      <c r="I58" s="19"/>
      <c r="J58" s="5"/>
      <c r="K58" s="5"/>
      <c r="L58" s="5"/>
      <c r="M58" s="5"/>
      <c r="N58" s="5"/>
      <c r="O58" s="5"/>
      <c r="P58" s="5"/>
      <c r="Q58" s="5"/>
      <c r="R58" s="5"/>
      <c r="S58" s="5"/>
      <c r="T58" s="5"/>
      <c r="U58" s="5"/>
      <c r="V58" s="5"/>
      <c r="W58" s="5"/>
      <c r="X58" s="5"/>
    </row>
    <row r="59" spans="1:24" x14ac:dyDescent="0.2">
      <c r="A59" s="47">
        <v>13</v>
      </c>
      <c r="B59" s="47"/>
      <c r="C59" s="19" t="s">
        <v>29</v>
      </c>
      <c r="E59" s="61">
        <v>0</v>
      </c>
      <c r="F59" s="19" t="s">
        <v>30</v>
      </c>
      <c r="H59" s="41" t="s">
        <v>2521</v>
      </c>
    </row>
    <row r="60" spans="1:24" x14ac:dyDescent="0.2">
      <c r="A60" s="47">
        <v>14</v>
      </c>
      <c r="B60" s="47"/>
      <c r="C60" s="19" t="s">
        <v>31</v>
      </c>
      <c r="E60" s="61">
        <v>1</v>
      </c>
      <c r="F60" s="19" t="s">
        <v>1400</v>
      </c>
      <c r="H60" s="41" t="s">
        <v>2285</v>
      </c>
    </row>
    <row r="61" spans="1:24" x14ac:dyDescent="0.2">
      <c r="A61" s="47">
        <v>15</v>
      </c>
      <c r="B61" s="47"/>
      <c r="C61" s="19" t="s">
        <v>38</v>
      </c>
      <c r="E61" s="61">
        <v>0</v>
      </c>
      <c r="F61" s="19" t="s">
        <v>64</v>
      </c>
      <c r="H61" s="42" t="s">
        <v>2284</v>
      </c>
    </row>
    <row r="62" spans="1:24" x14ac:dyDescent="0.2">
      <c r="E62" s="63"/>
    </row>
    <row r="63" spans="1:24" ht="16" thickBot="1" x14ac:dyDescent="0.25">
      <c r="A63" s="43"/>
      <c r="B63" s="43"/>
      <c r="C63" s="43"/>
      <c r="D63" s="43"/>
      <c r="E63" s="65"/>
      <c r="F63" s="43"/>
      <c r="G63" s="43"/>
      <c r="H63" s="18"/>
      <c r="I63" s="18"/>
      <c r="J63" s="18"/>
      <c r="K63" s="18"/>
      <c r="L63" s="18"/>
      <c r="M63" s="18"/>
    </row>
    <row r="64" spans="1:24" x14ac:dyDescent="0.2">
      <c r="E64" s="63"/>
      <c r="H64" s="18"/>
      <c r="I64" s="18"/>
      <c r="J64" s="18"/>
      <c r="K64" s="18"/>
      <c r="L64" s="18"/>
      <c r="M64" s="18"/>
    </row>
    <row r="65" spans="1:24" ht="16" thickBot="1" x14ac:dyDescent="0.25">
      <c r="A65" s="2" t="s">
        <v>32</v>
      </c>
      <c r="B65" s="2"/>
      <c r="E65" s="66">
        <f>SUM(E43:E48,E51:E54,E57:E61)</f>
        <v>10</v>
      </c>
      <c r="F65" s="67" t="s">
        <v>48</v>
      </c>
      <c r="H65" s="18"/>
      <c r="I65" s="18"/>
      <c r="J65" s="18"/>
      <c r="K65" s="18"/>
      <c r="L65" s="18"/>
      <c r="M65" s="18"/>
    </row>
    <row r="66" spans="1:24" s="111" customFormat="1" ht="16" thickTop="1" x14ac:dyDescent="0.2">
      <c r="A66" s="201" t="s">
        <v>1367</v>
      </c>
      <c r="B66" s="201"/>
      <c r="C66" s="8"/>
      <c r="D66" s="193"/>
      <c r="E66" s="197" t="s">
        <v>1375</v>
      </c>
      <c r="F66" s="19"/>
      <c r="G66" s="19"/>
      <c r="H66" s="18"/>
      <c r="I66" s="18"/>
      <c r="J66" s="18"/>
      <c r="K66" s="18"/>
      <c r="L66" s="18"/>
      <c r="M66" s="18"/>
      <c r="N66" s="19"/>
      <c r="O66" s="19"/>
      <c r="P66" s="19"/>
      <c r="Q66" s="19"/>
      <c r="R66" s="19"/>
      <c r="S66" s="19"/>
      <c r="T66" s="19"/>
      <c r="U66" s="19"/>
      <c r="V66" s="19"/>
      <c r="W66" s="19"/>
      <c r="X66" s="19"/>
    </row>
    <row r="67" spans="1:24" x14ac:dyDescent="0.2">
      <c r="A67" s="216" t="s">
        <v>118</v>
      </c>
      <c r="B67" s="2"/>
      <c r="E67" s="194">
        <f>0.5^E66</f>
        <v>0.25</v>
      </c>
      <c r="H67" s="18"/>
      <c r="I67" s="18"/>
      <c r="J67" s="18"/>
      <c r="K67" s="18"/>
      <c r="L67" s="18"/>
      <c r="M67" s="18"/>
    </row>
    <row r="68" spans="1:24" x14ac:dyDescent="0.2">
      <c r="A68" s="2"/>
      <c r="B68" s="2"/>
      <c r="C68" s="68"/>
      <c r="E68" s="81"/>
      <c r="H68" s="18"/>
      <c r="I68" s="18"/>
      <c r="J68" s="18"/>
      <c r="K68" s="18"/>
      <c r="L68" s="18"/>
      <c r="M68" s="18"/>
    </row>
    <row r="69" spans="1:24" ht="16" thickBot="1" x14ac:dyDescent="0.25">
      <c r="A69" s="1"/>
      <c r="B69" s="1"/>
      <c r="C69" s="43"/>
      <c r="D69" s="43"/>
      <c r="E69" s="87"/>
      <c r="F69" s="43"/>
      <c r="G69" s="43"/>
      <c r="H69" s="18"/>
      <c r="I69" s="18"/>
      <c r="J69" s="18"/>
      <c r="K69" s="18"/>
      <c r="L69" s="18"/>
      <c r="M69" s="18"/>
    </row>
    <row r="70" spans="1:24" s="111" customFormat="1" x14ac:dyDescent="0.2">
      <c r="A70" s="3" t="s">
        <v>33</v>
      </c>
      <c r="B70" s="3"/>
      <c r="C70" s="31"/>
      <c r="D70" s="31"/>
      <c r="E70" s="69" t="s">
        <v>34</v>
      </c>
      <c r="F70" s="31" t="s">
        <v>15</v>
      </c>
      <c r="G70" s="31"/>
      <c r="H70" s="18"/>
      <c r="I70" s="18"/>
      <c r="J70" s="18"/>
      <c r="K70" s="18"/>
      <c r="L70" s="18"/>
      <c r="M70" s="18"/>
      <c r="N70" s="19"/>
      <c r="O70" s="19"/>
      <c r="P70" s="19"/>
      <c r="Q70" s="19"/>
      <c r="R70" s="19"/>
      <c r="S70" s="19"/>
      <c r="T70" s="19"/>
      <c r="U70" s="19"/>
      <c r="V70" s="19"/>
      <c r="W70" s="19"/>
      <c r="X70" s="19"/>
    </row>
    <row r="71" spans="1:24" s="111" customFormat="1" x14ac:dyDescent="0.2">
      <c r="A71" s="198" t="s">
        <v>1368</v>
      </c>
      <c r="B71" s="24" t="s">
        <v>1370</v>
      </c>
      <c r="C71" s="19"/>
      <c r="D71" s="19"/>
      <c r="E71" s="200">
        <v>1</v>
      </c>
      <c r="F71" s="24" t="s">
        <v>1372</v>
      </c>
      <c r="G71" s="19"/>
      <c r="H71" s="18"/>
      <c r="I71" s="18"/>
      <c r="J71" s="18"/>
      <c r="K71" s="18"/>
      <c r="L71" s="18"/>
      <c r="M71" s="18"/>
      <c r="N71" s="19"/>
      <c r="O71" s="19"/>
      <c r="P71" s="19"/>
      <c r="Q71" s="19"/>
      <c r="R71" s="19"/>
      <c r="S71" s="19"/>
      <c r="T71" s="19"/>
      <c r="U71" s="19"/>
      <c r="V71" s="19"/>
      <c r="W71" s="19"/>
      <c r="X71" s="19"/>
    </row>
    <row r="72" spans="1:24" s="111" customFormat="1" x14ac:dyDescent="0.2">
      <c r="A72" s="198" t="s">
        <v>1369</v>
      </c>
      <c r="B72" s="193" t="s">
        <v>1371</v>
      </c>
      <c r="C72" s="24"/>
      <c r="D72" s="19"/>
      <c r="E72" s="200">
        <v>1</v>
      </c>
      <c r="F72" s="24" t="s">
        <v>1372</v>
      </c>
      <c r="G72" s="19"/>
      <c r="H72" s="18"/>
      <c r="I72" s="18"/>
      <c r="J72" s="18"/>
      <c r="K72" s="18"/>
      <c r="L72" s="18"/>
      <c r="M72" s="18"/>
      <c r="N72" s="19"/>
      <c r="O72" s="19"/>
      <c r="P72" s="19"/>
      <c r="Q72" s="19"/>
      <c r="R72" s="19"/>
      <c r="S72" s="19"/>
      <c r="T72" s="19"/>
      <c r="U72" s="19"/>
      <c r="V72" s="19"/>
      <c r="W72" s="19"/>
      <c r="X72" s="19"/>
    </row>
    <row r="73" spans="1:24" ht="16" thickBot="1" x14ac:dyDescent="0.25">
      <c r="A73" s="5"/>
      <c r="B73" s="5"/>
      <c r="C73" s="22"/>
      <c r="H73" s="18"/>
      <c r="I73" s="18"/>
      <c r="J73" s="18"/>
      <c r="K73" s="18"/>
      <c r="L73" s="18"/>
      <c r="M73" s="18"/>
    </row>
    <row r="74" spans="1:24" x14ac:dyDescent="0.2">
      <c r="A74" s="21"/>
      <c r="B74" s="21"/>
      <c r="C74" s="20"/>
      <c r="D74" s="70"/>
      <c r="E74" s="70"/>
      <c r="F74" s="70"/>
      <c r="G74" s="70"/>
      <c r="H74" s="18"/>
      <c r="I74" s="18"/>
      <c r="J74" s="18"/>
      <c r="K74" s="18"/>
      <c r="L74" s="18"/>
      <c r="M74" s="18"/>
    </row>
    <row r="75" spans="1:24" ht="16" thickBot="1" x14ac:dyDescent="0.25">
      <c r="A75" s="2" t="s">
        <v>35</v>
      </c>
      <c r="B75" s="2"/>
      <c r="E75" s="211">
        <f>E65*E67*E71*E72</f>
        <v>2.5</v>
      </c>
      <c r="F75" s="212" t="s">
        <v>48</v>
      </c>
      <c r="H75" s="18"/>
      <c r="I75" s="18"/>
      <c r="J75" s="18"/>
      <c r="K75" s="18"/>
      <c r="L75" s="18"/>
      <c r="M75" s="18"/>
    </row>
    <row r="76" spans="1:24" ht="16" thickTop="1" x14ac:dyDescent="0.2">
      <c r="C76" s="68"/>
      <c r="H76" s="18"/>
      <c r="I76" s="18"/>
      <c r="J76" s="18"/>
      <c r="K76" s="18"/>
      <c r="L76" s="18"/>
      <c r="M76" s="18"/>
    </row>
    <row r="77" spans="1:24" ht="16" thickBot="1" x14ac:dyDescent="0.25">
      <c r="A77" s="43"/>
      <c r="B77" s="43"/>
      <c r="C77" s="43"/>
      <c r="D77" s="43"/>
      <c r="E77" s="43"/>
      <c r="F77" s="43"/>
      <c r="G77" s="43"/>
      <c r="H77" s="18"/>
      <c r="I77" s="18"/>
      <c r="J77" s="18"/>
      <c r="K77" s="18"/>
      <c r="L77" s="18"/>
      <c r="M77" s="18"/>
    </row>
    <row r="78" spans="1:24" x14ac:dyDescent="0.2">
      <c r="H78" s="18"/>
      <c r="I78" s="18"/>
      <c r="J78" s="18"/>
      <c r="K78" s="18"/>
      <c r="L78" s="18"/>
      <c r="M78" s="18"/>
    </row>
    <row r="79" spans="1:24" x14ac:dyDescent="0.2">
      <c r="A79" s="2" t="s">
        <v>1394</v>
      </c>
      <c r="H79" s="18"/>
      <c r="I79" s="18"/>
      <c r="J79" s="18"/>
      <c r="K79" s="18"/>
      <c r="L79" s="18"/>
      <c r="M79" s="18"/>
    </row>
    <row r="80" spans="1:24" x14ac:dyDescent="0.2">
      <c r="A80" s="221">
        <v>44365</v>
      </c>
      <c r="B80" s="19" t="s">
        <v>1395</v>
      </c>
      <c r="H80" s="18"/>
      <c r="I80" s="18"/>
      <c r="J80" s="18"/>
      <c r="K80" s="18"/>
      <c r="L80" s="18"/>
      <c r="M80" s="18"/>
    </row>
    <row r="81" spans="8:13" x14ac:dyDescent="0.2">
      <c r="H81" s="18"/>
      <c r="I81" s="18"/>
      <c r="J81" s="18"/>
      <c r="K81" s="18"/>
      <c r="L81" s="18"/>
      <c r="M81" s="18"/>
    </row>
    <row r="82" spans="8:13" x14ac:dyDescent="0.2">
      <c r="H82" s="18"/>
      <c r="I82" s="18"/>
      <c r="J82" s="18"/>
      <c r="K82" s="18"/>
      <c r="L82" s="18"/>
      <c r="M82" s="18"/>
    </row>
    <row r="83" spans="8:13" x14ac:dyDescent="0.2">
      <c r="H83" s="18"/>
      <c r="I83" s="18"/>
      <c r="J83" s="18"/>
      <c r="K83" s="18"/>
      <c r="L83" s="18"/>
      <c r="M83" s="18"/>
    </row>
    <row r="84" spans="8:13" x14ac:dyDescent="0.2">
      <c r="H84" s="18"/>
      <c r="I84" s="18"/>
      <c r="J84" s="18"/>
      <c r="K84" s="18"/>
      <c r="L84" s="18"/>
      <c r="M84" s="18"/>
    </row>
    <row r="85" spans="8:13" x14ac:dyDescent="0.2">
      <c r="H85" s="18"/>
      <c r="I85" s="18"/>
      <c r="J85" s="18"/>
      <c r="K85" s="18"/>
      <c r="L85" s="18"/>
      <c r="M85" s="18"/>
    </row>
    <row r="86" spans="8:13" x14ac:dyDescent="0.2">
      <c r="H86" s="18"/>
      <c r="I86" s="18"/>
      <c r="J86" s="18"/>
      <c r="K86" s="18"/>
      <c r="L86" s="18"/>
      <c r="M86" s="18"/>
    </row>
    <row r="87" spans="8:13" x14ac:dyDescent="0.2">
      <c r="H87" s="18"/>
      <c r="I87" s="18"/>
      <c r="J87" s="18"/>
      <c r="K87" s="18"/>
      <c r="L87" s="18"/>
      <c r="M87" s="18"/>
    </row>
    <row r="88" spans="8:13" x14ac:dyDescent="0.2">
      <c r="H88" s="18"/>
      <c r="I88" s="18"/>
      <c r="J88" s="18"/>
      <c r="K88" s="18"/>
      <c r="L88" s="18"/>
      <c r="M88" s="18"/>
    </row>
    <row r="89" spans="8:13" x14ac:dyDescent="0.2">
      <c r="H89" s="18"/>
      <c r="I89" s="18"/>
      <c r="J89" s="18"/>
      <c r="K89" s="18"/>
      <c r="L89" s="18"/>
      <c r="M89" s="18"/>
    </row>
    <row r="90" spans="8:13" x14ac:dyDescent="0.2">
      <c r="H90" s="18"/>
      <c r="I90" s="18"/>
      <c r="J90" s="18"/>
      <c r="K90" s="18"/>
      <c r="L90" s="18"/>
      <c r="M90" s="18"/>
    </row>
    <row r="91" spans="8:13" x14ac:dyDescent="0.2">
      <c r="H91" s="18"/>
      <c r="I91" s="18"/>
      <c r="J91" s="18"/>
      <c r="K91" s="18"/>
      <c r="L91" s="18"/>
      <c r="M91" s="18"/>
    </row>
    <row r="1048512" spans="16:16" x14ac:dyDescent="0.2">
      <c r="P1048512" s="57"/>
    </row>
  </sheetData>
  <dataValidations count="3">
    <dataValidation type="list" allowBlank="1" showInputMessage="1" showErrorMessage="1" sqref="D12" xr:uid="{00000000-0002-0000-3A00-000000000000}">
      <formula1>"Yes,No"</formula1>
    </dataValidation>
    <dataValidation type="list" allowBlank="1" showInputMessage="1" showErrorMessage="1" sqref="E10:E11" xr:uid="{00000000-0002-0000-3A00-000001000000}">
      <formula1>#REF!</formula1>
    </dataValidation>
    <dataValidation type="list" showInputMessage="1" showErrorMessage="1" sqref="E12" xr:uid="{00000000-0002-0000-3A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A00-000003000000}">
          <x14:formula1>
            <xm:f>Lists!$F$1:$F$8</xm:f>
          </x14:formula1>
          <xm:sqref>D11</xm:sqref>
        </x14:dataValidation>
        <x14:dataValidation type="list" allowBlank="1" showInputMessage="1" showErrorMessage="1" xr:uid="{00000000-0002-0000-3A00-000004000000}">
          <x14:formula1>
            <xm:f>Lists!$C$1:$C$9</xm:f>
          </x14:formula1>
          <xm:sqref>D10</xm:sqref>
        </x14:dataValidation>
        <x14:dataValidation type="list" allowBlank="1" showInputMessage="1" showErrorMessage="1" xr:uid="{00000000-0002-0000-3A00-000005000000}">
          <x14:formula1>
            <xm:f>Lists!$D$1:$D$8</xm:f>
          </x14:formula1>
          <xm:sqref>E15:E16</xm:sqref>
        </x14:dataValidation>
        <x14:dataValidation type="list" allowBlank="1" showInputMessage="1" showErrorMessage="1" xr:uid="{00000000-0002-0000-3A00-000006000000}">
          <x14:formula1>
            <xm:f>Lists!$E$1:$E$5</xm:f>
          </x14:formula1>
          <xm:sqref>V15:V16</xm:sqref>
        </x14:dataValidation>
        <x14:dataValidation type="list" allowBlank="1" showInputMessage="1" showErrorMessage="1" xr:uid="{00000000-0002-0000-3A00-000007000000}">
          <x14:formula1>
            <xm:f>Lists!$G$1:$G$8</xm:f>
          </x14:formula1>
          <xm:sqref>D21:D34</xm:sqref>
        </x14:dataValidation>
      </x14:dataValidation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92D050"/>
  </sheetPr>
  <dimension ref="A1:X1048512"/>
  <sheetViews>
    <sheetView zoomScale="80" zoomScaleNormal="80" zoomScalePageLayoutView="80" workbookViewId="0">
      <selection activeCell="AA55" sqref="AA55"/>
    </sheetView>
  </sheetViews>
  <sheetFormatPr baseColWidth="10" defaultColWidth="8.83203125" defaultRowHeight="15" x14ac:dyDescent="0.2"/>
  <cols>
    <col min="1" max="1" width="13.5" style="19" customWidth="1"/>
    <col min="2" max="2" width="48.6640625" style="19" customWidth="1"/>
    <col min="3" max="3" width="30.33203125" style="19" customWidth="1"/>
    <col min="4" max="4" width="25.83203125" style="19" customWidth="1"/>
    <col min="5" max="5" width="28.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8"/>
  </cols>
  <sheetData>
    <row r="1" spans="1:24" ht="16" thickBot="1" x14ac:dyDescent="0.25">
      <c r="A1" s="1" t="s">
        <v>0</v>
      </c>
      <c r="B1" s="1"/>
      <c r="C1" s="43"/>
      <c r="D1" s="43"/>
      <c r="E1" s="43"/>
      <c r="F1" s="43"/>
      <c r="G1" s="43"/>
      <c r="H1" s="43"/>
      <c r="I1" s="43"/>
      <c r="J1" s="43"/>
      <c r="K1" s="43"/>
      <c r="L1" s="43"/>
      <c r="M1" s="43"/>
      <c r="N1" s="43"/>
      <c r="O1" s="43"/>
      <c r="P1" s="43"/>
      <c r="Q1" s="43"/>
      <c r="R1" s="43"/>
      <c r="S1" s="43"/>
      <c r="T1" s="43"/>
      <c r="U1" s="43"/>
      <c r="V1" s="43"/>
      <c r="W1" s="43"/>
      <c r="X1" s="43"/>
    </row>
    <row r="2" spans="1:24" x14ac:dyDescent="0.2">
      <c r="C2" s="19" t="s">
        <v>1</v>
      </c>
      <c r="D2" s="44" t="s">
        <v>2520</v>
      </c>
      <c r="G2" s="19" t="s">
        <v>72</v>
      </c>
      <c r="H2" s="44" t="s">
        <v>2256</v>
      </c>
    </row>
    <row r="3" spans="1:24" x14ac:dyDescent="0.2">
      <c r="C3" s="19" t="s">
        <v>2</v>
      </c>
      <c r="D3" s="209">
        <v>2019</v>
      </c>
    </row>
    <row r="4" spans="1:24" x14ac:dyDescent="0.2">
      <c r="C4" s="8" t="s">
        <v>44</v>
      </c>
      <c r="D4" s="44" t="s">
        <v>2254</v>
      </c>
    </row>
    <row r="5" spans="1:24" x14ac:dyDescent="0.2">
      <c r="C5" s="19" t="s">
        <v>3</v>
      </c>
      <c r="D5" s="44" t="s">
        <v>2519</v>
      </c>
    </row>
    <row r="6" spans="1:24" x14ac:dyDescent="0.2">
      <c r="D6" s="18"/>
    </row>
    <row r="7" spans="1:24" ht="16" thickBot="1" x14ac:dyDescent="0.25">
      <c r="A7" s="1" t="s">
        <v>59</v>
      </c>
      <c r="B7" s="1"/>
      <c r="C7" s="43"/>
      <c r="D7" s="248" t="s">
        <v>2561</v>
      </c>
      <c r="E7" s="43"/>
      <c r="F7" s="43"/>
      <c r="G7" s="43"/>
      <c r="H7" s="43"/>
      <c r="I7" s="43"/>
      <c r="J7" s="43"/>
      <c r="K7" s="43"/>
      <c r="L7" s="43"/>
      <c r="M7" s="43"/>
      <c r="N7" s="43"/>
      <c r="O7" s="43"/>
      <c r="P7" s="43"/>
      <c r="Q7" s="43"/>
      <c r="R7" s="43"/>
      <c r="S7" s="43"/>
      <c r="T7" s="43"/>
      <c r="U7" s="43"/>
      <c r="V7" s="43"/>
      <c r="W7" s="43"/>
      <c r="X7" s="43"/>
    </row>
    <row r="9" spans="1:24"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row>
    <row r="10" spans="1:24" x14ac:dyDescent="0.2">
      <c r="C10" s="19" t="s">
        <v>74</v>
      </c>
      <c r="D10" s="45" t="s">
        <v>504</v>
      </c>
      <c r="E10" s="46"/>
    </row>
    <row r="11" spans="1:24" x14ac:dyDescent="0.2">
      <c r="C11" s="19" t="s">
        <v>46</v>
      </c>
      <c r="D11" s="45" t="s">
        <v>301</v>
      </c>
      <c r="E11" s="47"/>
    </row>
    <row r="12" spans="1:24" x14ac:dyDescent="0.2">
      <c r="C12" s="19" t="s">
        <v>67</v>
      </c>
      <c r="D12" s="45" t="s">
        <v>53</v>
      </c>
      <c r="E12" s="47"/>
    </row>
    <row r="13" spans="1:24" x14ac:dyDescent="0.2">
      <c r="A13" s="2"/>
      <c r="B13" s="2"/>
    </row>
    <row r="14" spans="1:24" s="541"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529" customFormat="1" x14ac:dyDescent="0.2">
      <c r="A15" s="225">
        <v>1</v>
      </c>
      <c r="B15" s="225" t="s">
        <v>2291</v>
      </c>
      <c r="C15" s="225" t="s">
        <v>389</v>
      </c>
      <c r="D15" s="225" t="s">
        <v>441</v>
      </c>
      <c r="E15" s="225" t="s">
        <v>1583</v>
      </c>
      <c r="F15" s="225" t="s">
        <v>2258</v>
      </c>
      <c r="G15" s="225" t="s">
        <v>132</v>
      </c>
      <c r="H15" s="225" t="s">
        <v>134</v>
      </c>
      <c r="I15" s="225" t="s">
        <v>2259</v>
      </c>
      <c r="J15" s="225" t="s">
        <v>85</v>
      </c>
      <c r="K15" s="225">
        <v>1</v>
      </c>
      <c r="L15" s="225" t="s">
        <v>71</v>
      </c>
      <c r="M15" s="225" t="s">
        <v>71</v>
      </c>
      <c r="N15" s="225">
        <v>40</v>
      </c>
      <c r="O15" s="225">
        <v>50</v>
      </c>
      <c r="P15" s="304">
        <v>0.67222222222222217</v>
      </c>
      <c r="Q15" s="15">
        <v>1</v>
      </c>
      <c r="R15" s="15">
        <v>14</v>
      </c>
      <c r="S15" s="15" t="s">
        <v>126</v>
      </c>
      <c r="T15" s="15">
        <f t="shared" ref="T15:T16" si="0">14*24</f>
        <v>336</v>
      </c>
      <c r="U15" s="225" t="s">
        <v>52</v>
      </c>
      <c r="V15" s="225" t="s">
        <v>52</v>
      </c>
      <c r="W15" s="225" t="s">
        <v>594</v>
      </c>
      <c r="X15" s="306" t="s">
        <v>2562</v>
      </c>
    </row>
    <row r="16" spans="1:24" s="529" customFormat="1" x14ac:dyDescent="0.2">
      <c r="A16" s="225">
        <v>2</v>
      </c>
      <c r="B16" s="225" t="s">
        <v>2291</v>
      </c>
      <c r="C16" s="225" t="s">
        <v>389</v>
      </c>
      <c r="D16" s="225" t="s">
        <v>441</v>
      </c>
      <c r="E16" s="225" t="s">
        <v>1583</v>
      </c>
      <c r="F16" s="225" t="s">
        <v>2258</v>
      </c>
      <c r="G16" s="225" t="s">
        <v>132</v>
      </c>
      <c r="H16" s="225" t="s">
        <v>134</v>
      </c>
      <c r="I16" s="225" t="s">
        <v>2260</v>
      </c>
      <c r="J16" s="225" t="s">
        <v>85</v>
      </c>
      <c r="K16" s="225">
        <v>1</v>
      </c>
      <c r="L16" s="225" t="s">
        <v>71</v>
      </c>
      <c r="M16" s="225" t="s">
        <v>71</v>
      </c>
      <c r="N16" s="225">
        <v>40</v>
      </c>
      <c r="O16" s="225">
        <v>50</v>
      </c>
      <c r="P16" s="304">
        <v>0.67222222222222217</v>
      </c>
      <c r="Q16" s="15">
        <v>1</v>
      </c>
      <c r="R16" s="15">
        <v>14</v>
      </c>
      <c r="S16" s="15" t="s">
        <v>126</v>
      </c>
      <c r="T16" s="15">
        <f t="shared" si="0"/>
        <v>336</v>
      </c>
      <c r="U16" s="225" t="s">
        <v>52</v>
      </c>
      <c r="V16" s="225" t="s">
        <v>52</v>
      </c>
      <c r="W16" s="225" t="s">
        <v>594</v>
      </c>
      <c r="X16" s="306" t="s">
        <v>2563</v>
      </c>
    </row>
    <row r="17" spans="1:24" s="98" customFormat="1" x14ac:dyDescent="0.2">
      <c r="A17" s="49"/>
      <c r="B17" s="49"/>
      <c r="C17" s="49"/>
      <c r="D17" s="49"/>
      <c r="E17" s="49"/>
      <c r="F17" s="49"/>
      <c r="G17" s="49"/>
      <c r="H17" s="49"/>
      <c r="I17" s="49"/>
      <c r="J17" s="49"/>
      <c r="K17" s="49"/>
      <c r="L17" s="49"/>
      <c r="M17" s="49"/>
      <c r="N17" s="49"/>
      <c r="O17" s="49"/>
      <c r="P17" s="49"/>
      <c r="Q17" s="49"/>
      <c r="R17" s="49"/>
      <c r="S17" s="49"/>
      <c r="T17" s="49"/>
      <c r="U17" s="49"/>
      <c r="V17" s="49"/>
      <c r="W17" s="49"/>
      <c r="X17" s="49"/>
    </row>
    <row r="18" spans="1:24" s="98" customFormat="1" ht="16" thickBot="1" x14ac:dyDescent="0.25">
      <c r="A18" s="17" t="s">
        <v>2142</v>
      </c>
      <c r="B18" s="17"/>
      <c r="C18" s="17" t="s">
        <v>68</v>
      </c>
      <c r="D18" s="50"/>
      <c r="E18" s="50"/>
      <c r="F18" s="50"/>
      <c r="G18" s="50"/>
      <c r="H18" s="50"/>
      <c r="I18" s="50"/>
      <c r="J18" s="50"/>
      <c r="K18" s="50"/>
      <c r="L18" s="50"/>
      <c r="M18" s="50"/>
      <c r="N18" s="50"/>
      <c r="O18" s="50"/>
      <c r="P18" s="50"/>
      <c r="Q18" s="50"/>
      <c r="R18" s="50"/>
      <c r="S18" s="50"/>
      <c r="T18" s="50"/>
      <c r="U18" s="50"/>
      <c r="V18" s="50"/>
      <c r="W18" s="50"/>
      <c r="X18" s="50"/>
    </row>
    <row r="19" spans="1:24" s="98" customFormat="1" x14ac:dyDescent="0.2">
      <c r="A19" s="49"/>
      <c r="B19" s="49"/>
      <c r="C19" s="49"/>
      <c r="D19" s="49"/>
      <c r="E19" s="49"/>
      <c r="F19" s="49"/>
      <c r="G19" s="49"/>
      <c r="H19" s="49"/>
      <c r="I19" s="49"/>
      <c r="J19" s="49"/>
      <c r="K19" s="49"/>
      <c r="L19" s="49"/>
      <c r="M19" s="49"/>
      <c r="N19" s="49"/>
      <c r="O19" s="49"/>
      <c r="P19" s="49"/>
      <c r="Q19" s="49"/>
      <c r="R19" s="49"/>
      <c r="S19" s="49"/>
      <c r="T19" s="49"/>
      <c r="U19" s="49"/>
      <c r="V19" s="49"/>
      <c r="W19" s="49"/>
      <c r="X19" s="49"/>
    </row>
    <row r="20" spans="1:24" s="99" customFormat="1" x14ac:dyDescent="0.2">
      <c r="A20" s="659" t="s">
        <v>5</v>
      </c>
      <c r="B20" s="659" t="s">
        <v>36</v>
      </c>
      <c r="C20" s="659" t="s">
        <v>6</v>
      </c>
      <c r="D20" s="659" t="s">
        <v>45</v>
      </c>
      <c r="E20" s="659" t="s">
        <v>9</v>
      </c>
      <c r="F20" s="659" t="s">
        <v>119</v>
      </c>
      <c r="G20" s="659" t="s">
        <v>56</v>
      </c>
      <c r="H20" s="659" t="s">
        <v>136</v>
      </c>
      <c r="I20" s="659" t="s">
        <v>137</v>
      </c>
      <c r="J20" s="659" t="s">
        <v>138</v>
      </c>
      <c r="K20" s="659" t="s">
        <v>139</v>
      </c>
      <c r="L20" s="659" t="s">
        <v>122</v>
      </c>
      <c r="M20" s="659" t="s">
        <v>140</v>
      </c>
      <c r="N20" s="659" t="s">
        <v>122</v>
      </c>
      <c r="O20" s="659" t="s">
        <v>42</v>
      </c>
      <c r="P20" s="659" t="s">
        <v>141</v>
      </c>
      <c r="Q20" s="659" t="s">
        <v>142</v>
      </c>
      <c r="R20" s="659" t="s">
        <v>10</v>
      </c>
      <c r="S20" s="659" t="s">
        <v>146</v>
      </c>
      <c r="T20" s="659" t="s">
        <v>145</v>
      </c>
      <c r="U20" s="659" t="s">
        <v>11</v>
      </c>
      <c r="V20" s="659" t="s">
        <v>16</v>
      </c>
    </row>
    <row r="21" spans="1:24" s="99" customFormat="1" x14ac:dyDescent="0.2">
      <c r="A21" s="52">
        <v>1</v>
      </c>
      <c r="B21" s="90" t="s">
        <v>2291</v>
      </c>
      <c r="C21" s="90" t="s">
        <v>389</v>
      </c>
      <c r="D21" s="90" t="s">
        <v>90</v>
      </c>
      <c r="E21" s="52" t="s">
        <v>2265</v>
      </c>
      <c r="F21" s="52">
        <v>6</v>
      </c>
      <c r="G21" s="52" t="s">
        <v>52</v>
      </c>
      <c r="H21" s="247">
        <v>14</v>
      </c>
      <c r="I21" s="247" t="s">
        <v>126</v>
      </c>
      <c r="J21" s="247">
        <f t="shared" ref="J21:J34" si="1">14*24</f>
        <v>336</v>
      </c>
      <c r="K21" s="90">
        <v>20269</v>
      </c>
      <c r="L21" s="90" t="s">
        <v>2280</v>
      </c>
      <c r="M21" s="90" t="s">
        <v>2276</v>
      </c>
      <c r="N21" s="90" t="s">
        <v>2280</v>
      </c>
      <c r="O21" s="90" t="s">
        <v>71</v>
      </c>
      <c r="P21" s="90" t="s">
        <v>71</v>
      </c>
      <c r="Q21" s="90" t="s">
        <v>71</v>
      </c>
      <c r="R21" s="90" t="s">
        <v>71</v>
      </c>
      <c r="S21" s="90" t="s">
        <v>71</v>
      </c>
      <c r="T21" s="90" t="s">
        <v>71</v>
      </c>
      <c r="U21" s="90" t="s">
        <v>2261</v>
      </c>
      <c r="V21" s="90" t="s">
        <v>2273</v>
      </c>
      <c r="W21" s="51"/>
      <c r="X21" s="558"/>
    </row>
    <row r="22" spans="1:24" s="99" customFormat="1" x14ac:dyDescent="0.2">
      <c r="A22" s="52">
        <v>1</v>
      </c>
      <c r="B22" s="90" t="s">
        <v>2291</v>
      </c>
      <c r="C22" s="90" t="s">
        <v>389</v>
      </c>
      <c r="D22" s="90" t="s">
        <v>90</v>
      </c>
      <c r="E22" s="52" t="s">
        <v>2266</v>
      </c>
      <c r="F22" s="52">
        <v>6</v>
      </c>
      <c r="G22" s="52" t="s">
        <v>52</v>
      </c>
      <c r="H22" s="247">
        <v>14</v>
      </c>
      <c r="I22" s="247" t="s">
        <v>126</v>
      </c>
      <c r="J22" s="247">
        <f t="shared" si="1"/>
        <v>336</v>
      </c>
      <c r="K22" s="90" t="s">
        <v>2277</v>
      </c>
      <c r="L22" s="90" t="s">
        <v>2280</v>
      </c>
      <c r="M22" s="90">
        <v>20269</v>
      </c>
      <c r="N22" s="90" t="s">
        <v>2280</v>
      </c>
      <c r="O22" s="90" t="s">
        <v>71</v>
      </c>
      <c r="P22" s="90" t="s">
        <v>71</v>
      </c>
      <c r="Q22" s="90" t="s">
        <v>71</v>
      </c>
      <c r="R22" s="90" t="s">
        <v>71</v>
      </c>
      <c r="S22" s="90" t="s">
        <v>71</v>
      </c>
      <c r="T22" s="90" t="s">
        <v>71</v>
      </c>
      <c r="U22" s="90" t="s">
        <v>2261</v>
      </c>
      <c r="V22" s="90" t="s">
        <v>2273</v>
      </c>
      <c r="W22" s="51"/>
      <c r="X22" s="558"/>
    </row>
    <row r="23" spans="1:24" s="99" customFormat="1" x14ac:dyDescent="0.2">
      <c r="A23" s="52">
        <v>1</v>
      </c>
      <c r="B23" s="90" t="s">
        <v>2291</v>
      </c>
      <c r="C23" s="90" t="s">
        <v>389</v>
      </c>
      <c r="D23" s="90" t="s">
        <v>90</v>
      </c>
      <c r="E23" s="52" t="s">
        <v>2267</v>
      </c>
      <c r="F23" s="52">
        <v>6</v>
      </c>
      <c r="G23" s="52" t="s">
        <v>52</v>
      </c>
      <c r="H23" s="247">
        <v>14</v>
      </c>
      <c r="I23" s="247" t="s">
        <v>126</v>
      </c>
      <c r="J23" s="247">
        <f t="shared" si="1"/>
        <v>336</v>
      </c>
      <c r="K23" s="90">
        <v>20269</v>
      </c>
      <c r="L23" s="90" t="s">
        <v>2280</v>
      </c>
      <c r="M23" s="90" t="s">
        <v>2276</v>
      </c>
      <c r="N23" s="90" t="s">
        <v>2280</v>
      </c>
      <c r="O23" s="90" t="s">
        <v>71</v>
      </c>
      <c r="P23" s="90" t="s">
        <v>71</v>
      </c>
      <c r="Q23" s="90" t="s">
        <v>71</v>
      </c>
      <c r="R23" s="90" t="s">
        <v>71</v>
      </c>
      <c r="S23" s="90" t="s">
        <v>71</v>
      </c>
      <c r="T23" s="90" t="s">
        <v>71</v>
      </c>
      <c r="U23" s="90" t="s">
        <v>2261</v>
      </c>
      <c r="V23" s="90" t="s">
        <v>2273</v>
      </c>
      <c r="W23" s="51"/>
      <c r="X23" s="558"/>
    </row>
    <row r="24" spans="1:24" s="99" customFormat="1" x14ac:dyDescent="0.2">
      <c r="A24" s="52">
        <v>1</v>
      </c>
      <c r="B24" s="90" t="s">
        <v>2291</v>
      </c>
      <c r="C24" s="90" t="s">
        <v>389</v>
      </c>
      <c r="D24" s="90" t="s">
        <v>90</v>
      </c>
      <c r="E24" s="52" t="s">
        <v>2268</v>
      </c>
      <c r="F24" s="52">
        <v>6</v>
      </c>
      <c r="G24" s="52" t="s">
        <v>52</v>
      </c>
      <c r="H24" s="247">
        <v>14</v>
      </c>
      <c r="I24" s="247" t="s">
        <v>126</v>
      </c>
      <c r="J24" s="247">
        <f t="shared" si="1"/>
        <v>336</v>
      </c>
      <c r="K24" s="90">
        <v>20269</v>
      </c>
      <c r="L24" s="90" t="s">
        <v>2280</v>
      </c>
      <c r="M24" s="90" t="s">
        <v>2276</v>
      </c>
      <c r="N24" s="90" t="s">
        <v>2280</v>
      </c>
      <c r="O24" s="90" t="s">
        <v>71</v>
      </c>
      <c r="P24" s="90" t="s">
        <v>71</v>
      </c>
      <c r="Q24" s="90" t="s">
        <v>71</v>
      </c>
      <c r="R24" s="90" t="s">
        <v>71</v>
      </c>
      <c r="S24" s="90" t="s">
        <v>71</v>
      </c>
      <c r="T24" s="90" t="s">
        <v>71</v>
      </c>
      <c r="U24" s="90" t="s">
        <v>2261</v>
      </c>
      <c r="V24" s="90" t="s">
        <v>2273</v>
      </c>
      <c r="W24" s="51"/>
      <c r="X24" s="558"/>
    </row>
    <row r="25" spans="1:24" s="99" customFormat="1" x14ac:dyDescent="0.2">
      <c r="A25" s="52">
        <v>1</v>
      </c>
      <c r="B25" s="90" t="s">
        <v>2291</v>
      </c>
      <c r="C25" s="90" t="s">
        <v>389</v>
      </c>
      <c r="D25" s="90" t="s">
        <v>90</v>
      </c>
      <c r="E25" s="52" t="s">
        <v>2269</v>
      </c>
      <c r="F25" s="52">
        <v>6</v>
      </c>
      <c r="G25" s="52" t="s">
        <v>52</v>
      </c>
      <c r="H25" s="247">
        <v>14</v>
      </c>
      <c r="I25" s="247" t="s">
        <v>126</v>
      </c>
      <c r="J25" s="247">
        <f t="shared" si="1"/>
        <v>336</v>
      </c>
      <c r="K25" s="90">
        <v>20269</v>
      </c>
      <c r="L25" s="90" t="s">
        <v>2280</v>
      </c>
      <c r="M25" s="90" t="s">
        <v>2276</v>
      </c>
      <c r="N25" s="90" t="s">
        <v>2280</v>
      </c>
      <c r="O25" s="90" t="s">
        <v>71</v>
      </c>
      <c r="P25" s="90" t="s">
        <v>71</v>
      </c>
      <c r="Q25" s="90" t="s">
        <v>71</v>
      </c>
      <c r="R25" s="90" t="s">
        <v>71</v>
      </c>
      <c r="S25" s="90" t="s">
        <v>71</v>
      </c>
      <c r="T25" s="90" t="s">
        <v>71</v>
      </c>
      <c r="U25" s="90" t="s">
        <v>2261</v>
      </c>
      <c r="V25" s="90" t="s">
        <v>2273</v>
      </c>
      <c r="W25" s="51"/>
      <c r="X25" s="558"/>
    </row>
    <row r="26" spans="1:24" s="99" customFormat="1" x14ac:dyDescent="0.2">
      <c r="A26" s="52">
        <v>1</v>
      </c>
      <c r="B26" s="90" t="s">
        <v>2291</v>
      </c>
      <c r="C26" s="90" t="s">
        <v>389</v>
      </c>
      <c r="D26" s="90" t="s">
        <v>90</v>
      </c>
      <c r="E26" s="52" t="s">
        <v>2270</v>
      </c>
      <c r="F26" s="52">
        <v>6</v>
      </c>
      <c r="G26" s="52" t="s">
        <v>52</v>
      </c>
      <c r="H26" s="247">
        <v>14</v>
      </c>
      <c r="I26" s="247" t="s">
        <v>126</v>
      </c>
      <c r="J26" s="247">
        <f t="shared" si="1"/>
        <v>336</v>
      </c>
      <c r="K26" s="90">
        <v>20269</v>
      </c>
      <c r="L26" s="90" t="s">
        <v>2280</v>
      </c>
      <c r="M26" s="90" t="s">
        <v>2276</v>
      </c>
      <c r="N26" s="90" t="s">
        <v>2280</v>
      </c>
      <c r="O26" s="90" t="s">
        <v>71</v>
      </c>
      <c r="P26" s="90" t="s">
        <v>71</v>
      </c>
      <c r="Q26" s="90" t="s">
        <v>71</v>
      </c>
      <c r="R26" s="90" t="s">
        <v>71</v>
      </c>
      <c r="S26" s="90" t="s">
        <v>71</v>
      </c>
      <c r="T26" s="90" t="s">
        <v>71</v>
      </c>
      <c r="U26" s="90" t="s">
        <v>2261</v>
      </c>
      <c r="V26" s="90" t="s">
        <v>2273</v>
      </c>
      <c r="W26" s="51"/>
      <c r="X26" s="558"/>
    </row>
    <row r="27" spans="1:24" s="99" customFormat="1" x14ac:dyDescent="0.2">
      <c r="A27" s="52">
        <v>1</v>
      </c>
      <c r="B27" s="90" t="s">
        <v>2291</v>
      </c>
      <c r="C27" s="90" t="s">
        <v>389</v>
      </c>
      <c r="D27" s="90" t="s">
        <v>90</v>
      </c>
      <c r="E27" s="52" t="s">
        <v>2271</v>
      </c>
      <c r="F27" s="52">
        <v>6</v>
      </c>
      <c r="G27" s="52" t="s">
        <v>52</v>
      </c>
      <c r="H27" s="247">
        <v>14</v>
      </c>
      <c r="I27" s="247" t="s">
        <v>126</v>
      </c>
      <c r="J27" s="247">
        <f t="shared" si="1"/>
        <v>336</v>
      </c>
      <c r="K27" s="90">
        <v>20269</v>
      </c>
      <c r="L27" s="90" t="s">
        <v>2280</v>
      </c>
      <c r="M27" s="90" t="s">
        <v>2276</v>
      </c>
      <c r="N27" s="90" t="s">
        <v>2280</v>
      </c>
      <c r="O27" s="90" t="s">
        <v>71</v>
      </c>
      <c r="P27" s="90" t="s">
        <v>71</v>
      </c>
      <c r="Q27" s="90" t="s">
        <v>71</v>
      </c>
      <c r="R27" s="90" t="s">
        <v>71</v>
      </c>
      <c r="S27" s="90" t="s">
        <v>71</v>
      </c>
      <c r="T27" s="90" t="s">
        <v>71</v>
      </c>
      <c r="U27" s="90" t="s">
        <v>2261</v>
      </c>
      <c r="V27" s="90" t="s">
        <v>2273</v>
      </c>
      <c r="W27" s="51"/>
      <c r="X27" s="558"/>
    </row>
    <row r="28" spans="1:24" s="99" customFormat="1" x14ac:dyDescent="0.2">
      <c r="A28" s="52">
        <v>2</v>
      </c>
      <c r="B28" s="90" t="s">
        <v>2291</v>
      </c>
      <c r="C28" s="90" t="s">
        <v>389</v>
      </c>
      <c r="D28" s="90" t="s">
        <v>90</v>
      </c>
      <c r="E28" s="52" t="s">
        <v>2265</v>
      </c>
      <c r="F28" s="52">
        <v>6</v>
      </c>
      <c r="G28" s="52" t="s">
        <v>52</v>
      </c>
      <c r="H28" s="247">
        <v>14</v>
      </c>
      <c r="I28" s="247" t="s">
        <v>126</v>
      </c>
      <c r="J28" s="247">
        <f t="shared" si="1"/>
        <v>336</v>
      </c>
      <c r="K28" s="90" t="s">
        <v>2277</v>
      </c>
      <c r="L28" s="90" t="s">
        <v>2280</v>
      </c>
      <c r="M28" s="90">
        <v>20269</v>
      </c>
      <c r="N28" s="90" t="s">
        <v>2280</v>
      </c>
      <c r="O28" s="90" t="s">
        <v>71</v>
      </c>
      <c r="P28" s="90" t="s">
        <v>71</v>
      </c>
      <c r="Q28" s="90" t="s">
        <v>71</v>
      </c>
      <c r="R28" s="90" t="s">
        <v>71</v>
      </c>
      <c r="S28" s="90" t="s">
        <v>71</v>
      </c>
      <c r="T28" s="90" t="s">
        <v>71</v>
      </c>
      <c r="U28" s="90" t="s">
        <v>2261</v>
      </c>
      <c r="V28" s="90" t="s">
        <v>2273</v>
      </c>
      <c r="W28" s="51"/>
      <c r="X28" s="558"/>
    </row>
    <row r="29" spans="1:24" s="99" customFormat="1" x14ac:dyDescent="0.2">
      <c r="A29" s="52">
        <v>2</v>
      </c>
      <c r="B29" s="90" t="s">
        <v>2291</v>
      </c>
      <c r="C29" s="90" t="s">
        <v>389</v>
      </c>
      <c r="D29" s="90" t="s">
        <v>90</v>
      </c>
      <c r="E29" s="52" t="s">
        <v>2266</v>
      </c>
      <c r="F29" s="52">
        <v>6</v>
      </c>
      <c r="G29" s="52" t="s">
        <v>52</v>
      </c>
      <c r="H29" s="247">
        <v>14</v>
      </c>
      <c r="I29" s="247" t="s">
        <v>126</v>
      </c>
      <c r="J29" s="247">
        <f t="shared" si="1"/>
        <v>336</v>
      </c>
      <c r="K29" s="90" t="s">
        <v>2277</v>
      </c>
      <c r="L29" s="90" t="s">
        <v>2280</v>
      </c>
      <c r="M29" s="90">
        <v>20269</v>
      </c>
      <c r="N29" s="90" t="s">
        <v>2280</v>
      </c>
      <c r="O29" s="90" t="s">
        <v>71</v>
      </c>
      <c r="P29" s="90" t="s">
        <v>71</v>
      </c>
      <c r="Q29" s="90" t="s">
        <v>71</v>
      </c>
      <c r="R29" s="90" t="s">
        <v>71</v>
      </c>
      <c r="S29" s="90" t="s">
        <v>71</v>
      </c>
      <c r="T29" s="90" t="s">
        <v>71</v>
      </c>
      <c r="U29" s="90" t="s">
        <v>2261</v>
      </c>
      <c r="V29" s="90" t="s">
        <v>2273</v>
      </c>
      <c r="W29" s="51"/>
      <c r="X29" s="558"/>
    </row>
    <row r="30" spans="1:24" s="99" customFormat="1" x14ac:dyDescent="0.2">
      <c r="A30" s="52">
        <v>2</v>
      </c>
      <c r="B30" s="90" t="s">
        <v>2291</v>
      </c>
      <c r="C30" s="90" t="s">
        <v>389</v>
      </c>
      <c r="D30" s="90" t="s">
        <v>90</v>
      </c>
      <c r="E30" s="52" t="s">
        <v>2267</v>
      </c>
      <c r="F30" s="52">
        <v>6</v>
      </c>
      <c r="G30" s="52" t="s">
        <v>52</v>
      </c>
      <c r="H30" s="247">
        <v>14</v>
      </c>
      <c r="I30" s="247" t="s">
        <v>126</v>
      </c>
      <c r="J30" s="247">
        <f t="shared" si="1"/>
        <v>336</v>
      </c>
      <c r="K30" s="90" t="s">
        <v>2277</v>
      </c>
      <c r="L30" s="90" t="s">
        <v>2280</v>
      </c>
      <c r="M30" s="90">
        <v>20269</v>
      </c>
      <c r="N30" s="90" t="s">
        <v>2280</v>
      </c>
      <c r="O30" s="90" t="s">
        <v>71</v>
      </c>
      <c r="P30" s="90" t="s">
        <v>71</v>
      </c>
      <c r="Q30" s="90" t="s">
        <v>71</v>
      </c>
      <c r="R30" s="90" t="s">
        <v>71</v>
      </c>
      <c r="S30" s="90" t="s">
        <v>71</v>
      </c>
      <c r="T30" s="90" t="s">
        <v>71</v>
      </c>
      <c r="U30" s="90" t="s">
        <v>2261</v>
      </c>
      <c r="V30" s="90" t="s">
        <v>2273</v>
      </c>
      <c r="W30" s="51"/>
      <c r="X30" s="558"/>
    </row>
    <row r="31" spans="1:24" s="99" customFormat="1" x14ac:dyDescent="0.2">
      <c r="A31" s="52">
        <v>2</v>
      </c>
      <c r="B31" s="90" t="s">
        <v>2291</v>
      </c>
      <c r="C31" s="90" t="s">
        <v>389</v>
      </c>
      <c r="D31" s="90" t="s">
        <v>90</v>
      </c>
      <c r="E31" s="52" t="s">
        <v>2268</v>
      </c>
      <c r="F31" s="52">
        <v>6</v>
      </c>
      <c r="G31" s="52" t="s">
        <v>52</v>
      </c>
      <c r="H31" s="247">
        <v>14</v>
      </c>
      <c r="I31" s="247" t="s">
        <v>126</v>
      </c>
      <c r="J31" s="247">
        <f t="shared" si="1"/>
        <v>336</v>
      </c>
      <c r="K31" s="90" t="s">
        <v>2277</v>
      </c>
      <c r="L31" s="90" t="s">
        <v>2280</v>
      </c>
      <c r="M31" s="90">
        <v>20269</v>
      </c>
      <c r="N31" s="90" t="s">
        <v>2280</v>
      </c>
      <c r="O31" s="90" t="s">
        <v>71</v>
      </c>
      <c r="P31" s="90" t="s">
        <v>71</v>
      </c>
      <c r="Q31" s="90" t="s">
        <v>71</v>
      </c>
      <c r="R31" s="90" t="s">
        <v>71</v>
      </c>
      <c r="S31" s="90" t="s">
        <v>71</v>
      </c>
      <c r="T31" s="90" t="s">
        <v>71</v>
      </c>
      <c r="U31" s="90" t="s">
        <v>2261</v>
      </c>
      <c r="V31" s="90" t="s">
        <v>2273</v>
      </c>
      <c r="W31" s="51"/>
      <c r="X31" s="558"/>
    </row>
    <row r="32" spans="1:24" s="99" customFormat="1" x14ac:dyDescent="0.2">
      <c r="A32" s="52">
        <v>2</v>
      </c>
      <c r="B32" s="90" t="s">
        <v>2291</v>
      </c>
      <c r="C32" s="90" t="s">
        <v>389</v>
      </c>
      <c r="D32" s="90" t="s">
        <v>90</v>
      </c>
      <c r="E32" s="52" t="s">
        <v>2269</v>
      </c>
      <c r="F32" s="52">
        <v>6</v>
      </c>
      <c r="G32" s="52" t="s">
        <v>52</v>
      </c>
      <c r="H32" s="247">
        <v>14</v>
      </c>
      <c r="I32" s="247" t="s">
        <v>126</v>
      </c>
      <c r="J32" s="247">
        <f t="shared" si="1"/>
        <v>336</v>
      </c>
      <c r="K32" s="90" t="s">
        <v>2277</v>
      </c>
      <c r="L32" s="90" t="s">
        <v>2280</v>
      </c>
      <c r="M32" s="90">
        <v>20269</v>
      </c>
      <c r="N32" s="90" t="s">
        <v>2280</v>
      </c>
      <c r="O32" s="90" t="s">
        <v>71</v>
      </c>
      <c r="P32" s="90" t="s">
        <v>71</v>
      </c>
      <c r="Q32" s="90" t="s">
        <v>71</v>
      </c>
      <c r="R32" s="90" t="s">
        <v>71</v>
      </c>
      <c r="S32" s="90" t="s">
        <v>71</v>
      </c>
      <c r="T32" s="90" t="s">
        <v>71</v>
      </c>
      <c r="U32" s="90" t="s">
        <v>2261</v>
      </c>
      <c r="V32" s="90" t="s">
        <v>2273</v>
      </c>
      <c r="W32" s="51"/>
      <c r="X32" s="558"/>
    </row>
    <row r="33" spans="1:24" s="99" customFormat="1" x14ac:dyDescent="0.2">
      <c r="A33" s="52">
        <v>2</v>
      </c>
      <c r="B33" s="90" t="s">
        <v>2291</v>
      </c>
      <c r="C33" s="90" t="s">
        <v>389</v>
      </c>
      <c r="D33" s="90" t="s">
        <v>90</v>
      </c>
      <c r="E33" s="52" t="s">
        <v>2270</v>
      </c>
      <c r="F33" s="52">
        <v>6</v>
      </c>
      <c r="G33" s="52" t="s">
        <v>52</v>
      </c>
      <c r="H33" s="247">
        <v>14</v>
      </c>
      <c r="I33" s="247" t="s">
        <v>126</v>
      </c>
      <c r="J33" s="247">
        <f t="shared" si="1"/>
        <v>336</v>
      </c>
      <c r="K33" s="90" t="s">
        <v>2277</v>
      </c>
      <c r="L33" s="90" t="s">
        <v>2280</v>
      </c>
      <c r="M33" s="90">
        <v>20269</v>
      </c>
      <c r="N33" s="90" t="s">
        <v>2280</v>
      </c>
      <c r="O33" s="90" t="s">
        <v>71</v>
      </c>
      <c r="P33" s="90" t="s">
        <v>71</v>
      </c>
      <c r="Q33" s="90" t="s">
        <v>71</v>
      </c>
      <c r="R33" s="90" t="s">
        <v>71</v>
      </c>
      <c r="S33" s="90" t="s">
        <v>71</v>
      </c>
      <c r="T33" s="90" t="s">
        <v>71</v>
      </c>
      <c r="U33" s="90" t="s">
        <v>2261</v>
      </c>
      <c r="V33" s="90" t="s">
        <v>2273</v>
      </c>
      <c r="W33" s="51"/>
      <c r="X33" s="558"/>
    </row>
    <row r="34" spans="1:24" s="99" customFormat="1" x14ac:dyDescent="0.2">
      <c r="A34" s="52">
        <v>2</v>
      </c>
      <c r="B34" s="90" t="s">
        <v>2291</v>
      </c>
      <c r="C34" s="90" t="s">
        <v>389</v>
      </c>
      <c r="D34" s="90" t="s">
        <v>90</v>
      </c>
      <c r="E34" s="52" t="s">
        <v>2271</v>
      </c>
      <c r="F34" s="52">
        <v>6</v>
      </c>
      <c r="G34" s="52" t="s">
        <v>52</v>
      </c>
      <c r="H34" s="247">
        <v>14</v>
      </c>
      <c r="I34" s="247" t="s">
        <v>126</v>
      </c>
      <c r="J34" s="247">
        <f t="shared" si="1"/>
        <v>336</v>
      </c>
      <c r="K34" s="90">
        <v>20269</v>
      </c>
      <c r="L34" s="90" t="s">
        <v>2280</v>
      </c>
      <c r="M34" s="90" t="s">
        <v>2276</v>
      </c>
      <c r="N34" s="90" t="s">
        <v>2280</v>
      </c>
      <c r="O34" s="90" t="s">
        <v>71</v>
      </c>
      <c r="P34" s="90" t="s">
        <v>71</v>
      </c>
      <c r="Q34" s="90" t="s">
        <v>71</v>
      </c>
      <c r="R34" s="90" t="s">
        <v>71</v>
      </c>
      <c r="S34" s="90" t="s">
        <v>71</v>
      </c>
      <c r="T34" s="90" t="s">
        <v>71</v>
      </c>
      <c r="U34" s="90" t="s">
        <v>2261</v>
      </c>
      <c r="V34" s="90" t="s">
        <v>2273</v>
      </c>
      <c r="W34" s="51"/>
      <c r="X34" s="558"/>
    </row>
    <row r="36" spans="1:24" ht="16" thickBot="1" x14ac:dyDescent="0.25">
      <c r="A36" s="1" t="s">
        <v>2142</v>
      </c>
      <c r="B36" s="1"/>
      <c r="C36" s="1" t="s">
        <v>69</v>
      </c>
      <c r="D36" s="16"/>
      <c r="E36" s="16" t="s">
        <v>105</v>
      </c>
      <c r="F36" s="43"/>
      <c r="G36" s="43"/>
      <c r="H36" s="43"/>
      <c r="I36" s="43"/>
      <c r="J36" s="43"/>
      <c r="K36" s="43"/>
      <c r="L36" s="43"/>
      <c r="M36" s="43"/>
      <c r="N36" s="43"/>
      <c r="O36" s="43"/>
      <c r="P36" s="43"/>
      <c r="Q36" s="43"/>
      <c r="R36" s="43"/>
      <c r="S36" s="43"/>
      <c r="T36" s="43"/>
      <c r="U36" s="43"/>
      <c r="V36" s="43"/>
      <c r="W36" s="43"/>
      <c r="X36" s="43"/>
    </row>
    <row r="38" spans="1:24" x14ac:dyDescent="0.2">
      <c r="A38" s="230" t="s">
        <v>5</v>
      </c>
      <c r="B38" s="55" t="s">
        <v>9</v>
      </c>
      <c r="C38" s="55" t="s">
        <v>56</v>
      </c>
      <c r="D38" s="55" t="s">
        <v>488</v>
      </c>
      <c r="E38" s="55" t="s">
        <v>489</v>
      </c>
      <c r="F38" s="55" t="s">
        <v>490</v>
      </c>
      <c r="G38" s="55" t="s">
        <v>491</v>
      </c>
      <c r="H38" s="55" t="s">
        <v>492</v>
      </c>
      <c r="I38" s="55" t="s">
        <v>493</v>
      </c>
      <c r="J38" s="55" t="s">
        <v>2139</v>
      </c>
      <c r="K38" s="55" t="s">
        <v>122</v>
      </c>
      <c r="L38" s="55" t="s">
        <v>2140</v>
      </c>
      <c r="M38" s="55" t="s">
        <v>122</v>
      </c>
      <c r="N38" s="530" t="s">
        <v>42</v>
      </c>
      <c r="O38" s="55" t="s">
        <v>2141</v>
      </c>
      <c r="P38" s="55" t="s">
        <v>122</v>
      </c>
      <c r="Q38" s="530" t="s">
        <v>10</v>
      </c>
      <c r="R38" s="55" t="s">
        <v>2566</v>
      </c>
      <c r="S38" s="55" t="s">
        <v>11</v>
      </c>
      <c r="T38" s="55" t="s">
        <v>16</v>
      </c>
      <c r="U38" s="111"/>
      <c r="V38" s="18"/>
      <c r="W38" s="18"/>
      <c r="X38" s="18"/>
    </row>
    <row r="39" spans="1:24" s="98" customFormat="1" x14ac:dyDescent="0.2">
      <c r="A39" s="83"/>
      <c r="B39" s="83"/>
      <c r="C39" s="85"/>
      <c r="D39" s="57"/>
      <c r="E39" s="84"/>
      <c r="F39" s="84"/>
      <c r="G39" s="84"/>
      <c r="H39" s="84"/>
      <c r="I39" s="84"/>
      <c r="J39" s="84"/>
      <c r="K39" s="57"/>
      <c r="L39" s="57"/>
      <c r="M39" s="57"/>
      <c r="N39" s="57"/>
      <c r="O39" s="57"/>
      <c r="P39" s="57"/>
      <c r="Q39" s="57"/>
      <c r="R39" s="57"/>
      <c r="S39" s="57"/>
      <c r="T39" s="57"/>
      <c r="U39" s="82"/>
      <c r="V39" s="57"/>
      <c r="W39" s="49"/>
      <c r="X39" s="49"/>
    </row>
    <row r="41" spans="1:24" ht="16" thickBot="1" x14ac:dyDescent="0.25">
      <c r="A41" s="1" t="s">
        <v>12</v>
      </c>
      <c r="B41" s="1"/>
      <c r="C41" s="43"/>
      <c r="D41" s="43"/>
      <c r="E41" s="43"/>
      <c r="F41" s="43"/>
      <c r="G41" s="43"/>
      <c r="H41" s="43"/>
      <c r="I41" s="43"/>
      <c r="J41" s="43"/>
      <c r="K41" s="43"/>
      <c r="L41" s="43"/>
      <c r="M41" s="43"/>
      <c r="N41" s="43"/>
      <c r="O41" s="43"/>
      <c r="P41" s="43"/>
      <c r="Q41" s="43"/>
      <c r="R41" s="43"/>
      <c r="S41" s="43"/>
      <c r="T41" s="43"/>
      <c r="U41" s="43"/>
      <c r="V41" s="43"/>
      <c r="W41" s="43"/>
      <c r="X41" s="43"/>
    </row>
    <row r="42" spans="1:24" x14ac:dyDescent="0.2">
      <c r="A42" s="3" t="s">
        <v>13</v>
      </c>
      <c r="B42" s="3"/>
      <c r="C42" s="31"/>
      <c r="D42" s="31"/>
      <c r="E42" s="58" t="s">
        <v>14</v>
      </c>
      <c r="F42" s="30" t="s">
        <v>54</v>
      </c>
      <c r="G42" s="31"/>
      <c r="H42" s="411" t="s">
        <v>16</v>
      </c>
      <c r="I42" s="31"/>
      <c r="J42" s="31"/>
      <c r="K42" s="31"/>
      <c r="L42" s="31"/>
      <c r="M42" s="31"/>
      <c r="N42" s="31"/>
      <c r="O42" s="31"/>
      <c r="P42" s="31"/>
      <c r="Q42" s="31"/>
      <c r="R42" s="31"/>
      <c r="S42" s="31"/>
      <c r="T42" s="31"/>
      <c r="U42" s="31"/>
      <c r="V42" s="31"/>
      <c r="W42" s="31"/>
      <c r="X42" s="31"/>
    </row>
    <row r="43" spans="1:24" s="538" customFormat="1" x14ac:dyDescent="0.2">
      <c r="A43" s="59">
        <v>1</v>
      </c>
      <c r="B43" s="59"/>
      <c r="C43" s="60" t="s">
        <v>37</v>
      </c>
      <c r="D43" s="60"/>
      <c r="E43" s="61">
        <v>1</v>
      </c>
      <c r="F43" s="60" t="s">
        <v>60</v>
      </c>
      <c r="G43" s="60"/>
      <c r="H43" s="412" t="s">
        <v>2281</v>
      </c>
      <c r="I43" s="60"/>
      <c r="J43" s="60"/>
      <c r="K43" s="60"/>
      <c r="L43" s="60"/>
      <c r="M43" s="60"/>
      <c r="N43" s="60"/>
      <c r="O43" s="60"/>
      <c r="P43" s="60"/>
      <c r="Q43" s="60"/>
      <c r="R43" s="60"/>
      <c r="S43" s="60"/>
      <c r="T43" s="60"/>
      <c r="U43" s="60"/>
      <c r="V43" s="60"/>
      <c r="W43" s="60"/>
      <c r="X43" s="60"/>
    </row>
    <row r="44" spans="1:24" x14ac:dyDescent="0.2">
      <c r="A44" s="4">
        <v>2</v>
      </c>
      <c r="B44" s="4"/>
      <c r="C44" s="5" t="s">
        <v>17</v>
      </c>
      <c r="E44" s="6">
        <v>1</v>
      </c>
      <c r="F44" s="19" t="s">
        <v>61</v>
      </c>
      <c r="H44" s="41" t="s">
        <v>2263</v>
      </c>
    </row>
    <row r="45" spans="1:24" s="539" customFormat="1" x14ac:dyDescent="0.2">
      <c r="A45" s="7">
        <v>3</v>
      </c>
      <c r="B45" s="7"/>
      <c r="C45" s="8" t="s">
        <v>18</v>
      </c>
      <c r="D45" s="8"/>
      <c r="E45" s="10">
        <v>1</v>
      </c>
      <c r="F45" s="8" t="s">
        <v>19</v>
      </c>
      <c r="G45" s="8"/>
      <c r="H45" s="41" t="s">
        <v>2263</v>
      </c>
      <c r="I45" s="19"/>
      <c r="J45" s="8"/>
      <c r="K45" s="8"/>
      <c r="L45" s="8"/>
      <c r="M45" s="8"/>
      <c r="N45" s="8"/>
      <c r="O45" s="8"/>
      <c r="P45" s="8"/>
      <c r="Q45" s="8"/>
      <c r="R45" s="8"/>
      <c r="S45" s="8"/>
      <c r="T45" s="8"/>
      <c r="U45" s="8"/>
      <c r="V45" s="8"/>
      <c r="W45" s="8"/>
      <c r="X45" s="8"/>
    </row>
    <row r="46" spans="1:24" s="539" customFormat="1" x14ac:dyDescent="0.2">
      <c r="A46" s="7">
        <v>4</v>
      </c>
      <c r="B46" s="7"/>
      <c r="C46" s="8" t="s">
        <v>20</v>
      </c>
      <c r="D46" s="8"/>
      <c r="E46" s="10">
        <v>1</v>
      </c>
      <c r="F46" s="8" t="s">
        <v>21</v>
      </c>
      <c r="G46" s="8"/>
      <c r="H46" s="41" t="s">
        <v>2263</v>
      </c>
      <c r="I46" s="19"/>
      <c r="J46" s="8"/>
      <c r="K46" s="8"/>
      <c r="L46" s="8"/>
      <c r="M46" s="8"/>
      <c r="N46" s="8"/>
      <c r="O46" s="8"/>
      <c r="P46" s="8"/>
      <c r="Q46" s="8"/>
      <c r="R46" s="8"/>
      <c r="S46" s="8"/>
      <c r="T46" s="8"/>
      <c r="U46" s="8"/>
      <c r="V46" s="8"/>
      <c r="W46" s="8"/>
      <c r="X46" s="8"/>
    </row>
    <row r="47" spans="1:24" x14ac:dyDescent="0.2">
      <c r="A47" s="4">
        <v>5</v>
      </c>
      <c r="B47" s="4"/>
      <c r="C47" s="5" t="s">
        <v>22</v>
      </c>
      <c r="E47" s="6">
        <v>0</v>
      </c>
      <c r="F47" s="19" t="s">
        <v>23</v>
      </c>
      <c r="H47" s="41" t="s">
        <v>2272</v>
      </c>
    </row>
    <row r="48" spans="1:24" x14ac:dyDescent="0.2">
      <c r="A48" s="7">
        <v>6</v>
      </c>
      <c r="B48" s="7"/>
      <c r="C48" s="8" t="s">
        <v>24</v>
      </c>
      <c r="E48" s="10">
        <v>1</v>
      </c>
      <c r="F48" s="19" t="s">
        <v>128</v>
      </c>
      <c r="H48" s="41" t="s">
        <v>2264</v>
      </c>
    </row>
    <row r="49" spans="1:24" x14ac:dyDescent="0.2">
      <c r="E49" s="62"/>
      <c r="H49" s="41"/>
    </row>
    <row r="50" spans="1:24" x14ac:dyDescent="0.2">
      <c r="A50" s="3" t="s">
        <v>25</v>
      </c>
      <c r="B50" s="3"/>
      <c r="C50" s="31"/>
      <c r="D50" s="31"/>
      <c r="E50" s="58" t="s">
        <v>14</v>
      </c>
      <c r="F50" s="30" t="s">
        <v>15</v>
      </c>
      <c r="G50" s="31"/>
      <c r="H50" s="40" t="s">
        <v>16</v>
      </c>
      <c r="I50" s="31"/>
      <c r="J50" s="31"/>
      <c r="K50" s="31"/>
      <c r="L50" s="31"/>
      <c r="M50" s="31"/>
      <c r="N50" s="31"/>
      <c r="O50" s="31"/>
      <c r="P50" s="31"/>
      <c r="Q50" s="31"/>
      <c r="R50" s="31"/>
      <c r="S50" s="31"/>
      <c r="T50" s="31"/>
      <c r="U50" s="31"/>
      <c r="V50" s="31"/>
      <c r="W50" s="31"/>
      <c r="X50" s="31"/>
    </row>
    <row r="51" spans="1:24" x14ac:dyDescent="0.2">
      <c r="A51" s="19">
        <v>7</v>
      </c>
      <c r="C51" s="19" t="s">
        <v>26</v>
      </c>
      <c r="E51" s="61">
        <v>1</v>
      </c>
      <c r="F51" s="19" t="s">
        <v>27</v>
      </c>
      <c r="H51" s="42" t="s">
        <v>2282</v>
      </c>
    </row>
    <row r="52" spans="1:24" x14ac:dyDescent="0.2">
      <c r="A52" s="19">
        <v>8</v>
      </c>
      <c r="C52" s="19" t="s">
        <v>58</v>
      </c>
      <c r="E52" s="61">
        <v>1</v>
      </c>
      <c r="F52" s="19" t="s">
        <v>62</v>
      </c>
      <c r="H52" s="42" t="s">
        <v>417</v>
      </c>
    </row>
    <row r="53" spans="1:24" x14ac:dyDescent="0.2">
      <c r="A53" s="19">
        <v>9</v>
      </c>
      <c r="C53" s="19" t="s">
        <v>40</v>
      </c>
      <c r="E53" s="61">
        <v>0</v>
      </c>
      <c r="F53" s="19" t="s">
        <v>63</v>
      </c>
      <c r="H53" s="42" t="s">
        <v>71</v>
      </c>
    </row>
    <row r="54" spans="1:24" x14ac:dyDescent="0.2">
      <c r="A54" s="19">
        <v>10</v>
      </c>
      <c r="C54" s="19" t="s">
        <v>39</v>
      </c>
      <c r="E54" s="61">
        <v>1</v>
      </c>
      <c r="F54" s="19" t="s">
        <v>115</v>
      </c>
      <c r="H54" s="413" t="s">
        <v>2262</v>
      </c>
    </row>
    <row r="55" spans="1:24" x14ac:dyDescent="0.2">
      <c r="E55" s="63"/>
      <c r="H55" s="41"/>
    </row>
    <row r="56" spans="1:24" x14ac:dyDescent="0.2">
      <c r="A56" s="3" t="s">
        <v>57</v>
      </c>
      <c r="B56" s="3"/>
      <c r="C56" s="31"/>
      <c r="D56" s="31"/>
      <c r="E56" s="64" t="s">
        <v>14</v>
      </c>
      <c r="F56" s="30" t="s">
        <v>15</v>
      </c>
      <c r="G56" s="31"/>
      <c r="H56" s="40" t="s">
        <v>16</v>
      </c>
      <c r="I56" s="31"/>
      <c r="J56" s="31"/>
      <c r="K56" s="31"/>
      <c r="L56" s="31"/>
      <c r="M56" s="31"/>
      <c r="N56" s="31"/>
      <c r="O56" s="31"/>
      <c r="P56" s="31"/>
      <c r="Q56" s="31"/>
      <c r="R56" s="31"/>
      <c r="S56" s="31"/>
      <c r="T56" s="31"/>
      <c r="U56" s="31"/>
      <c r="V56" s="31"/>
      <c r="W56" s="31"/>
      <c r="X56" s="31"/>
    </row>
    <row r="57" spans="1:24" s="540" customFormat="1" x14ac:dyDescent="0.2">
      <c r="A57" s="5">
        <v>11</v>
      </c>
      <c r="B57" s="5"/>
      <c r="C57" s="5" t="s">
        <v>28</v>
      </c>
      <c r="D57" s="5"/>
      <c r="E57" s="6">
        <v>0</v>
      </c>
      <c r="F57" s="19" t="s">
        <v>49</v>
      </c>
      <c r="G57" s="5"/>
      <c r="H57" s="42" t="s">
        <v>2564</v>
      </c>
      <c r="I57" s="19"/>
      <c r="J57" s="5"/>
      <c r="K57" s="5"/>
      <c r="L57" s="5"/>
      <c r="M57" s="5"/>
      <c r="N57" s="5"/>
      <c r="O57" s="5"/>
      <c r="P57" s="5"/>
      <c r="Q57" s="5"/>
      <c r="R57" s="5"/>
      <c r="S57" s="5"/>
      <c r="T57" s="5"/>
      <c r="U57" s="5"/>
      <c r="V57" s="5"/>
      <c r="W57" s="5"/>
      <c r="X57" s="5"/>
    </row>
    <row r="58" spans="1:24" s="540" customFormat="1" x14ac:dyDescent="0.2">
      <c r="A58" s="11">
        <v>12</v>
      </c>
      <c r="B58" s="11"/>
      <c r="C58" s="5" t="s">
        <v>47</v>
      </c>
      <c r="D58" s="5"/>
      <c r="E58" s="6">
        <v>1</v>
      </c>
      <c r="F58" s="19" t="s">
        <v>109</v>
      </c>
      <c r="G58" s="5"/>
      <c r="H58" s="42" t="s">
        <v>2283</v>
      </c>
      <c r="I58" s="19"/>
      <c r="J58" s="5"/>
      <c r="K58" s="5"/>
      <c r="L58" s="5"/>
      <c r="M58" s="5"/>
      <c r="N58" s="5"/>
      <c r="O58" s="5"/>
      <c r="P58" s="5"/>
      <c r="Q58" s="5"/>
      <c r="R58" s="5"/>
      <c r="S58" s="5"/>
      <c r="T58" s="5"/>
      <c r="U58" s="5"/>
      <c r="V58" s="5"/>
      <c r="W58" s="5"/>
      <c r="X58" s="5"/>
    </row>
    <row r="59" spans="1:24" x14ac:dyDescent="0.2">
      <c r="A59" s="47">
        <v>13</v>
      </c>
      <c r="B59" s="47"/>
      <c r="C59" s="19" t="s">
        <v>29</v>
      </c>
      <c r="E59" s="61">
        <v>0</v>
      </c>
      <c r="F59" s="19" t="s">
        <v>30</v>
      </c>
      <c r="H59" s="41" t="s">
        <v>2521</v>
      </c>
    </row>
    <row r="60" spans="1:24" x14ac:dyDescent="0.2">
      <c r="A60" s="47">
        <v>14</v>
      </c>
      <c r="B60" s="47"/>
      <c r="C60" s="19" t="s">
        <v>31</v>
      </c>
      <c r="E60" s="61">
        <v>1</v>
      </c>
      <c r="F60" s="19" t="s">
        <v>1400</v>
      </c>
      <c r="H60" s="41" t="s">
        <v>2285</v>
      </c>
    </row>
    <row r="61" spans="1:24" x14ac:dyDescent="0.2">
      <c r="A61" s="47">
        <v>15</v>
      </c>
      <c r="B61" s="47"/>
      <c r="C61" s="19" t="s">
        <v>38</v>
      </c>
      <c r="E61" s="61">
        <v>0</v>
      </c>
      <c r="F61" s="19" t="s">
        <v>64</v>
      </c>
      <c r="H61" s="42" t="s">
        <v>2284</v>
      </c>
    </row>
    <row r="62" spans="1:24" x14ac:dyDescent="0.2">
      <c r="E62" s="63"/>
    </row>
    <row r="63" spans="1:24" ht="16" thickBot="1" x14ac:dyDescent="0.25">
      <c r="A63" s="43"/>
      <c r="B63" s="43"/>
      <c r="C63" s="43"/>
      <c r="D63" s="43"/>
      <c r="E63" s="65"/>
      <c r="F63" s="43"/>
      <c r="G63" s="43"/>
      <c r="H63" s="18"/>
      <c r="I63" s="18"/>
      <c r="J63" s="18"/>
      <c r="K63" s="18"/>
      <c r="L63" s="18"/>
      <c r="M63" s="18"/>
    </row>
    <row r="64" spans="1:24" x14ac:dyDescent="0.2">
      <c r="E64" s="63"/>
      <c r="H64" s="18"/>
      <c r="I64" s="18"/>
      <c r="J64" s="18"/>
      <c r="K64" s="18"/>
      <c r="L64" s="18"/>
      <c r="M64" s="18"/>
    </row>
    <row r="65" spans="1:24" ht="16" thickBot="1" x14ac:dyDescent="0.25">
      <c r="A65" s="2" t="s">
        <v>32</v>
      </c>
      <c r="B65" s="2"/>
      <c r="E65" s="66">
        <f>SUM(E43:E48,E51:E54,E57:E61)</f>
        <v>10</v>
      </c>
      <c r="F65" s="67" t="s">
        <v>48</v>
      </c>
      <c r="H65" s="18"/>
      <c r="I65" s="18"/>
      <c r="J65" s="18"/>
      <c r="K65" s="18"/>
      <c r="L65" s="18"/>
      <c r="M65" s="18"/>
    </row>
    <row r="66" spans="1:24" s="111" customFormat="1" ht="16" thickTop="1" x14ac:dyDescent="0.2">
      <c r="A66" s="201" t="s">
        <v>1367</v>
      </c>
      <c r="B66" s="201"/>
      <c r="C66" s="8"/>
      <c r="D66" s="193"/>
      <c r="E66" s="197" t="s">
        <v>1375</v>
      </c>
      <c r="F66" s="19"/>
      <c r="G66" s="19"/>
      <c r="H66" s="18"/>
      <c r="I66" s="18"/>
      <c r="J66" s="18"/>
      <c r="K66" s="18"/>
      <c r="L66" s="18"/>
      <c r="M66" s="18"/>
      <c r="N66" s="19"/>
      <c r="O66" s="19"/>
      <c r="P66" s="19"/>
      <c r="Q66" s="19"/>
      <c r="R66" s="19"/>
      <c r="S66" s="19"/>
      <c r="T66" s="19"/>
      <c r="U66" s="19"/>
      <c r="V66" s="19"/>
      <c r="W66" s="19"/>
      <c r="X66" s="19"/>
    </row>
    <row r="67" spans="1:24" x14ac:dyDescent="0.2">
      <c r="A67" s="216" t="s">
        <v>118</v>
      </c>
      <c r="B67" s="2"/>
      <c r="E67" s="194">
        <f>0.5^E66</f>
        <v>0.25</v>
      </c>
      <c r="H67" s="18"/>
      <c r="I67" s="18"/>
      <c r="J67" s="18"/>
      <c r="K67" s="18"/>
      <c r="L67" s="18"/>
      <c r="M67" s="18"/>
    </row>
    <row r="68" spans="1:24" x14ac:dyDescent="0.2">
      <c r="A68" s="2"/>
      <c r="B68" s="2"/>
      <c r="C68" s="68"/>
      <c r="E68" s="81"/>
      <c r="H68" s="18"/>
      <c r="I68" s="18"/>
      <c r="J68" s="18"/>
      <c r="K68" s="18"/>
      <c r="L68" s="18"/>
      <c r="M68" s="18"/>
    </row>
    <row r="69" spans="1:24" ht="16" thickBot="1" x14ac:dyDescent="0.25">
      <c r="A69" s="1"/>
      <c r="B69" s="1"/>
      <c r="C69" s="43"/>
      <c r="D69" s="43"/>
      <c r="E69" s="87"/>
      <c r="F69" s="43"/>
      <c r="G69" s="43"/>
      <c r="H69" s="18"/>
      <c r="I69" s="18"/>
      <c r="J69" s="18"/>
      <c r="K69" s="18"/>
      <c r="L69" s="18"/>
      <c r="M69" s="18"/>
    </row>
    <row r="70" spans="1:24" s="111" customFormat="1" x14ac:dyDescent="0.2">
      <c r="A70" s="3" t="s">
        <v>33</v>
      </c>
      <c r="B70" s="3"/>
      <c r="C70" s="31"/>
      <c r="D70" s="31"/>
      <c r="E70" s="69" t="s">
        <v>34</v>
      </c>
      <c r="F70" s="31" t="s">
        <v>15</v>
      </c>
      <c r="G70" s="31"/>
      <c r="H70" s="18"/>
      <c r="I70" s="18"/>
      <c r="J70" s="18"/>
      <c r="K70" s="18"/>
      <c r="L70" s="18"/>
      <c r="M70" s="18"/>
      <c r="N70" s="19"/>
      <c r="O70" s="19"/>
      <c r="P70" s="19"/>
      <c r="Q70" s="19"/>
      <c r="R70" s="19"/>
      <c r="S70" s="19"/>
      <c r="T70" s="19"/>
      <c r="U70" s="19"/>
      <c r="V70" s="19"/>
      <c r="W70" s="19"/>
      <c r="X70" s="19"/>
    </row>
    <row r="71" spans="1:24" s="111" customFormat="1" x14ac:dyDescent="0.2">
      <c r="A71" s="198" t="s">
        <v>1368</v>
      </c>
      <c r="B71" s="24" t="s">
        <v>1370</v>
      </c>
      <c r="C71" s="19"/>
      <c r="D71" s="19"/>
      <c r="E71" s="200">
        <v>1</v>
      </c>
      <c r="F71" s="24" t="s">
        <v>1372</v>
      </c>
      <c r="G71" s="19"/>
      <c r="H71" s="18"/>
      <c r="I71" s="18"/>
      <c r="J71" s="18"/>
      <c r="K71" s="18"/>
      <c r="L71" s="18"/>
      <c r="M71" s="18"/>
      <c r="N71" s="19"/>
      <c r="O71" s="19"/>
      <c r="P71" s="19"/>
      <c r="Q71" s="19"/>
      <c r="R71" s="19"/>
      <c r="S71" s="19"/>
      <c r="T71" s="19"/>
      <c r="U71" s="19"/>
      <c r="V71" s="19"/>
      <c r="W71" s="19"/>
      <c r="X71" s="19"/>
    </row>
    <row r="72" spans="1:24" s="111" customFormat="1" x14ac:dyDescent="0.2">
      <c r="A72" s="198" t="s">
        <v>1369</v>
      </c>
      <c r="B72" s="193" t="s">
        <v>1371</v>
      </c>
      <c r="C72" s="24"/>
      <c r="D72" s="19"/>
      <c r="E72" s="200">
        <v>1</v>
      </c>
      <c r="F72" s="24" t="s">
        <v>1372</v>
      </c>
      <c r="G72" s="19"/>
      <c r="H72" s="18"/>
      <c r="I72" s="18"/>
      <c r="J72" s="18"/>
      <c r="K72" s="18"/>
      <c r="L72" s="18"/>
      <c r="M72" s="18"/>
      <c r="N72" s="19"/>
      <c r="O72" s="19"/>
      <c r="P72" s="19"/>
      <c r="Q72" s="19"/>
      <c r="R72" s="19"/>
      <c r="S72" s="19"/>
      <c r="T72" s="19"/>
      <c r="U72" s="19"/>
      <c r="V72" s="19"/>
      <c r="W72" s="19"/>
      <c r="X72" s="19"/>
    </row>
    <row r="73" spans="1:24" ht="16" thickBot="1" x14ac:dyDescent="0.25">
      <c r="A73" s="5"/>
      <c r="B73" s="5"/>
      <c r="C73" s="22"/>
      <c r="H73" s="18"/>
      <c r="I73" s="18"/>
      <c r="J73" s="18"/>
      <c r="K73" s="18"/>
      <c r="L73" s="18"/>
      <c r="M73" s="18"/>
    </row>
    <row r="74" spans="1:24" x14ac:dyDescent="0.2">
      <c r="A74" s="21"/>
      <c r="B74" s="21"/>
      <c r="C74" s="20"/>
      <c r="D74" s="70"/>
      <c r="E74" s="70"/>
      <c r="F74" s="70"/>
      <c r="G74" s="70"/>
      <c r="H74" s="18"/>
      <c r="I74" s="18"/>
      <c r="J74" s="18"/>
      <c r="K74" s="18"/>
      <c r="L74" s="18"/>
      <c r="M74" s="18"/>
    </row>
    <row r="75" spans="1:24" ht="16" thickBot="1" x14ac:dyDescent="0.25">
      <c r="A75" s="2" t="s">
        <v>35</v>
      </c>
      <c r="B75" s="2"/>
      <c r="E75" s="211">
        <f>E65*E67*E71*E72</f>
        <v>2.5</v>
      </c>
      <c r="F75" s="212" t="s">
        <v>48</v>
      </c>
      <c r="H75" s="18"/>
      <c r="I75" s="18"/>
      <c r="J75" s="18"/>
      <c r="K75" s="18"/>
      <c r="L75" s="18"/>
      <c r="M75" s="18"/>
    </row>
    <row r="76" spans="1:24" ht="16" thickTop="1" x14ac:dyDescent="0.2">
      <c r="C76" s="68"/>
      <c r="H76" s="18"/>
      <c r="I76" s="18"/>
      <c r="J76" s="18"/>
      <c r="K76" s="18"/>
      <c r="L76" s="18"/>
      <c r="M76" s="18"/>
    </row>
    <row r="77" spans="1:24" ht="16" thickBot="1" x14ac:dyDescent="0.25">
      <c r="A77" s="43"/>
      <c r="B77" s="43"/>
      <c r="C77" s="43"/>
      <c r="D77" s="43"/>
      <c r="E77" s="43"/>
      <c r="F77" s="43"/>
      <c r="G77" s="43"/>
      <c r="H77" s="18"/>
      <c r="I77" s="18"/>
      <c r="J77" s="18"/>
      <c r="K77" s="18"/>
      <c r="L77" s="18"/>
      <c r="M77" s="18"/>
    </row>
    <row r="78" spans="1:24" x14ac:dyDescent="0.2">
      <c r="H78" s="18"/>
      <c r="I78" s="18"/>
      <c r="J78" s="18"/>
      <c r="K78" s="18"/>
      <c r="L78" s="18"/>
      <c r="M78" s="18"/>
    </row>
    <row r="79" spans="1:24" x14ac:dyDescent="0.2">
      <c r="A79" s="2" t="s">
        <v>1394</v>
      </c>
      <c r="H79" s="18"/>
      <c r="I79" s="18"/>
      <c r="J79" s="18"/>
      <c r="K79" s="18"/>
      <c r="L79" s="18"/>
      <c r="M79" s="18"/>
    </row>
    <row r="80" spans="1:24" x14ac:dyDescent="0.2">
      <c r="A80" s="221">
        <v>44365</v>
      </c>
      <c r="B80" s="19" t="s">
        <v>1395</v>
      </c>
      <c r="H80" s="18"/>
      <c r="I80" s="18"/>
      <c r="J80" s="18"/>
      <c r="K80" s="18"/>
      <c r="L80" s="18"/>
      <c r="M80" s="18"/>
    </row>
    <row r="81" spans="8:13" s="19" customFormat="1" x14ac:dyDescent="0.2">
      <c r="H81" s="18"/>
      <c r="I81" s="18"/>
      <c r="J81" s="18"/>
      <c r="K81" s="18"/>
      <c r="L81" s="18"/>
      <c r="M81" s="18"/>
    </row>
    <row r="82" spans="8:13" s="19" customFormat="1" x14ac:dyDescent="0.2">
      <c r="H82" s="18"/>
      <c r="I82" s="18"/>
      <c r="J82" s="18"/>
      <c r="K82" s="18"/>
      <c r="L82" s="18"/>
      <c r="M82" s="18"/>
    </row>
    <row r="83" spans="8:13" s="19" customFormat="1" x14ac:dyDescent="0.2">
      <c r="H83" s="18"/>
      <c r="I83" s="18"/>
      <c r="J83" s="18"/>
      <c r="K83" s="18"/>
      <c r="L83" s="18"/>
      <c r="M83" s="18"/>
    </row>
    <row r="84" spans="8:13" s="19" customFormat="1" x14ac:dyDescent="0.2">
      <c r="H84" s="18"/>
      <c r="I84" s="18"/>
      <c r="J84" s="18"/>
      <c r="K84" s="18"/>
      <c r="L84" s="18"/>
      <c r="M84" s="18"/>
    </row>
    <row r="85" spans="8:13" s="19" customFormat="1" x14ac:dyDescent="0.2">
      <c r="H85" s="18"/>
      <c r="I85" s="18"/>
      <c r="J85" s="18"/>
      <c r="K85" s="18"/>
      <c r="L85" s="18"/>
      <c r="M85" s="18"/>
    </row>
    <row r="86" spans="8:13" s="19" customFormat="1" x14ac:dyDescent="0.2">
      <c r="H86" s="18"/>
      <c r="I86" s="18"/>
      <c r="J86" s="18"/>
      <c r="K86" s="18"/>
      <c r="L86" s="18"/>
      <c r="M86" s="18"/>
    </row>
    <row r="87" spans="8:13" s="19" customFormat="1" x14ac:dyDescent="0.2">
      <c r="H87" s="18"/>
      <c r="I87" s="18"/>
      <c r="J87" s="18"/>
      <c r="K87" s="18"/>
      <c r="L87" s="18"/>
      <c r="M87" s="18"/>
    </row>
    <row r="88" spans="8:13" s="19" customFormat="1" x14ac:dyDescent="0.2">
      <c r="H88" s="18"/>
      <c r="I88" s="18"/>
      <c r="J88" s="18"/>
      <c r="K88" s="18"/>
      <c r="L88" s="18"/>
      <c r="M88" s="18"/>
    </row>
    <row r="89" spans="8:13" s="19" customFormat="1" x14ac:dyDescent="0.2">
      <c r="H89" s="18"/>
      <c r="I89" s="18"/>
      <c r="J89" s="18"/>
      <c r="K89" s="18"/>
      <c r="L89" s="18"/>
      <c r="M89" s="18"/>
    </row>
    <row r="90" spans="8:13" s="19" customFormat="1" x14ac:dyDescent="0.2">
      <c r="H90" s="18"/>
      <c r="I90" s="18"/>
      <c r="J90" s="18"/>
      <c r="K90" s="18"/>
      <c r="L90" s="18"/>
      <c r="M90" s="18"/>
    </row>
    <row r="91" spans="8:13" s="19" customFormat="1" x14ac:dyDescent="0.2">
      <c r="H91" s="18"/>
      <c r="I91" s="18"/>
      <c r="J91" s="18"/>
      <c r="K91" s="18"/>
      <c r="L91" s="18"/>
      <c r="M91" s="18"/>
    </row>
    <row r="1048512" spans="16:16" s="19" customFormat="1" x14ac:dyDescent="0.2">
      <c r="P1048512" s="57"/>
    </row>
  </sheetData>
  <dataValidations count="3">
    <dataValidation type="list" showInputMessage="1" showErrorMessage="1" sqref="E12" xr:uid="{00000000-0002-0000-3B00-000000000000}">
      <formula1>#REF!</formula1>
    </dataValidation>
    <dataValidation type="list" allowBlank="1" showInputMessage="1" showErrorMessage="1" sqref="E10:E11" xr:uid="{00000000-0002-0000-3B00-000001000000}">
      <formula1>#REF!</formula1>
    </dataValidation>
    <dataValidation type="list" allowBlank="1" showInputMessage="1" showErrorMessage="1" sqref="D12" xr:uid="{00000000-0002-0000-3B00-000002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B00-000003000000}">
          <x14:formula1>
            <xm:f>Lists!$C$1:$C$9</xm:f>
          </x14:formula1>
          <xm:sqref>D10</xm:sqref>
        </x14:dataValidation>
        <x14:dataValidation type="list" allowBlank="1" showInputMessage="1" showErrorMessage="1" xr:uid="{00000000-0002-0000-3B00-000004000000}">
          <x14:formula1>
            <xm:f>Lists!$F$1:$F$8</xm:f>
          </x14:formula1>
          <xm:sqref>D11</xm:sqref>
        </x14:dataValidation>
        <x14:dataValidation type="list" allowBlank="1" showInputMessage="1" showErrorMessage="1" xr:uid="{00000000-0002-0000-3B00-000005000000}">
          <x14:formula1>
            <xm:f>Lists!$E$1:$E$5</xm:f>
          </x14:formula1>
          <xm:sqref>V15:V16</xm:sqref>
        </x14:dataValidation>
        <x14:dataValidation type="list" allowBlank="1" showInputMessage="1" showErrorMessage="1" xr:uid="{00000000-0002-0000-3B00-000006000000}">
          <x14:formula1>
            <xm:f>Lists!$D$1:$D$8</xm:f>
          </x14:formula1>
          <xm:sqref>E15:E16</xm:sqref>
        </x14:dataValidation>
        <x14:dataValidation type="list" allowBlank="1" showInputMessage="1" showErrorMessage="1" xr:uid="{00000000-0002-0000-3B00-000007000000}">
          <x14:formula1>
            <xm:f>Lists!$G$1:$G$8</xm:f>
          </x14:formula1>
          <xm:sqref>D21:D34</xm:sqref>
        </x14:dataValidation>
      </x14:dataValidation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92D050"/>
  </sheetPr>
  <dimension ref="A1:X1048512"/>
  <sheetViews>
    <sheetView zoomScale="80" zoomScaleNormal="80" zoomScalePageLayoutView="80" workbookViewId="0">
      <selection activeCell="AA55" sqref="AA55"/>
    </sheetView>
  </sheetViews>
  <sheetFormatPr baseColWidth="10" defaultColWidth="8.83203125" defaultRowHeight="15" x14ac:dyDescent="0.2"/>
  <cols>
    <col min="1" max="1" width="13.5" style="19" customWidth="1"/>
    <col min="2" max="2" width="48.6640625" style="19" customWidth="1"/>
    <col min="3" max="3" width="30.33203125" style="19" customWidth="1"/>
    <col min="4" max="4" width="25.83203125" style="19" customWidth="1"/>
    <col min="5" max="5" width="28.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8"/>
  </cols>
  <sheetData>
    <row r="1" spans="1:24" ht="16" thickBot="1" x14ac:dyDescent="0.25">
      <c r="A1" s="1" t="s">
        <v>0</v>
      </c>
      <c r="B1" s="1"/>
      <c r="C1" s="43"/>
      <c r="D1" s="43"/>
      <c r="E1" s="43"/>
      <c r="F1" s="43"/>
      <c r="G1" s="43"/>
      <c r="H1" s="43"/>
      <c r="I1" s="43"/>
      <c r="J1" s="43"/>
      <c r="K1" s="43"/>
      <c r="L1" s="43"/>
      <c r="M1" s="43"/>
      <c r="N1" s="43"/>
      <c r="O1" s="43"/>
      <c r="P1" s="43"/>
      <c r="Q1" s="43"/>
      <c r="R1" s="43"/>
      <c r="S1" s="43"/>
      <c r="T1" s="43"/>
      <c r="U1" s="43"/>
      <c r="V1" s="43"/>
      <c r="W1" s="43"/>
      <c r="X1" s="43"/>
    </row>
    <row r="2" spans="1:24" x14ac:dyDescent="0.2">
      <c r="C2" s="19" t="s">
        <v>1</v>
      </c>
      <c r="D2" s="44" t="s">
        <v>2520</v>
      </c>
      <c r="G2" s="19" t="s">
        <v>72</v>
      </c>
      <c r="H2" s="44" t="s">
        <v>2257</v>
      </c>
    </row>
    <row r="3" spans="1:24" x14ac:dyDescent="0.2">
      <c r="C3" s="19" t="s">
        <v>2</v>
      </c>
      <c r="D3" s="209">
        <v>2019</v>
      </c>
    </row>
    <row r="4" spans="1:24" x14ac:dyDescent="0.2">
      <c r="C4" s="8" t="s">
        <v>44</v>
      </c>
      <c r="D4" s="44" t="s">
        <v>2254</v>
      </c>
    </row>
    <row r="5" spans="1:24" x14ac:dyDescent="0.2">
      <c r="C5" s="19" t="s">
        <v>3</v>
      </c>
      <c r="D5" s="44" t="s">
        <v>2519</v>
      </c>
    </row>
    <row r="6" spans="1:24" x14ac:dyDescent="0.2">
      <c r="D6" s="18"/>
    </row>
    <row r="7" spans="1:24" ht="16" thickBot="1" x14ac:dyDescent="0.25">
      <c r="A7" s="1" t="s">
        <v>59</v>
      </c>
      <c r="B7" s="1"/>
      <c r="C7" s="43"/>
      <c r="D7" s="248" t="s">
        <v>2561</v>
      </c>
      <c r="E7" s="43"/>
      <c r="F7" s="43"/>
      <c r="G7" s="43"/>
      <c r="H7" s="43"/>
      <c r="I7" s="43"/>
      <c r="J7" s="43"/>
      <c r="K7" s="43"/>
      <c r="L7" s="43"/>
      <c r="M7" s="43"/>
      <c r="N7" s="43"/>
      <c r="O7" s="43"/>
      <c r="P7" s="43"/>
      <c r="Q7" s="43"/>
      <c r="R7" s="43"/>
      <c r="S7" s="43"/>
      <c r="T7" s="43"/>
      <c r="U7" s="43"/>
      <c r="V7" s="43"/>
      <c r="W7" s="43"/>
      <c r="X7" s="43"/>
    </row>
    <row r="9" spans="1:24"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row>
    <row r="10" spans="1:24" x14ac:dyDescent="0.2">
      <c r="C10" s="19" t="s">
        <v>74</v>
      </c>
      <c r="D10" s="45" t="s">
        <v>504</v>
      </c>
      <c r="E10" s="46"/>
    </row>
    <row r="11" spans="1:24" x14ac:dyDescent="0.2">
      <c r="C11" s="19" t="s">
        <v>46</v>
      </c>
      <c r="D11" s="45" t="s">
        <v>301</v>
      </c>
      <c r="E11" s="47"/>
    </row>
    <row r="12" spans="1:24" x14ac:dyDescent="0.2">
      <c r="C12" s="19" t="s">
        <v>67</v>
      </c>
      <c r="D12" s="45" t="s">
        <v>53</v>
      </c>
      <c r="E12" s="47"/>
    </row>
    <row r="13" spans="1:24" x14ac:dyDescent="0.2">
      <c r="A13" s="2"/>
      <c r="B13" s="2"/>
    </row>
    <row r="14" spans="1:24" s="541"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529" customFormat="1" x14ac:dyDescent="0.2">
      <c r="A15" s="225">
        <v>1</v>
      </c>
      <c r="B15" s="225" t="s">
        <v>2257</v>
      </c>
      <c r="C15" s="225" t="s">
        <v>389</v>
      </c>
      <c r="D15" s="225" t="s">
        <v>441</v>
      </c>
      <c r="E15" s="225" t="s">
        <v>1583</v>
      </c>
      <c r="F15" s="225" t="s">
        <v>2258</v>
      </c>
      <c r="G15" s="225" t="s">
        <v>132</v>
      </c>
      <c r="H15" s="225" t="s">
        <v>134</v>
      </c>
      <c r="I15" s="225" t="s">
        <v>2259</v>
      </c>
      <c r="J15" s="225" t="s">
        <v>85</v>
      </c>
      <c r="K15" s="225">
        <v>1</v>
      </c>
      <c r="L15" s="225" t="s">
        <v>71</v>
      </c>
      <c r="M15" s="225" t="s">
        <v>71</v>
      </c>
      <c r="N15" s="225">
        <v>40</v>
      </c>
      <c r="O15" s="225">
        <v>50</v>
      </c>
      <c r="P15" s="304">
        <v>0.67222222222222217</v>
      </c>
      <c r="Q15" s="15">
        <v>1</v>
      </c>
      <c r="R15" s="15">
        <v>14</v>
      </c>
      <c r="S15" s="15" t="s">
        <v>126</v>
      </c>
      <c r="T15" s="15">
        <f t="shared" ref="T15:T16" si="0">14*24</f>
        <v>336</v>
      </c>
      <c r="U15" s="225" t="s">
        <v>52</v>
      </c>
      <c r="V15" s="225" t="s">
        <v>52</v>
      </c>
      <c r="W15" s="225" t="s">
        <v>594</v>
      </c>
      <c r="X15" s="306" t="s">
        <v>2562</v>
      </c>
    </row>
    <row r="16" spans="1:24" s="529" customFormat="1" x14ac:dyDescent="0.2">
      <c r="A16" s="225">
        <v>2</v>
      </c>
      <c r="B16" s="225" t="s">
        <v>2257</v>
      </c>
      <c r="C16" s="225" t="s">
        <v>389</v>
      </c>
      <c r="D16" s="225" t="s">
        <v>441</v>
      </c>
      <c r="E16" s="225" t="s">
        <v>1583</v>
      </c>
      <c r="F16" s="225" t="s">
        <v>2258</v>
      </c>
      <c r="G16" s="225" t="s">
        <v>132</v>
      </c>
      <c r="H16" s="225" t="s">
        <v>134</v>
      </c>
      <c r="I16" s="225" t="s">
        <v>2260</v>
      </c>
      <c r="J16" s="225" t="s">
        <v>85</v>
      </c>
      <c r="K16" s="225">
        <v>1</v>
      </c>
      <c r="L16" s="225" t="s">
        <v>71</v>
      </c>
      <c r="M16" s="225" t="s">
        <v>71</v>
      </c>
      <c r="N16" s="225">
        <v>40</v>
      </c>
      <c r="O16" s="225">
        <v>50</v>
      </c>
      <c r="P16" s="304">
        <v>0.67222222222222217</v>
      </c>
      <c r="Q16" s="15">
        <v>1</v>
      </c>
      <c r="R16" s="15">
        <v>14</v>
      </c>
      <c r="S16" s="15" t="s">
        <v>126</v>
      </c>
      <c r="T16" s="15">
        <f t="shared" si="0"/>
        <v>336</v>
      </c>
      <c r="U16" s="225" t="s">
        <v>52</v>
      </c>
      <c r="V16" s="225" t="s">
        <v>52</v>
      </c>
      <c r="W16" s="225" t="s">
        <v>594</v>
      </c>
      <c r="X16" s="306" t="s">
        <v>2563</v>
      </c>
    </row>
    <row r="17" spans="1:24" s="98" customFormat="1" x14ac:dyDescent="0.2">
      <c r="A17" s="49"/>
      <c r="B17" s="49"/>
      <c r="C17" s="49"/>
      <c r="D17" s="49"/>
      <c r="E17" s="49"/>
      <c r="F17" s="49"/>
      <c r="G17" s="49"/>
      <c r="H17" s="49"/>
      <c r="I17" s="49"/>
      <c r="J17" s="49"/>
      <c r="K17" s="49"/>
      <c r="L17" s="49"/>
      <c r="M17" s="49"/>
      <c r="N17" s="49"/>
      <c r="O17" s="49"/>
      <c r="P17" s="49"/>
      <c r="Q17" s="49"/>
      <c r="R17" s="49"/>
      <c r="S17" s="49"/>
      <c r="T17" s="49"/>
      <c r="U17" s="49"/>
      <c r="V17" s="49"/>
      <c r="W17" s="49"/>
      <c r="X17" s="49"/>
    </row>
    <row r="18" spans="1:24" s="98" customFormat="1" ht="16" thickBot="1" x14ac:dyDescent="0.25">
      <c r="A18" s="17" t="s">
        <v>2142</v>
      </c>
      <c r="B18" s="17"/>
      <c r="C18" s="17" t="s">
        <v>68</v>
      </c>
      <c r="D18" s="50"/>
      <c r="E18" s="50"/>
      <c r="F18" s="50"/>
      <c r="G18" s="50"/>
      <c r="H18" s="50"/>
      <c r="I18" s="50"/>
      <c r="J18" s="50"/>
      <c r="K18" s="50"/>
      <c r="L18" s="50"/>
      <c r="M18" s="50"/>
      <c r="N18" s="50"/>
      <c r="O18" s="50"/>
      <c r="P18" s="50"/>
      <c r="Q18" s="50"/>
      <c r="R18" s="50"/>
      <c r="S18" s="50"/>
      <c r="T18" s="50"/>
      <c r="U18" s="50"/>
      <c r="V18" s="50"/>
      <c r="W18" s="50"/>
      <c r="X18" s="50"/>
    </row>
    <row r="19" spans="1:24" s="98" customFormat="1" x14ac:dyDescent="0.2">
      <c r="A19" s="49"/>
      <c r="B19" s="49"/>
      <c r="C19" s="49"/>
      <c r="D19" s="49"/>
      <c r="E19" s="49"/>
      <c r="F19" s="49"/>
      <c r="G19" s="49"/>
      <c r="H19" s="49"/>
      <c r="I19" s="49"/>
      <c r="J19" s="49"/>
      <c r="K19" s="49"/>
      <c r="L19" s="49"/>
      <c r="M19" s="49"/>
      <c r="N19" s="49"/>
      <c r="O19" s="49"/>
      <c r="P19" s="49"/>
      <c r="Q19" s="49"/>
      <c r="R19" s="49"/>
      <c r="S19" s="49"/>
      <c r="T19" s="49"/>
      <c r="U19" s="49"/>
      <c r="V19" s="49"/>
      <c r="W19" s="49"/>
      <c r="X19" s="49"/>
    </row>
    <row r="20" spans="1:24" s="99" customFormat="1" x14ac:dyDescent="0.2">
      <c r="A20" s="659" t="s">
        <v>5</v>
      </c>
      <c r="B20" s="659" t="s">
        <v>36</v>
      </c>
      <c r="C20" s="659" t="s">
        <v>6</v>
      </c>
      <c r="D20" s="659" t="s">
        <v>45</v>
      </c>
      <c r="E20" s="659" t="s">
        <v>9</v>
      </c>
      <c r="F20" s="659" t="s">
        <v>119</v>
      </c>
      <c r="G20" s="659" t="s">
        <v>56</v>
      </c>
      <c r="H20" s="659" t="s">
        <v>136</v>
      </c>
      <c r="I20" s="659" t="s">
        <v>137</v>
      </c>
      <c r="J20" s="659" t="s">
        <v>138</v>
      </c>
      <c r="K20" s="659" t="s">
        <v>139</v>
      </c>
      <c r="L20" s="659" t="s">
        <v>122</v>
      </c>
      <c r="M20" s="659" t="s">
        <v>140</v>
      </c>
      <c r="N20" s="659" t="s">
        <v>122</v>
      </c>
      <c r="O20" s="659" t="s">
        <v>42</v>
      </c>
      <c r="P20" s="659" t="s">
        <v>141</v>
      </c>
      <c r="Q20" s="659" t="s">
        <v>142</v>
      </c>
      <c r="R20" s="659" t="s">
        <v>10</v>
      </c>
      <c r="S20" s="659" t="s">
        <v>146</v>
      </c>
      <c r="T20" s="659" t="s">
        <v>145</v>
      </c>
      <c r="U20" s="659" t="s">
        <v>11</v>
      </c>
      <c r="V20" s="659" t="s">
        <v>16</v>
      </c>
    </row>
    <row r="21" spans="1:24" s="99" customFormat="1" x14ac:dyDescent="0.2">
      <c r="A21" s="52">
        <v>1</v>
      </c>
      <c r="B21" s="90" t="s">
        <v>2257</v>
      </c>
      <c r="C21" s="90" t="s">
        <v>389</v>
      </c>
      <c r="D21" s="90" t="s">
        <v>90</v>
      </c>
      <c r="E21" s="52" t="s">
        <v>2265</v>
      </c>
      <c r="F21" s="52">
        <v>6</v>
      </c>
      <c r="G21" s="52" t="s">
        <v>52</v>
      </c>
      <c r="H21" s="247">
        <v>14</v>
      </c>
      <c r="I21" s="247" t="s">
        <v>126</v>
      </c>
      <c r="J21" s="247">
        <f t="shared" ref="J21:J34" si="1">14*24</f>
        <v>336</v>
      </c>
      <c r="K21" s="90" t="s">
        <v>2278</v>
      </c>
      <c r="L21" s="90" t="s">
        <v>2280</v>
      </c>
      <c r="M21" s="90">
        <v>2190</v>
      </c>
      <c r="N21" s="90" t="s">
        <v>2280</v>
      </c>
      <c r="O21" s="90" t="s">
        <v>71</v>
      </c>
      <c r="P21" s="90" t="s">
        <v>71</v>
      </c>
      <c r="Q21" s="90" t="s">
        <v>71</v>
      </c>
      <c r="R21" s="90" t="s">
        <v>71</v>
      </c>
      <c r="S21" s="90" t="s">
        <v>71</v>
      </c>
      <c r="T21" s="90" t="s">
        <v>71</v>
      </c>
      <c r="U21" s="90" t="s">
        <v>2261</v>
      </c>
      <c r="V21" s="90" t="s">
        <v>2273</v>
      </c>
      <c r="W21" s="51"/>
      <c r="X21" s="558"/>
    </row>
    <row r="22" spans="1:24" s="99" customFormat="1" x14ac:dyDescent="0.2">
      <c r="A22" s="52">
        <v>1</v>
      </c>
      <c r="B22" s="90" t="s">
        <v>2257</v>
      </c>
      <c r="C22" s="90" t="s">
        <v>389</v>
      </c>
      <c r="D22" s="90" t="s">
        <v>90</v>
      </c>
      <c r="E22" s="52" t="s">
        <v>2266</v>
      </c>
      <c r="F22" s="52">
        <v>6</v>
      </c>
      <c r="G22" s="52" t="s">
        <v>52</v>
      </c>
      <c r="H22" s="247">
        <v>14</v>
      </c>
      <c r="I22" s="247" t="s">
        <v>126</v>
      </c>
      <c r="J22" s="247">
        <f t="shared" si="1"/>
        <v>336</v>
      </c>
      <c r="K22" s="90" t="s">
        <v>2278</v>
      </c>
      <c r="L22" s="90" t="s">
        <v>2280</v>
      </c>
      <c r="M22" s="90">
        <v>2190</v>
      </c>
      <c r="N22" s="90" t="s">
        <v>2280</v>
      </c>
      <c r="O22" s="90" t="s">
        <v>71</v>
      </c>
      <c r="P22" s="90" t="s">
        <v>71</v>
      </c>
      <c r="Q22" s="90" t="s">
        <v>71</v>
      </c>
      <c r="R22" s="90" t="s">
        <v>71</v>
      </c>
      <c r="S22" s="90" t="s">
        <v>71</v>
      </c>
      <c r="T22" s="90" t="s">
        <v>71</v>
      </c>
      <c r="U22" s="90" t="s">
        <v>2261</v>
      </c>
      <c r="V22" s="90" t="s">
        <v>2273</v>
      </c>
      <c r="W22" s="51"/>
      <c r="X22" s="558"/>
    </row>
    <row r="23" spans="1:24" s="99" customFormat="1" x14ac:dyDescent="0.2">
      <c r="A23" s="52">
        <v>1</v>
      </c>
      <c r="B23" s="90" t="s">
        <v>2257</v>
      </c>
      <c r="C23" s="90" t="s">
        <v>389</v>
      </c>
      <c r="D23" s="90" t="s">
        <v>90</v>
      </c>
      <c r="E23" s="52" t="s">
        <v>2267</v>
      </c>
      <c r="F23" s="52">
        <v>6</v>
      </c>
      <c r="G23" s="52" t="s">
        <v>52</v>
      </c>
      <c r="H23" s="247">
        <v>14</v>
      </c>
      <c r="I23" s="247" t="s">
        <v>126</v>
      </c>
      <c r="J23" s="247">
        <f t="shared" si="1"/>
        <v>336</v>
      </c>
      <c r="K23" s="90">
        <v>2190</v>
      </c>
      <c r="L23" s="90" t="s">
        <v>2280</v>
      </c>
      <c r="M23" s="90" t="s">
        <v>2279</v>
      </c>
      <c r="N23" s="90" t="s">
        <v>2280</v>
      </c>
      <c r="O23" s="90" t="s">
        <v>71</v>
      </c>
      <c r="P23" s="90" t="s">
        <v>71</v>
      </c>
      <c r="Q23" s="90" t="s">
        <v>71</v>
      </c>
      <c r="R23" s="90" t="s">
        <v>71</v>
      </c>
      <c r="S23" s="90" t="s">
        <v>71</v>
      </c>
      <c r="T23" s="90" t="s">
        <v>71</v>
      </c>
      <c r="U23" s="90" t="s">
        <v>2261</v>
      </c>
      <c r="V23" s="90" t="s">
        <v>2273</v>
      </c>
      <c r="W23" s="51"/>
      <c r="X23" s="558"/>
    </row>
    <row r="24" spans="1:24" s="99" customFormat="1" x14ac:dyDescent="0.2">
      <c r="A24" s="52">
        <v>1</v>
      </c>
      <c r="B24" s="90" t="s">
        <v>2257</v>
      </c>
      <c r="C24" s="90" t="s">
        <v>389</v>
      </c>
      <c r="D24" s="90" t="s">
        <v>90</v>
      </c>
      <c r="E24" s="52" t="s">
        <v>2268</v>
      </c>
      <c r="F24" s="52">
        <v>6</v>
      </c>
      <c r="G24" s="52" t="s">
        <v>52</v>
      </c>
      <c r="H24" s="247">
        <v>14</v>
      </c>
      <c r="I24" s="247" t="s">
        <v>126</v>
      </c>
      <c r="J24" s="247">
        <f t="shared" si="1"/>
        <v>336</v>
      </c>
      <c r="K24" s="90">
        <v>2190</v>
      </c>
      <c r="L24" s="90" t="s">
        <v>2280</v>
      </c>
      <c r="M24" s="90" t="s">
        <v>2279</v>
      </c>
      <c r="N24" s="90" t="s">
        <v>2280</v>
      </c>
      <c r="O24" s="90" t="s">
        <v>71</v>
      </c>
      <c r="P24" s="90" t="s">
        <v>71</v>
      </c>
      <c r="Q24" s="90" t="s">
        <v>71</v>
      </c>
      <c r="R24" s="90" t="s">
        <v>71</v>
      </c>
      <c r="S24" s="90" t="s">
        <v>71</v>
      </c>
      <c r="T24" s="90" t="s">
        <v>71</v>
      </c>
      <c r="U24" s="90" t="s">
        <v>2261</v>
      </c>
      <c r="V24" s="90" t="s">
        <v>2273</v>
      </c>
      <c r="W24" s="51"/>
      <c r="X24" s="558"/>
    </row>
    <row r="25" spans="1:24" s="99" customFormat="1" x14ac:dyDescent="0.2">
      <c r="A25" s="52">
        <v>1</v>
      </c>
      <c r="B25" s="90" t="s">
        <v>2257</v>
      </c>
      <c r="C25" s="90" t="s">
        <v>389</v>
      </c>
      <c r="D25" s="90" t="s">
        <v>90</v>
      </c>
      <c r="E25" s="52" t="s">
        <v>2269</v>
      </c>
      <c r="F25" s="52">
        <v>6</v>
      </c>
      <c r="G25" s="52" t="s">
        <v>52</v>
      </c>
      <c r="H25" s="247">
        <v>14</v>
      </c>
      <c r="I25" s="247" t="s">
        <v>126</v>
      </c>
      <c r="J25" s="247">
        <f t="shared" si="1"/>
        <v>336</v>
      </c>
      <c r="K25" s="90">
        <v>2190</v>
      </c>
      <c r="L25" s="90" t="s">
        <v>2280</v>
      </c>
      <c r="M25" s="90" t="s">
        <v>2279</v>
      </c>
      <c r="N25" s="90" t="s">
        <v>2280</v>
      </c>
      <c r="O25" s="90" t="s">
        <v>71</v>
      </c>
      <c r="P25" s="90" t="s">
        <v>71</v>
      </c>
      <c r="Q25" s="90" t="s">
        <v>71</v>
      </c>
      <c r="R25" s="90" t="s">
        <v>71</v>
      </c>
      <c r="S25" s="90" t="s">
        <v>71</v>
      </c>
      <c r="T25" s="90" t="s">
        <v>71</v>
      </c>
      <c r="U25" s="90" t="s">
        <v>2261</v>
      </c>
      <c r="V25" s="90" t="s">
        <v>2273</v>
      </c>
      <c r="W25" s="51"/>
      <c r="X25" s="558"/>
    </row>
    <row r="26" spans="1:24" s="99" customFormat="1" x14ac:dyDescent="0.2">
      <c r="A26" s="52">
        <v>1</v>
      </c>
      <c r="B26" s="90" t="s">
        <v>2257</v>
      </c>
      <c r="C26" s="90" t="s">
        <v>389</v>
      </c>
      <c r="D26" s="90" t="s">
        <v>90</v>
      </c>
      <c r="E26" s="52" t="s">
        <v>2270</v>
      </c>
      <c r="F26" s="52">
        <v>6</v>
      </c>
      <c r="G26" s="52" t="s">
        <v>52</v>
      </c>
      <c r="H26" s="247">
        <v>14</v>
      </c>
      <c r="I26" s="247" t="s">
        <v>126</v>
      </c>
      <c r="J26" s="247">
        <f t="shared" si="1"/>
        <v>336</v>
      </c>
      <c r="K26" s="90">
        <v>2190</v>
      </c>
      <c r="L26" s="90" t="s">
        <v>2280</v>
      </c>
      <c r="M26" s="90" t="s">
        <v>2279</v>
      </c>
      <c r="N26" s="90" t="s">
        <v>2280</v>
      </c>
      <c r="O26" s="90" t="s">
        <v>71</v>
      </c>
      <c r="P26" s="90" t="s">
        <v>71</v>
      </c>
      <c r="Q26" s="90" t="s">
        <v>71</v>
      </c>
      <c r="R26" s="90" t="s">
        <v>71</v>
      </c>
      <c r="S26" s="90" t="s">
        <v>71</v>
      </c>
      <c r="T26" s="90" t="s">
        <v>71</v>
      </c>
      <c r="U26" s="90" t="s">
        <v>2261</v>
      </c>
      <c r="V26" s="90" t="s">
        <v>2273</v>
      </c>
      <c r="W26" s="51"/>
      <c r="X26" s="558"/>
    </row>
    <row r="27" spans="1:24" s="99" customFormat="1" x14ac:dyDescent="0.2">
      <c r="A27" s="52">
        <v>1</v>
      </c>
      <c r="B27" s="90" t="s">
        <v>2257</v>
      </c>
      <c r="C27" s="90" t="s">
        <v>389</v>
      </c>
      <c r="D27" s="90" t="s">
        <v>90</v>
      </c>
      <c r="E27" s="52" t="s">
        <v>2271</v>
      </c>
      <c r="F27" s="52">
        <v>6</v>
      </c>
      <c r="G27" s="52" t="s">
        <v>52</v>
      </c>
      <c r="H27" s="247">
        <v>14</v>
      </c>
      <c r="I27" s="247" t="s">
        <v>126</v>
      </c>
      <c r="J27" s="247">
        <f t="shared" si="1"/>
        <v>336</v>
      </c>
      <c r="K27" s="90">
        <v>2190</v>
      </c>
      <c r="L27" s="90" t="s">
        <v>2280</v>
      </c>
      <c r="M27" s="90" t="s">
        <v>2279</v>
      </c>
      <c r="N27" s="90" t="s">
        <v>2280</v>
      </c>
      <c r="O27" s="90" t="s">
        <v>71</v>
      </c>
      <c r="P27" s="90" t="s">
        <v>71</v>
      </c>
      <c r="Q27" s="90" t="s">
        <v>71</v>
      </c>
      <c r="R27" s="90" t="s">
        <v>71</v>
      </c>
      <c r="S27" s="90" t="s">
        <v>71</v>
      </c>
      <c r="T27" s="90" t="s">
        <v>71</v>
      </c>
      <c r="U27" s="90" t="s">
        <v>2261</v>
      </c>
      <c r="V27" s="90" t="s">
        <v>2273</v>
      </c>
      <c r="W27" s="51"/>
      <c r="X27" s="558"/>
    </row>
    <row r="28" spans="1:24" s="99" customFormat="1" x14ac:dyDescent="0.2">
      <c r="A28" s="52">
        <v>2</v>
      </c>
      <c r="B28" s="90" t="s">
        <v>2257</v>
      </c>
      <c r="C28" s="90" t="s">
        <v>389</v>
      </c>
      <c r="D28" s="90" t="s">
        <v>90</v>
      </c>
      <c r="E28" s="52" t="s">
        <v>2265</v>
      </c>
      <c r="F28" s="52">
        <v>6</v>
      </c>
      <c r="G28" s="52" t="s">
        <v>52</v>
      </c>
      <c r="H28" s="247">
        <v>14</v>
      </c>
      <c r="I28" s="247" t="s">
        <v>126</v>
      </c>
      <c r="J28" s="247">
        <f t="shared" si="1"/>
        <v>336</v>
      </c>
      <c r="K28" s="90" t="s">
        <v>2278</v>
      </c>
      <c r="L28" s="90" t="s">
        <v>2280</v>
      </c>
      <c r="M28" s="90">
        <v>2190</v>
      </c>
      <c r="N28" s="90" t="s">
        <v>2280</v>
      </c>
      <c r="O28" s="90" t="s">
        <v>71</v>
      </c>
      <c r="P28" s="90" t="s">
        <v>71</v>
      </c>
      <c r="Q28" s="90" t="s">
        <v>71</v>
      </c>
      <c r="R28" s="90" t="s">
        <v>71</v>
      </c>
      <c r="S28" s="90" t="s">
        <v>71</v>
      </c>
      <c r="T28" s="90" t="s">
        <v>71</v>
      </c>
      <c r="U28" s="90" t="s">
        <v>2261</v>
      </c>
      <c r="V28" s="90" t="s">
        <v>2273</v>
      </c>
      <c r="W28" s="51"/>
      <c r="X28" s="558"/>
    </row>
    <row r="29" spans="1:24" s="99" customFormat="1" x14ac:dyDescent="0.2">
      <c r="A29" s="52">
        <v>2</v>
      </c>
      <c r="B29" s="90" t="s">
        <v>2257</v>
      </c>
      <c r="C29" s="90" t="s">
        <v>389</v>
      </c>
      <c r="D29" s="90" t="s">
        <v>90</v>
      </c>
      <c r="E29" s="52" t="s">
        <v>2266</v>
      </c>
      <c r="F29" s="52">
        <v>6</v>
      </c>
      <c r="G29" s="52" t="s">
        <v>52</v>
      </c>
      <c r="H29" s="247">
        <v>14</v>
      </c>
      <c r="I29" s="247" t="s">
        <v>126</v>
      </c>
      <c r="J29" s="247">
        <f t="shared" si="1"/>
        <v>336</v>
      </c>
      <c r="K29" s="90" t="s">
        <v>2278</v>
      </c>
      <c r="L29" s="90" t="s">
        <v>2280</v>
      </c>
      <c r="M29" s="90">
        <v>2190</v>
      </c>
      <c r="N29" s="90" t="s">
        <v>2280</v>
      </c>
      <c r="O29" s="90" t="s">
        <v>71</v>
      </c>
      <c r="P29" s="90" t="s">
        <v>71</v>
      </c>
      <c r="Q29" s="90" t="s">
        <v>71</v>
      </c>
      <c r="R29" s="90" t="s">
        <v>71</v>
      </c>
      <c r="S29" s="90" t="s">
        <v>71</v>
      </c>
      <c r="T29" s="90" t="s">
        <v>71</v>
      </c>
      <c r="U29" s="90" t="s">
        <v>2261</v>
      </c>
      <c r="V29" s="90" t="s">
        <v>2273</v>
      </c>
      <c r="W29" s="51"/>
      <c r="X29" s="558"/>
    </row>
    <row r="30" spans="1:24" s="99" customFormat="1" x14ac:dyDescent="0.2">
      <c r="A30" s="52">
        <v>2</v>
      </c>
      <c r="B30" s="90" t="s">
        <v>2257</v>
      </c>
      <c r="C30" s="90" t="s">
        <v>389</v>
      </c>
      <c r="D30" s="90" t="s">
        <v>90</v>
      </c>
      <c r="E30" s="52" t="s">
        <v>2267</v>
      </c>
      <c r="F30" s="52">
        <v>6</v>
      </c>
      <c r="G30" s="52" t="s">
        <v>52</v>
      </c>
      <c r="H30" s="247">
        <v>14</v>
      </c>
      <c r="I30" s="247" t="s">
        <v>126</v>
      </c>
      <c r="J30" s="247">
        <f t="shared" si="1"/>
        <v>336</v>
      </c>
      <c r="K30" s="90" t="s">
        <v>2278</v>
      </c>
      <c r="L30" s="90" t="s">
        <v>2280</v>
      </c>
      <c r="M30" s="90">
        <v>2190</v>
      </c>
      <c r="N30" s="90" t="s">
        <v>2280</v>
      </c>
      <c r="O30" s="90" t="s">
        <v>71</v>
      </c>
      <c r="P30" s="90" t="s">
        <v>71</v>
      </c>
      <c r="Q30" s="90" t="s">
        <v>71</v>
      </c>
      <c r="R30" s="90" t="s">
        <v>71</v>
      </c>
      <c r="S30" s="90" t="s">
        <v>71</v>
      </c>
      <c r="T30" s="90" t="s">
        <v>71</v>
      </c>
      <c r="U30" s="90" t="s">
        <v>2261</v>
      </c>
      <c r="V30" s="90" t="s">
        <v>2273</v>
      </c>
      <c r="W30" s="51"/>
      <c r="X30" s="558"/>
    </row>
    <row r="31" spans="1:24" s="99" customFormat="1" x14ac:dyDescent="0.2">
      <c r="A31" s="52">
        <v>2</v>
      </c>
      <c r="B31" s="90" t="s">
        <v>2257</v>
      </c>
      <c r="C31" s="90" t="s">
        <v>389</v>
      </c>
      <c r="D31" s="90" t="s">
        <v>90</v>
      </c>
      <c r="E31" s="52" t="s">
        <v>2268</v>
      </c>
      <c r="F31" s="52">
        <v>6</v>
      </c>
      <c r="G31" s="52" t="s">
        <v>52</v>
      </c>
      <c r="H31" s="247">
        <v>14</v>
      </c>
      <c r="I31" s="247" t="s">
        <v>126</v>
      </c>
      <c r="J31" s="247">
        <f t="shared" si="1"/>
        <v>336</v>
      </c>
      <c r="K31" s="90" t="s">
        <v>2278</v>
      </c>
      <c r="L31" s="90" t="s">
        <v>2280</v>
      </c>
      <c r="M31" s="90">
        <v>2190</v>
      </c>
      <c r="N31" s="90" t="s">
        <v>2280</v>
      </c>
      <c r="O31" s="90" t="s">
        <v>71</v>
      </c>
      <c r="P31" s="90" t="s">
        <v>71</v>
      </c>
      <c r="Q31" s="90" t="s">
        <v>71</v>
      </c>
      <c r="R31" s="90" t="s">
        <v>71</v>
      </c>
      <c r="S31" s="90" t="s">
        <v>71</v>
      </c>
      <c r="T31" s="90" t="s">
        <v>71</v>
      </c>
      <c r="U31" s="90" t="s">
        <v>2261</v>
      </c>
      <c r="V31" s="90" t="s">
        <v>2273</v>
      </c>
      <c r="W31" s="51"/>
      <c r="X31" s="558"/>
    </row>
    <row r="32" spans="1:24" s="99" customFormat="1" x14ac:dyDescent="0.2">
      <c r="A32" s="52">
        <v>2</v>
      </c>
      <c r="B32" s="90" t="s">
        <v>2257</v>
      </c>
      <c r="C32" s="90" t="s">
        <v>389</v>
      </c>
      <c r="D32" s="90" t="s">
        <v>90</v>
      </c>
      <c r="E32" s="52" t="s">
        <v>2269</v>
      </c>
      <c r="F32" s="52">
        <v>6</v>
      </c>
      <c r="G32" s="52" t="s">
        <v>52</v>
      </c>
      <c r="H32" s="247">
        <v>14</v>
      </c>
      <c r="I32" s="247" t="s">
        <v>126</v>
      </c>
      <c r="J32" s="247">
        <f t="shared" si="1"/>
        <v>336</v>
      </c>
      <c r="K32" s="90" t="s">
        <v>2278</v>
      </c>
      <c r="L32" s="90" t="s">
        <v>2280</v>
      </c>
      <c r="M32" s="90">
        <v>2190</v>
      </c>
      <c r="N32" s="90" t="s">
        <v>2280</v>
      </c>
      <c r="O32" s="90" t="s">
        <v>71</v>
      </c>
      <c r="P32" s="90" t="s">
        <v>71</v>
      </c>
      <c r="Q32" s="90" t="s">
        <v>71</v>
      </c>
      <c r="R32" s="90" t="s">
        <v>71</v>
      </c>
      <c r="S32" s="90" t="s">
        <v>71</v>
      </c>
      <c r="T32" s="90" t="s">
        <v>71</v>
      </c>
      <c r="U32" s="90" t="s">
        <v>2261</v>
      </c>
      <c r="V32" s="90" t="s">
        <v>2273</v>
      </c>
      <c r="W32" s="51"/>
      <c r="X32" s="558"/>
    </row>
    <row r="33" spans="1:24" s="99" customFormat="1" x14ac:dyDescent="0.2">
      <c r="A33" s="52">
        <v>2</v>
      </c>
      <c r="B33" s="90" t="s">
        <v>2257</v>
      </c>
      <c r="C33" s="90" t="s">
        <v>389</v>
      </c>
      <c r="D33" s="90" t="s">
        <v>90</v>
      </c>
      <c r="E33" s="52" t="s">
        <v>2270</v>
      </c>
      <c r="F33" s="52">
        <v>6</v>
      </c>
      <c r="G33" s="52" t="s">
        <v>52</v>
      </c>
      <c r="H33" s="247">
        <v>14</v>
      </c>
      <c r="I33" s="247" t="s">
        <v>126</v>
      </c>
      <c r="J33" s="247">
        <f t="shared" si="1"/>
        <v>336</v>
      </c>
      <c r="K33" s="90" t="s">
        <v>2278</v>
      </c>
      <c r="L33" s="90" t="s">
        <v>2280</v>
      </c>
      <c r="M33" s="90">
        <v>2190</v>
      </c>
      <c r="N33" s="90" t="s">
        <v>2280</v>
      </c>
      <c r="O33" s="90" t="s">
        <v>71</v>
      </c>
      <c r="P33" s="90" t="s">
        <v>71</v>
      </c>
      <c r="Q33" s="90" t="s">
        <v>71</v>
      </c>
      <c r="R33" s="90" t="s">
        <v>71</v>
      </c>
      <c r="S33" s="90" t="s">
        <v>71</v>
      </c>
      <c r="T33" s="90" t="s">
        <v>71</v>
      </c>
      <c r="U33" s="90" t="s">
        <v>2261</v>
      </c>
      <c r="V33" s="90" t="s">
        <v>2273</v>
      </c>
      <c r="W33" s="51"/>
      <c r="X33" s="558"/>
    </row>
    <row r="34" spans="1:24" s="99" customFormat="1" x14ac:dyDescent="0.2">
      <c r="A34" s="52">
        <v>2</v>
      </c>
      <c r="B34" s="90" t="s">
        <v>2257</v>
      </c>
      <c r="C34" s="90" t="s">
        <v>389</v>
      </c>
      <c r="D34" s="90" t="s">
        <v>90</v>
      </c>
      <c r="E34" s="52" t="s">
        <v>2271</v>
      </c>
      <c r="F34" s="52">
        <v>6</v>
      </c>
      <c r="G34" s="52" t="s">
        <v>52</v>
      </c>
      <c r="H34" s="247">
        <v>14</v>
      </c>
      <c r="I34" s="247" t="s">
        <v>126</v>
      </c>
      <c r="J34" s="247">
        <f t="shared" si="1"/>
        <v>336</v>
      </c>
      <c r="K34" s="90">
        <v>2190</v>
      </c>
      <c r="L34" s="90" t="s">
        <v>2280</v>
      </c>
      <c r="M34" s="90" t="s">
        <v>2279</v>
      </c>
      <c r="N34" s="90" t="s">
        <v>2280</v>
      </c>
      <c r="O34" s="90" t="s">
        <v>71</v>
      </c>
      <c r="P34" s="90" t="s">
        <v>71</v>
      </c>
      <c r="Q34" s="90" t="s">
        <v>71</v>
      </c>
      <c r="R34" s="90" t="s">
        <v>71</v>
      </c>
      <c r="S34" s="90" t="s">
        <v>71</v>
      </c>
      <c r="T34" s="90" t="s">
        <v>71</v>
      </c>
      <c r="U34" s="90" t="s">
        <v>2261</v>
      </c>
      <c r="V34" s="90" t="s">
        <v>2273</v>
      </c>
      <c r="W34" s="51"/>
      <c r="X34" s="558"/>
    </row>
    <row r="36" spans="1:24" ht="16" thickBot="1" x14ac:dyDescent="0.25">
      <c r="A36" s="1" t="s">
        <v>2142</v>
      </c>
      <c r="B36" s="1"/>
      <c r="C36" s="1" t="s">
        <v>69</v>
      </c>
      <c r="D36" s="16"/>
      <c r="E36" s="16" t="s">
        <v>105</v>
      </c>
      <c r="F36" s="43"/>
      <c r="G36" s="43"/>
      <c r="H36" s="43"/>
      <c r="I36" s="43"/>
      <c r="J36" s="43"/>
      <c r="K36" s="43"/>
      <c r="L36" s="43"/>
      <c r="M36" s="43"/>
      <c r="N36" s="43"/>
      <c r="O36" s="43"/>
      <c r="P36" s="43"/>
      <c r="Q36" s="43"/>
      <c r="R36" s="43"/>
      <c r="S36" s="43"/>
      <c r="T36" s="43"/>
      <c r="U36" s="43"/>
      <c r="V36" s="43"/>
      <c r="W36" s="43"/>
      <c r="X36" s="43"/>
    </row>
    <row r="38" spans="1:24" x14ac:dyDescent="0.2">
      <c r="A38" s="230" t="s">
        <v>5</v>
      </c>
      <c r="B38" s="55" t="s">
        <v>9</v>
      </c>
      <c r="C38" s="55" t="s">
        <v>56</v>
      </c>
      <c r="D38" s="55" t="s">
        <v>488</v>
      </c>
      <c r="E38" s="55" t="s">
        <v>489</v>
      </c>
      <c r="F38" s="55" t="s">
        <v>490</v>
      </c>
      <c r="G38" s="55" t="s">
        <v>491</v>
      </c>
      <c r="H38" s="55" t="s">
        <v>492</v>
      </c>
      <c r="I38" s="55" t="s">
        <v>493</v>
      </c>
      <c r="J38" s="55" t="s">
        <v>2139</v>
      </c>
      <c r="K38" s="55" t="s">
        <v>122</v>
      </c>
      <c r="L38" s="55" t="s">
        <v>2140</v>
      </c>
      <c r="M38" s="55" t="s">
        <v>122</v>
      </c>
      <c r="N38" s="530" t="s">
        <v>42</v>
      </c>
      <c r="O38" s="55" t="s">
        <v>2141</v>
      </c>
      <c r="P38" s="55" t="s">
        <v>122</v>
      </c>
      <c r="Q38" s="530" t="s">
        <v>10</v>
      </c>
      <c r="R38" s="55" t="s">
        <v>2566</v>
      </c>
      <c r="S38" s="55" t="s">
        <v>11</v>
      </c>
      <c r="T38" s="55" t="s">
        <v>16</v>
      </c>
      <c r="U38" s="111"/>
      <c r="V38" s="18"/>
      <c r="W38" s="18"/>
      <c r="X38" s="18"/>
    </row>
    <row r="39" spans="1:24" s="98" customFormat="1" x14ac:dyDescent="0.2">
      <c r="A39" s="83"/>
      <c r="B39" s="83"/>
      <c r="C39" s="85"/>
      <c r="D39" s="57"/>
      <c r="E39" s="84"/>
      <c r="F39" s="84"/>
      <c r="G39" s="84"/>
      <c r="H39" s="84"/>
      <c r="I39" s="84"/>
      <c r="J39" s="84"/>
      <c r="K39" s="57"/>
      <c r="L39" s="57"/>
      <c r="M39" s="57"/>
      <c r="N39" s="57"/>
      <c r="O39" s="57"/>
      <c r="P39" s="57"/>
      <c r="Q39" s="57"/>
      <c r="R39" s="57"/>
      <c r="S39" s="57"/>
      <c r="T39" s="57"/>
      <c r="U39" s="82"/>
      <c r="V39" s="57"/>
      <c r="W39" s="49"/>
      <c r="X39" s="49"/>
    </row>
    <row r="41" spans="1:24" ht="16" thickBot="1" x14ac:dyDescent="0.25">
      <c r="A41" s="1" t="s">
        <v>12</v>
      </c>
      <c r="B41" s="1"/>
      <c r="C41" s="43"/>
      <c r="D41" s="43"/>
      <c r="E41" s="43"/>
      <c r="F41" s="43"/>
      <c r="G41" s="43"/>
      <c r="H41" s="43"/>
      <c r="I41" s="43"/>
      <c r="J41" s="43"/>
      <c r="K41" s="43"/>
      <c r="L41" s="43"/>
      <c r="M41" s="43"/>
      <c r="N41" s="43"/>
      <c r="O41" s="43"/>
      <c r="P41" s="43"/>
      <c r="Q41" s="43"/>
      <c r="R41" s="43"/>
      <c r="S41" s="43"/>
      <c r="T41" s="43"/>
      <c r="U41" s="43"/>
      <c r="V41" s="43"/>
      <c r="W41" s="43"/>
      <c r="X41" s="43"/>
    </row>
    <row r="42" spans="1:24" x14ac:dyDescent="0.2">
      <c r="A42" s="3" t="s">
        <v>13</v>
      </c>
      <c r="B42" s="3"/>
      <c r="C42" s="31"/>
      <c r="D42" s="31"/>
      <c r="E42" s="58" t="s">
        <v>14</v>
      </c>
      <c r="F42" s="30" t="s">
        <v>54</v>
      </c>
      <c r="G42" s="31"/>
      <c r="H42" s="411" t="s">
        <v>16</v>
      </c>
      <c r="I42" s="31"/>
      <c r="J42" s="31"/>
      <c r="K42" s="31"/>
      <c r="L42" s="31"/>
      <c r="M42" s="31"/>
      <c r="N42" s="31"/>
      <c r="O42" s="31"/>
      <c r="P42" s="31"/>
      <c r="Q42" s="31"/>
      <c r="R42" s="31"/>
      <c r="S42" s="31"/>
      <c r="T42" s="31"/>
      <c r="U42" s="31"/>
      <c r="V42" s="31"/>
      <c r="W42" s="31"/>
      <c r="X42" s="31"/>
    </row>
    <row r="43" spans="1:24" s="538" customFormat="1" x14ac:dyDescent="0.2">
      <c r="A43" s="59">
        <v>1</v>
      </c>
      <c r="B43" s="59"/>
      <c r="C43" s="60" t="s">
        <v>37</v>
      </c>
      <c r="D43" s="60"/>
      <c r="E43" s="61">
        <v>1</v>
      </c>
      <c r="F43" s="60" t="s">
        <v>60</v>
      </c>
      <c r="G43" s="60"/>
      <c r="H43" s="412" t="s">
        <v>2281</v>
      </c>
      <c r="I43" s="60"/>
      <c r="J43" s="60"/>
      <c r="K43" s="60"/>
      <c r="L43" s="60"/>
      <c r="M43" s="60"/>
      <c r="N43" s="60"/>
      <c r="O43" s="60"/>
      <c r="P43" s="60"/>
      <c r="Q43" s="60"/>
      <c r="R43" s="60"/>
      <c r="S43" s="60"/>
      <c r="T43" s="60"/>
      <c r="U43" s="60"/>
      <c r="V43" s="60"/>
      <c r="W43" s="60"/>
      <c r="X43" s="60"/>
    </row>
    <row r="44" spans="1:24" x14ac:dyDescent="0.2">
      <c r="A44" s="4">
        <v>2</v>
      </c>
      <c r="B44" s="4"/>
      <c r="C44" s="5" t="s">
        <v>17</v>
      </c>
      <c r="E44" s="6">
        <v>1</v>
      </c>
      <c r="F44" s="19" t="s">
        <v>61</v>
      </c>
      <c r="H44" s="41" t="s">
        <v>2263</v>
      </c>
    </row>
    <row r="45" spans="1:24" s="539" customFormat="1" x14ac:dyDescent="0.2">
      <c r="A45" s="7">
        <v>3</v>
      </c>
      <c r="B45" s="7"/>
      <c r="C45" s="8" t="s">
        <v>18</v>
      </c>
      <c r="D45" s="8"/>
      <c r="E45" s="10">
        <v>1</v>
      </c>
      <c r="F45" s="8" t="s">
        <v>19</v>
      </c>
      <c r="G45" s="8"/>
      <c r="H45" s="41" t="s">
        <v>2263</v>
      </c>
      <c r="I45" s="19"/>
      <c r="J45" s="8"/>
      <c r="K45" s="8"/>
      <c r="L45" s="8"/>
      <c r="M45" s="8"/>
      <c r="N45" s="8"/>
      <c r="O45" s="8"/>
      <c r="P45" s="8"/>
      <c r="Q45" s="8"/>
      <c r="R45" s="8"/>
      <c r="S45" s="8"/>
      <c r="T45" s="8"/>
      <c r="U45" s="8"/>
      <c r="V45" s="8"/>
      <c r="W45" s="8"/>
      <c r="X45" s="8"/>
    </row>
    <row r="46" spans="1:24" s="539" customFormat="1" x14ac:dyDescent="0.2">
      <c r="A46" s="7">
        <v>4</v>
      </c>
      <c r="B46" s="7"/>
      <c r="C46" s="8" t="s">
        <v>20</v>
      </c>
      <c r="D46" s="8"/>
      <c r="E46" s="10">
        <v>1</v>
      </c>
      <c r="F46" s="8" t="s">
        <v>21</v>
      </c>
      <c r="G46" s="8"/>
      <c r="H46" s="41" t="s">
        <v>2263</v>
      </c>
      <c r="I46" s="19"/>
      <c r="J46" s="8"/>
      <c r="K46" s="8"/>
      <c r="L46" s="8"/>
      <c r="M46" s="8"/>
      <c r="N46" s="8"/>
      <c r="O46" s="8"/>
      <c r="P46" s="8"/>
      <c r="Q46" s="8"/>
      <c r="R46" s="8"/>
      <c r="S46" s="8"/>
      <c r="T46" s="8"/>
      <c r="U46" s="8"/>
      <c r="V46" s="8"/>
      <c r="W46" s="8"/>
      <c r="X46" s="8"/>
    </row>
    <row r="47" spans="1:24" x14ac:dyDescent="0.2">
      <c r="A47" s="4">
        <v>5</v>
      </c>
      <c r="B47" s="4"/>
      <c r="C47" s="5" t="s">
        <v>22</v>
      </c>
      <c r="E47" s="6">
        <v>0</v>
      </c>
      <c r="F47" s="19" t="s">
        <v>23</v>
      </c>
      <c r="H47" s="41" t="s">
        <v>2272</v>
      </c>
    </row>
    <row r="48" spans="1:24" x14ac:dyDescent="0.2">
      <c r="A48" s="7">
        <v>6</v>
      </c>
      <c r="B48" s="7"/>
      <c r="C48" s="8" t="s">
        <v>24</v>
      </c>
      <c r="E48" s="10">
        <v>1</v>
      </c>
      <c r="F48" s="19" t="s">
        <v>128</v>
      </c>
      <c r="H48" s="41" t="s">
        <v>2264</v>
      </c>
    </row>
    <row r="49" spans="1:24" x14ac:dyDescent="0.2">
      <c r="E49" s="62"/>
      <c r="H49" s="41"/>
    </row>
    <row r="50" spans="1:24" x14ac:dyDescent="0.2">
      <c r="A50" s="3" t="s">
        <v>25</v>
      </c>
      <c r="B50" s="3"/>
      <c r="C50" s="31"/>
      <c r="D50" s="31"/>
      <c r="E50" s="58" t="s">
        <v>14</v>
      </c>
      <c r="F50" s="30" t="s">
        <v>15</v>
      </c>
      <c r="G50" s="31"/>
      <c r="H50" s="40" t="s">
        <v>16</v>
      </c>
      <c r="I50" s="31"/>
      <c r="J50" s="31"/>
      <c r="K50" s="31"/>
      <c r="L50" s="31"/>
      <c r="M50" s="31"/>
      <c r="N50" s="31"/>
      <c r="O50" s="31"/>
      <c r="P50" s="31"/>
      <c r="Q50" s="31"/>
      <c r="R50" s="31"/>
      <c r="S50" s="31"/>
      <c r="T50" s="31"/>
      <c r="U50" s="31"/>
      <c r="V50" s="31"/>
      <c r="W50" s="31"/>
      <c r="X50" s="31"/>
    </row>
    <row r="51" spans="1:24" x14ac:dyDescent="0.2">
      <c r="A51" s="19">
        <v>7</v>
      </c>
      <c r="C51" s="19" t="s">
        <v>26</v>
      </c>
      <c r="E51" s="61">
        <v>1</v>
      </c>
      <c r="F51" s="19" t="s">
        <v>27</v>
      </c>
      <c r="H51" s="42" t="s">
        <v>2282</v>
      </c>
    </row>
    <row r="52" spans="1:24" x14ac:dyDescent="0.2">
      <c r="A52" s="19">
        <v>8</v>
      </c>
      <c r="C52" s="19" t="s">
        <v>58</v>
      </c>
      <c r="E52" s="61">
        <v>1</v>
      </c>
      <c r="F52" s="19" t="s">
        <v>62</v>
      </c>
      <c r="H52" s="42" t="s">
        <v>417</v>
      </c>
    </row>
    <row r="53" spans="1:24" x14ac:dyDescent="0.2">
      <c r="A53" s="19">
        <v>9</v>
      </c>
      <c r="C53" s="19" t="s">
        <v>40</v>
      </c>
      <c r="E53" s="61">
        <v>0</v>
      </c>
      <c r="F53" s="19" t="s">
        <v>63</v>
      </c>
      <c r="H53" s="42" t="s">
        <v>71</v>
      </c>
    </row>
    <row r="54" spans="1:24" x14ac:dyDescent="0.2">
      <c r="A54" s="19">
        <v>10</v>
      </c>
      <c r="C54" s="19" t="s">
        <v>39</v>
      </c>
      <c r="E54" s="61">
        <v>1</v>
      </c>
      <c r="F54" s="19" t="s">
        <v>115</v>
      </c>
      <c r="H54" s="413" t="s">
        <v>2262</v>
      </c>
    </row>
    <row r="55" spans="1:24" x14ac:dyDescent="0.2">
      <c r="E55" s="63"/>
      <c r="H55" s="41"/>
    </row>
    <row r="56" spans="1:24" x14ac:dyDescent="0.2">
      <c r="A56" s="3" t="s">
        <v>57</v>
      </c>
      <c r="B56" s="3"/>
      <c r="C56" s="31"/>
      <c r="D56" s="31"/>
      <c r="E56" s="64" t="s">
        <v>14</v>
      </c>
      <c r="F56" s="30" t="s">
        <v>15</v>
      </c>
      <c r="G56" s="31"/>
      <c r="H56" s="40" t="s">
        <v>16</v>
      </c>
      <c r="I56" s="31"/>
      <c r="J56" s="31"/>
      <c r="K56" s="31"/>
      <c r="L56" s="31"/>
      <c r="M56" s="31"/>
      <c r="N56" s="31"/>
      <c r="O56" s="31"/>
      <c r="P56" s="31"/>
      <c r="Q56" s="31"/>
      <c r="R56" s="31"/>
      <c r="S56" s="31"/>
      <c r="T56" s="31"/>
      <c r="U56" s="31"/>
      <c r="V56" s="31"/>
      <c r="W56" s="31"/>
      <c r="X56" s="31"/>
    </row>
    <row r="57" spans="1:24" s="540" customFormat="1" x14ac:dyDescent="0.2">
      <c r="A57" s="5">
        <v>11</v>
      </c>
      <c r="B57" s="5"/>
      <c r="C57" s="5" t="s">
        <v>28</v>
      </c>
      <c r="D57" s="5"/>
      <c r="E57" s="6">
        <v>0</v>
      </c>
      <c r="F57" s="19" t="s">
        <v>49</v>
      </c>
      <c r="G57" s="5"/>
      <c r="H57" s="42" t="s">
        <v>2564</v>
      </c>
      <c r="I57" s="19"/>
      <c r="J57" s="5"/>
      <c r="K57" s="5"/>
      <c r="L57" s="5"/>
      <c r="M57" s="5"/>
      <c r="N57" s="5"/>
      <c r="O57" s="5"/>
      <c r="P57" s="5"/>
      <c r="Q57" s="5"/>
      <c r="R57" s="5"/>
      <c r="S57" s="5"/>
      <c r="T57" s="5"/>
      <c r="U57" s="5"/>
      <c r="V57" s="5"/>
      <c r="W57" s="5"/>
      <c r="X57" s="5"/>
    </row>
    <row r="58" spans="1:24" s="540" customFormat="1" x14ac:dyDescent="0.2">
      <c r="A58" s="11">
        <v>12</v>
      </c>
      <c r="B58" s="11"/>
      <c r="C58" s="5" t="s">
        <v>47</v>
      </c>
      <c r="D58" s="5"/>
      <c r="E58" s="6">
        <v>1</v>
      </c>
      <c r="F58" s="19" t="s">
        <v>109</v>
      </c>
      <c r="G58" s="5"/>
      <c r="H58" s="42" t="s">
        <v>2283</v>
      </c>
      <c r="I58" s="19"/>
      <c r="J58" s="5"/>
      <c r="K58" s="5"/>
      <c r="L58" s="5"/>
      <c r="M58" s="5"/>
      <c r="N58" s="5"/>
      <c r="O58" s="5"/>
      <c r="P58" s="5"/>
      <c r="Q58" s="5"/>
      <c r="R58" s="5"/>
      <c r="S58" s="5"/>
      <c r="T58" s="5"/>
      <c r="U58" s="5"/>
      <c r="V58" s="5"/>
      <c r="W58" s="5"/>
      <c r="X58" s="5"/>
    </row>
    <row r="59" spans="1:24" x14ac:dyDescent="0.2">
      <c r="A59" s="47">
        <v>13</v>
      </c>
      <c r="B59" s="47"/>
      <c r="C59" s="19" t="s">
        <v>29</v>
      </c>
      <c r="E59" s="61">
        <v>0</v>
      </c>
      <c r="F59" s="19" t="s">
        <v>30</v>
      </c>
      <c r="H59" s="41" t="s">
        <v>2521</v>
      </c>
    </row>
    <row r="60" spans="1:24" x14ac:dyDescent="0.2">
      <c r="A60" s="47">
        <v>14</v>
      </c>
      <c r="B60" s="47"/>
      <c r="C60" s="19" t="s">
        <v>31</v>
      </c>
      <c r="E60" s="61">
        <v>1</v>
      </c>
      <c r="F60" s="19" t="s">
        <v>1400</v>
      </c>
      <c r="H60" s="41" t="s">
        <v>2285</v>
      </c>
    </row>
    <row r="61" spans="1:24" x14ac:dyDescent="0.2">
      <c r="A61" s="47">
        <v>15</v>
      </c>
      <c r="B61" s="47"/>
      <c r="C61" s="19" t="s">
        <v>38</v>
      </c>
      <c r="E61" s="61">
        <v>0</v>
      </c>
      <c r="F61" s="19" t="s">
        <v>64</v>
      </c>
      <c r="H61" s="42" t="s">
        <v>2284</v>
      </c>
    </row>
    <row r="62" spans="1:24" x14ac:dyDescent="0.2">
      <c r="E62" s="63"/>
    </row>
    <row r="63" spans="1:24" ht="16" thickBot="1" x14ac:dyDescent="0.25">
      <c r="A63" s="43"/>
      <c r="B63" s="43"/>
      <c r="C63" s="43"/>
      <c r="D63" s="43"/>
      <c r="E63" s="65"/>
      <c r="F63" s="43"/>
      <c r="G63" s="43"/>
      <c r="H63" s="18"/>
      <c r="I63" s="18"/>
      <c r="J63" s="18"/>
      <c r="K63" s="18"/>
      <c r="L63" s="18"/>
      <c r="M63" s="18"/>
    </row>
    <row r="64" spans="1:24" x14ac:dyDescent="0.2">
      <c r="E64" s="63"/>
      <c r="H64" s="18"/>
      <c r="I64" s="18"/>
      <c r="J64" s="18"/>
      <c r="K64" s="18"/>
      <c r="L64" s="18"/>
      <c r="M64" s="18"/>
    </row>
    <row r="65" spans="1:24" ht="16" thickBot="1" x14ac:dyDescent="0.25">
      <c r="A65" s="2" t="s">
        <v>32</v>
      </c>
      <c r="B65" s="2"/>
      <c r="E65" s="66">
        <f>SUM(E43:E48,E51:E54,E57:E61)</f>
        <v>10</v>
      </c>
      <c r="F65" s="67" t="s">
        <v>48</v>
      </c>
      <c r="H65" s="18"/>
      <c r="I65" s="18"/>
      <c r="J65" s="18"/>
      <c r="K65" s="18"/>
      <c r="L65" s="18"/>
      <c r="M65" s="18"/>
    </row>
    <row r="66" spans="1:24" s="111" customFormat="1" ht="16" thickTop="1" x14ac:dyDescent="0.2">
      <c r="A66" s="201" t="s">
        <v>1367</v>
      </c>
      <c r="B66" s="201"/>
      <c r="C66" s="8"/>
      <c r="D66" s="193"/>
      <c r="E66" s="197" t="s">
        <v>1375</v>
      </c>
      <c r="F66" s="19"/>
      <c r="G66" s="19"/>
      <c r="H66" s="18"/>
      <c r="I66" s="18"/>
      <c r="J66" s="18"/>
      <c r="K66" s="18"/>
      <c r="L66" s="18"/>
      <c r="M66" s="18"/>
      <c r="N66" s="19"/>
      <c r="O66" s="19"/>
      <c r="P66" s="19"/>
      <c r="Q66" s="19"/>
      <c r="R66" s="19"/>
      <c r="S66" s="19"/>
      <c r="T66" s="19"/>
      <c r="U66" s="19"/>
      <c r="V66" s="19"/>
      <c r="W66" s="19"/>
      <c r="X66" s="19"/>
    </row>
    <row r="67" spans="1:24" x14ac:dyDescent="0.2">
      <c r="A67" s="216" t="s">
        <v>118</v>
      </c>
      <c r="B67" s="2"/>
      <c r="E67" s="194">
        <f>0.5^E66</f>
        <v>0.25</v>
      </c>
      <c r="H67" s="18"/>
      <c r="I67" s="18"/>
      <c r="J67" s="18"/>
      <c r="K67" s="18"/>
      <c r="L67" s="18"/>
      <c r="M67" s="18"/>
    </row>
    <row r="68" spans="1:24" x14ac:dyDescent="0.2">
      <c r="A68" s="2"/>
      <c r="B68" s="2"/>
      <c r="C68" s="68"/>
      <c r="E68" s="81"/>
      <c r="H68" s="18"/>
      <c r="I68" s="18"/>
      <c r="J68" s="18"/>
      <c r="K68" s="18"/>
      <c r="L68" s="18"/>
      <c r="M68" s="18"/>
    </row>
    <row r="69" spans="1:24" ht="16" thickBot="1" x14ac:dyDescent="0.25">
      <c r="A69" s="1"/>
      <c r="B69" s="1"/>
      <c r="C69" s="43"/>
      <c r="D69" s="43"/>
      <c r="E69" s="87"/>
      <c r="F69" s="43"/>
      <c r="G69" s="43"/>
      <c r="H69" s="18"/>
      <c r="I69" s="18"/>
      <c r="J69" s="18"/>
      <c r="K69" s="18"/>
      <c r="L69" s="18"/>
      <c r="M69" s="18"/>
    </row>
    <row r="70" spans="1:24" s="111" customFormat="1" x14ac:dyDescent="0.2">
      <c r="A70" s="3" t="s">
        <v>33</v>
      </c>
      <c r="B70" s="3"/>
      <c r="C70" s="31"/>
      <c r="D70" s="31"/>
      <c r="E70" s="69" t="s">
        <v>34</v>
      </c>
      <c r="F70" s="31" t="s">
        <v>15</v>
      </c>
      <c r="G70" s="31"/>
      <c r="H70" s="18"/>
      <c r="I70" s="18"/>
      <c r="J70" s="18"/>
      <c r="K70" s="18"/>
      <c r="L70" s="18"/>
      <c r="M70" s="18"/>
      <c r="N70" s="19"/>
      <c r="O70" s="19"/>
      <c r="P70" s="19"/>
      <c r="Q70" s="19"/>
      <c r="R70" s="19"/>
      <c r="S70" s="19"/>
      <c r="T70" s="19"/>
      <c r="U70" s="19"/>
      <c r="V70" s="19"/>
      <c r="W70" s="19"/>
      <c r="X70" s="19"/>
    </row>
    <row r="71" spans="1:24" s="111" customFormat="1" x14ac:dyDescent="0.2">
      <c r="A71" s="198" t="s">
        <v>1368</v>
      </c>
      <c r="B71" s="24" t="s">
        <v>1370</v>
      </c>
      <c r="C71" s="19"/>
      <c r="D71" s="19"/>
      <c r="E71" s="200">
        <v>1</v>
      </c>
      <c r="F71" s="24" t="s">
        <v>1372</v>
      </c>
      <c r="G71" s="19"/>
      <c r="H71" s="18"/>
      <c r="I71" s="18"/>
      <c r="J71" s="18"/>
      <c r="K71" s="18"/>
      <c r="L71" s="18"/>
      <c r="M71" s="18"/>
      <c r="N71" s="19"/>
      <c r="O71" s="19"/>
      <c r="P71" s="19"/>
      <c r="Q71" s="19"/>
      <c r="R71" s="19"/>
      <c r="S71" s="19"/>
      <c r="T71" s="19"/>
      <c r="U71" s="19"/>
      <c r="V71" s="19"/>
      <c r="W71" s="19"/>
      <c r="X71" s="19"/>
    </row>
    <row r="72" spans="1:24" s="111" customFormat="1" x14ac:dyDescent="0.2">
      <c r="A72" s="198" t="s">
        <v>1369</v>
      </c>
      <c r="B72" s="193" t="s">
        <v>1371</v>
      </c>
      <c r="C72" s="24"/>
      <c r="D72" s="19"/>
      <c r="E72" s="200">
        <v>1</v>
      </c>
      <c r="F72" s="24" t="s">
        <v>1372</v>
      </c>
      <c r="G72" s="19"/>
      <c r="H72" s="18"/>
      <c r="I72" s="18"/>
      <c r="J72" s="18"/>
      <c r="K72" s="18"/>
      <c r="L72" s="18"/>
      <c r="M72" s="18"/>
      <c r="N72" s="19"/>
      <c r="O72" s="19"/>
      <c r="P72" s="19"/>
      <c r="Q72" s="19"/>
      <c r="R72" s="19"/>
      <c r="S72" s="19"/>
      <c r="T72" s="19"/>
      <c r="U72" s="19"/>
      <c r="V72" s="19"/>
      <c r="W72" s="19"/>
      <c r="X72" s="19"/>
    </row>
    <row r="73" spans="1:24" ht="16" thickBot="1" x14ac:dyDescent="0.25">
      <c r="A73" s="5"/>
      <c r="B73" s="5"/>
      <c r="C73" s="22"/>
      <c r="H73" s="18"/>
      <c r="I73" s="18"/>
      <c r="J73" s="18"/>
      <c r="K73" s="18"/>
      <c r="L73" s="18"/>
      <c r="M73" s="18"/>
    </row>
    <row r="74" spans="1:24" x14ac:dyDescent="0.2">
      <c r="A74" s="21"/>
      <c r="B74" s="21"/>
      <c r="C74" s="20"/>
      <c r="D74" s="70"/>
      <c r="E74" s="70"/>
      <c r="F74" s="70"/>
      <c r="G74" s="70"/>
      <c r="H74" s="18"/>
      <c r="I74" s="18"/>
      <c r="J74" s="18"/>
      <c r="K74" s="18"/>
      <c r="L74" s="18"/>
      <c r="M74" s="18"/>
    </row>
    <row r="75" spans="1:24" ht="16" thickBot="1" x14ac:dyDescent="0.25">
      <c r="A75" s="2" t="s">
        <v>35</v>
      </c>
      <c r="B75" s="2"/>
      <c r="E75" s="211">
        <f>E65*E67*E71*E72</f>
        <v>2.5</v>
      </c>
      <c r="F75" s="212" t="s">
        <v>48</v>
      </c>
      <c r="H75" s="18"/>
      <c r="I75" s="18"/>
      <c r="J75" s="18"/>
      <c r="K75" s="18"/>
      <c r="L75" s="18"/>
      <c r="M75" s="18"/>
    </row>
    <row r="76" spans="1:24" ht="16" thickTop="1" x14ac:dyDescent="0.2">
      <c r="C76" s="68"/>
      <c r="H76" s="18"/>
      <c r="I76" s="18"/>
      <c r="J76" s="18"/>
      <c r="K76" s="18"/>
      <c r="L76" s="18"/>
      <c r="M76" s="18"/>
    </row>
    <row r="77" spans="1:24" ht="16" thickBot="1" x14ac:dyDescent="0.25">
      <c r="A77" s="43"/>
      <c r="B77" s="43"/>
      <c r="C77" s="43"/>
      <c r="D77" s="43"/>
      <c r="E77" s="43"/>
      <c r="F77" s="43"/>
      <c r="G77" s="43"/>
      <c r="H77" s="18"/>
      <c r="I77" s="18"/>
      <c r="J77" s="18"/>
      <c r="K77" s="18"/>
      <c r="L77" s="18"/>
      <c r="M77" s="18"/>
    </row>
    <row r="78" spans="1:24" x14ac:dyDescent="0.2">
      <c r="H78" s="18"/>
      <c r="I78" s="18"/>
      <c r="J78" s="18"/>
      <c r="K78" s="18"/>
      <c r="L78" s="18"/>
      <c r="M78" s="18"/>
    </row>
    <row r="79" spans="1:24" x14ac:dyDescent="0.2">
      <c r="A79" s="2" t="s">
        <v>1394</v>
      </c>
      <c r="H79" s="18"/>
      <c r="I79" s="18"/>
      <c r="J79" s="18"/>
      <c r="K79" s="18"/>
      <c r="L79" s="18"/>
      <c r="M79" s="18"/>
    </row>
    <row r="80" spans="1:24" x14ac:dyDescent="0.2">
      <c r="A80" s="221">
        <v>44365</v>
      </c>
      <c r="B80" s="19" t="s">
        <v>1395</v>
      </c>
      <c r="H80" s="18"/>
      <c r="I80" s="18"/>
      <c r="J80" s="18"/>
      <c r="K80" s="18"/>
      <c r="L80" s="18"/>
      <c r="M80" s="18"/>
    </row>
    <row r="81" spans="8:13" s="19" customFormat="1" x14ac:dyDescent="0.2">
      <c r="H81" s="18"/>
      <c r="I81" s="18"/>
      <c r="J81" s="18"/>
      <c r="K81" s="18"/>
      <c r="L81" s="18"/>
      <c r="M81" s="18"/>
    </row>
    <row r="82" spans="8:13" s="19" customFormat="1" x14ac:dyDescent="0.2">
      <c r="H82" s="18"/>
      <c r="I82" s="18"/>
      <c r="J82" s="18"/>
      <c r="K82" s="18"/>
      <c r="L82" s="18"/>
      <c r="M82" s="18"/>
    </row>
    <row r="83" spans="8:13" s="19" customFormat="1" x14ac:dyDescent="0.2">
      <c r="H83" s="18"/>
      <c r="I83" s="18"/>
      <c r="J83" s="18"/>
      <c r="K83" s="18"/>
      <c r="L83" s="18"/>
      <c r="M83" s="18"/>
    </row>
    <row r="84" spans="8:13" s="19" customFormat="1" x14ac:dyDescent="0.2">
      <c r="H84" s="18"/>
      <c r="I84" s="18"/>
      <c r="J84" s="18"/>
      <c r="K84" s="18"/>
      <c r="L84" s="18"/>
      <c r="M84" s="18"/>
    </row>
    <row r="85" spans="8:13" s="19" customFormat="1" x14ac:dyDescent="0.2">
      <c r="H85" s="18"/>
      <c r="I85" s="18"/>
      <c r="J85" s="18"/>
      <c r="K85" s="18"/>
      <c r="L85" s="18"/>
      <c r="M85" s="18"/>
    </row>
    <row r="86" spans="8:13" s="19" customFormat="1" x14ac:dyDescent="0.2">
      <c r="H86" s="18"/>
      <c r="I86" s="18"/>
      <c r="J86" s="18"/>
      <c r="K86" s="18"/>
      <c r="L86" s="18"/>
      <c r="M86" s="18"/>
    </row>
    <row r="87" spans="8:13" s="19" customFormat="1" x14ac:dyDescent="0.2">
      <c r="H87" s="18"/>
      <c r="I87" s="18"/>
      <c r="J87" s="18"/>
      <c r="K87" s="18"/>
      <c r="L87" s="18"/>
      <c r="M87" s="18"/>
    </row>
    <row r="88" spans="8:13" s="19" customFormat="1" x14ac:dyDescent="0.2">
      <c r="H88" s="18"/>
      <c r="I88" s="18"/>
      <c r="J88" s="18"/>
      <c r="K88" s="18"/>
      <c r="L88" s="18"/>
      <c r="M88" s="18"/>
    </row>
    <row r="89" spans="8:13" s="19" customFormat="1" x14ac:dyDescent="0.2">
      <c r="H89" s="18"/>
      <c r="I89" s="18"/>
      <c r="J89" s="18"/>
      <c r="K89" s="18"/>
      <c r="L89" s="18"/>
      <c r="M89" s="18"/>
    </row>
    <row r="90" spans="8:13" s="19" customFormat="1" x14ac:dyDescent="0.2">
      <c r="H90" s="18"/>
      <c r="I90" s="18"/>
      <c r="J90" s="18"/>
      <c r="K90" s="18"/>
      <c r="L90" s="18"/>
      <c r="M90" s="18"/>
    </row>
    <row r="91" spans="8:13" s="19" customFormat="1" x14ac:dyDescent="0.2">
      <c r="H91" s="18"/>
      <c r="I91" s="18"/>
      <c r="J91" s="18"/>
      <c r="K91" s="18"/>
      <c r="L91" s="18"/>
      <c r="M91" s="18"/>
    </row>
    <row r="1048512" spans="16:16" s="19" customFormat="1" x14ac:dyDescent="0.2">
      <c r="P1048512" s="57"/>
    </row>
  </sheetData>
  <dataValidations count="3">
    <dataValidation type="list" allowBlank="1" showInputMessage="1" showErrorMessage="1" sqref="D12" xr:uid="{00000000-0002-0000-3C00-000000000000}">
      <formula1>"Yes,No"</formula1>
    </dataValidation>
    <dataValidation type="list" allowBlank="1" showInputMessage="1" showErrorMessage="1" sqref="E10:E11" xr:uid="{00000000-0002-0000-3C00-000001000000}">
      <formula1>#REF!</formula1>
    </dataValidation>
    <dataValidation type="list" showInputMessage="1" showErrorMessage="1" sqref="E12" xr:uid="{00000000-0002-0000-3C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C00-000003000000}">
          <x14:formula1>
            <xm:f>Lists!$F$1:$F$8</xm:f>
          </x14:formula1>
          <xm:sqref>D11</xm:sqref>
        </x14:dataValidation>
        <x14:dataValidation type="list" allowBlank="1" showInputMessage="1" showErrorMessage="1" xr:uid="{00000000-0002-0000-3C00-000004000000}">
          <x14:formula1>
            <xm:f>Lists!$C$1:$C$9</xm:f>
          </x14:formula1>
          <xm:sqref>D10</xm:sqref>
        </x14:dataValidation>
        <x14:dataValidation type="list" allowBlank="1" showInputMessage="1" showErrorMessage="1" xr:uid="{00000000-0002-0000-3C00-000005000000}">
          <x14:formula1>
            <xm:f>Lists!$D$1:$D$8</xm:f>
          </x14:formula1>
          <xm:sqref>E15:E16</xm:sqref>
        </x14:dataValidation>
        <x14:dataValidation type="list" allowBlank="1" showInputMessage="1" showErrorMessage="1" xr:uid="{00000000-0002-0000-3C00-000006000000}">
          <x14:formula1>
            <xm:f>Lists!$E$1:$E$5</xm:f>
          </x14:formula1>
          <xm:sqref>V15:V16</xm:sqref>
        </x14:dataValidation>
        <x14:dataValidation type="list" allowBlank="1" showInputMessage="1" showErrorMessage="1" xr:uid="{00000000-0002-0000-3C00-000007000000}">
          <x14:formula1>
            <xm:f>Lists!$G$1:$G$8</xm:f>
          </x14:formula1>
          <xm:sqref>D21:D34</xm:sqref>
        </x14:dataValidation>
      </x14:dataValidation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92D050"/>
  </sheetPr>
  <dimension ref="A1:X214"/>
  <sheetViews>
    <sheetView topLeftCell="A183"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48.5" style="19" customWidth="1"/>
    <col min="3" max="3" width="30.33203125" style="19" customWidth="1"/>
    <col min="4" max="4" width="36.1640625" style="19" customWidth="1"/>
    <col min="5" max="5" width="23.83203125" style="19" customWidth="1"/>
    <col min="6" max="6" width="25" style="19" customWidth="1"/>
    <col min="7" max="7" width="19" style="19" customWidth="1"/>
    <col min="8" max="8" width="12.6640625" style="19" customWidth="1"/>
    <col min="9" max="9" width="19.6640625" style="19" customWidth="1"/>
    <col min="10" max="10" width="24.83203125" style="19" customWidth="1"/>
    <col min="11" max="11" width="20" style="19" customWidth="1"/>
    <col min="12" max="12" width="26" style="19" customWidth="1"/>
    <col min="13" max="13" width="22.5" style="19" customWidth="1"/>
    <col min="14" max="14" width="23.1640625" style="19" customWidth="1"/>
    <col min="15" max="15" width="34.33203125" style="19" customWidth="1"/>
    <col min="16" max="16" width="25.5" style="19" customWidth="1"/>
    <col min="17" max="17" width="35.83203125" style="19" customWidth="1"/>
    <col min="18" max="18" width="27.83203125" style="19" bestFit="1" customWidth="1"/>
    <col min="19" max="19" width="15.83203125" style="19" bestFit="1" customWidth="1"/>
    <col min="20" max="20" width="24.5" style="19" customWidth="1"/>
    <col min="21" max="21" width="111.5" style="19" customWidth="1"/>
    <col min="22" max="22" width="19.83203125" style="19" customWidth="1"/>
    <col min="23" max="23" width="35.5" style="19" customWidth="1"/>
    <col min="24" max="24" width="39" style="19" customWidth="1"/>
    <col min="25" max="16384" width="8.83203125" style="19"/>
  </cols>
  <sheetData>
    <row r="1" spans="1:24" s="43" customFormat="1" ht="16" thickBot="1" x14ac:dyDescent="0.25">
      <c r="A1" s="1" t="s">
        <v>0</v>
      </c>
      <c r="B1" s="1"/>
    </row>
    <row r="2" spans="1:24" x14ac:dyDescent="0.2">
      <c r="C2" s="19" t="s">
        <v>1</v>
      </c>
      <c r="D2" s="44" t="s">
        <v>625</v>
      </c>
      <c r="G2" s="19" t="s">
        <v>72</v>
      </c>
      <c r="H2" s="44" t="s">
        <v>1782</v>
      </c>
    </row>
    <row r="3" spans="1:24" x14ac:dyDescent="0.2">
      <c r="C3" s="19" t="s">
        <v>2</v>
      </c>
      <c r="D3" s="209">
        <v>1975</v>
      </c>
    </row>
    <row r="4" spans="1:24" x14ac:dyDescent="0.2">
      <c r="C4" s="8" t="s">
        <v>44</v>
      </c>
      <c r="D4" s="44" t="s">
        <v>642</v>
      </c>
    </row>
    <row r="5" spans="1:24" x14ac:dyDescent="0.2">
      <c r="C5" s="19" t="s">
        <v>3</v>
      </c>
      <c r="D5" s="44" t="s">
        <v>1421</v>
      </c>
    </row>
    <row r="6" spans="1:24" x14ac:dyDescent="0.2">
      <c r="D6" s="18"/>
    </row>
    <row r="7" spans="1:24" s="43" customFormat="1" ht="16" thickBot="1" x14ac:dyDescent="0.25">
      <c r="A7" s="1" t="s">
        <v>59</v>
      </c>
      <c r="B7" s="1"/>
      <c r="D7" s="248" t="s">
        <v>2026</v>
      </c>
    </row>
    <row r="9" spans="1:24" s="43" customFormat="1" ht="16" thickBot="1" x14ac:dyDescent="0.25">
      <c r="A9" s="1" t="s">
        <v>4</v>
      </c>
      <c r="B9" s="1"/>
    </row>
    <row r="10" spans="1:24" x14ac:dyDescent="0.2">
      <c r="C10" s="19" t="s">
        <v>74</v>
      </c>
      <c r="D10" s="45" t="s">
        <v>504</v>
      </c>
      <c r="E10" s="46" t="s">
        <v>1786</v>
      </c>
    </row>
    <row r="11" spans="1:24" x14ac:dyDescent="0.2">
      <c r="C11" s="19" t="s">
        <v>46</v>
      </c>
      <c r="D11" s="45" t="s">
        <v>1592</v>
      </c>
      <c r="E11" s="47"/>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100" customFormat="1" x14ac:dyDescent="0.2">
      <c r="A15" s="225">
        <v>1</v>
      </c>
      <c r="B15" s="225" t="s">
        <v>1784</v>
      </c>
      <c r="C15" s="206" t="s">
        <v>643</v>
      </c>
      <c r="D15" s="225" t="s">
        <v>663</v>
      </c>
      <c r="E15" s="225" t="s">
        <v>1582</v>
      </c>
      <c r="F15" s="225" t="s">
        <v>667</v>
      </c>
      <c r="G15" s="225" t="s">
        <v>132</v>
      </c>
      <c r="H15" s="225" t="s">
        <v>71</v>
      </c>
      <c r="I15" s="225" t="s">
        <v>666</v>
      </c>
      <c r="J15" s="225" t="s">
        <v>197</v>
      </c>
      <c r="K15" s="225">
        <v>8</v>
      </c>
      <c r="L15" s="225" t="s">
        <v>71</v>
      </c>
      <c r="M15" s="225" t="s">
        <v>71</v>
      </c>
      <c r="N15" s="225" t="s">
        <v>71</v>
      </c>
      <c r="O15" s="225" t="s">
        <v>71</v>
      </c>
      <c r="P15" s="225" t="s">
        <v>71</v>
      </c>
      <c r="Q15" s="15" t="s">
        <v>135</v>
      </c>
      <c r="R15" s="15">
        <v>24</v>
      </c>
      <c r="S15" s="15" t="s">
        <v>125</v>
      </c>
      <c r="T15" s="15">
        <v>24</v>
      </c>
      <c r="U15" s="225" t="s">
        <v>71</v>
      </c>
      <c r="V15" s="225" t="s">
        <v>71</v>
      </c>
      <c r="W15" s="225" t="s">
        <v>671</v>
      </c>
      <c r="X15" s="306"/>
    </row>
    <row r="16" spans="1:24" s="100" customFormat="1" x14ac:dyDescent="0.2">
      <c r="A16" s="225">
        <v>2</v>
      </c>
      <c r="B16" s="225" t="s">
        <v>1784</v>
      </c>
      <c r="C16" s="206" t="s">
        <v>660</v>
      </c>
      <c r="D16" s="225" t="s">
        <v>662</v>
      </c>
      <c r="E16" s="225" t="s">
        <v>1582</v>
      </c>
      <c r="F16" s="225" t="s">
        <v>667</v>
      </c>
      <c r="G16" s="225" t="s">
        <v>132</v>
      </c>
      <c r="H16" s="225" t="s">
        <v>71</v>
      </c>
      <c r="I16" s="225" t="s">
        <v>666</v>
      </c>
      <c r="J16" s="225" t="s">
        <v>85</v>
      </c>
      <c r="K16" s="225" t="s">
        <v>71</v>
      </c>
      <c r="L16" s="225">
        <v>2</v>
      </c>
      <c r="M16" s="225">
        <v>4</v>
      </c>
      <c r="N16" s="225" t="s">
        <v>71</v>
      </c>
      <c r="O16" s="225" t="s">
        <v>71</v>
      </c>
      <c r="P16" s="225" t="s">
        <v>71</v>
      </c>
      <c r="Q16" s="15" t="s">
        <v>135</v>
      </c>
      <c r="R16" s="15">
        <v>24</v>
      </c>
      <c r="S16" s="15" t="s">
        <v>125</v>
      </c>
      <c r="T16" s="15">
        <v>24</v>
      </c>
      <c r="U16" s="225" t="s">
        <v>71</v>
      </c>
      <c r="V16" s="225" t="s">
        <v>71</v>
      </c>
      <c r="W16" s="225" t="s">
        <v>671</v>
      </c>
      <c r="X16" s="306"/>
    </row>
    <row r="17" spans="1:24" s="100" customFormat="1" x14ac:dyDescent="0.2">
      <c r="A17" s="225">
        <v>3</v>
      </c>
      <c r="B17" s="225" t="s">
        <v>1784</v>
      </c>
      <c r="C17" s="206" t="s">
        <v>652</v>
      </c>
      <c r="D17" s="225" t="s">
        <v>662</v>
      </c>
      <c r="E17" s="225" t="s">
        <v>1582</v>
      </c>
      <c r="F17" s="225" t="s">
        <v>667</v>
      </c>
      <c r="G17" s="225" t="s">
        <v>132</v>
      </c>
      <c r="H17" s="225" t="s">
        <v>71</v>
      </c>
      <c r="I17" s="225" t="s">
        <v>666</v>
      </c>
      <c r="J17" s="225" t="s">
        <v>197</v>
      </c>
      <c r="K17" s="225" t="s">
        <v>71</v>
      </c>
      <c r="L17" s="225">
        <v>2</v>
      </c>
      <c r="M17" s="225">
        <v>4</v>
      </c>
      <c r="N17" s="225" t="s">
        <v>71</v>
      </c>
      <c r="O17" s="225" t="s">
        <v>71</v>
      </c>
      <c r="P17" s="225" t="s">
        <v>71</v>
      </c>
      <c r="Q17" s="15" t="s">
        <v>135</v>
      </c>
      <c r="R17" s="15">
        <v>24</v>
      </c>
      <c r="S17" s="15" t="s">
        <v>125</v>
      </c>
      <c r="T17" s="15">
        <v>24</v>
      </c>
      <c r="U17" s="225" t="s">
        <v>71</v>
      </c>
      <c r="V17" s="225" t="s">
        <v>71</v>
      </c>
      <c r="W17" s="225" t="s">
        <v>671</v>
      </c>
      <c r="X17" s="306"/>
    </row>
    <row r="18" spans="1:24" s="100" customFormat="1" x14ac:dyDescent="0.2">
      <c r="A18" s="225">
        <v>4</v>
      </c>
      <c r="B18" s="225" t="s">
        <v>1784</v>
      </c>
      <c r="C18" s="206" t="s">
        <v>652</v>
      </c>
      <c r="D18" s="225" t="s">
        <v>663</v>
      </c>
      <c r="E18" s="225" t="s">
        <v>1582</v>
      </c>
      <c r="F18" s="225" t="s">
        <v>667</v>
      </c>
      <c r="G18" s="225" t="s">
        <v>84</v>
      </c>
      <c r="H18" s="225" t="s">
        <v>134</v>
      </c>
      <c r="I18" s="225" t="s">
        <v>654</v>
      </c>
      <c r="J18" s="225" t="s">
        <v>197</v>
      </c>
      <c r="K18" s="225">
        <v>8</v>
      </c>
      <c r="L18" s="225" t="s">
        <v>71</v>
      </c>
      <c r="M18" s="225" t="s">
        <v>71</v>
      </c>
      <c r="N18" s="225" t="s">
        <v>71</v>
      </c>
      <c r="O18" s="225" t="s">
        <v>71</v>
      </c>
      <c r="P18" s="225" t="s">
        <v>71</v>
      </c>
      <c r="Q18" s="15" t="s">
        <v>135</v>
      </c>
      <c r="R18" s="15">
        <v>24</v>
      </c>
      <c r="S18" s="15" t="s">
        <v>125</v>
      </c>
      <c r="T18" s="15">
        <v>24</v>
      </c>
      <c r="U18" s="225" t="s">
        <v>71</v>
      </c>
      <c r="V18" s="225" t="s">
        <v>71</v>
      </c>
      <c r="W18" s="225" t="s">
        <v>671</v>
      </c>
      <c r="X18" s="306"/>
    </row>
    <row r="19" spans="1:24" s="100" customFormat="1" x14ac:dyDescent="0.2">
      <c r="A19" s="225">
        <v>5</v>
      </c>
      <c r="B19" s="225" t="s">
        <v>1784</v>
      </c>
      <c r="C19" s="206" t="s">
        <v>658</v>
      </c>
      <c r="D19" s="225" t="s">
        <v>663</v>
      </c>
      <c r="E19" s="225" t="s">
        <v>1582</v>
      </c>
      <c r="F19" s="225" t="s">
        <v>667</v>
      </c>
      <c r="G19" s="225" t="s">
        <v>84</v>
      </c>
      <c r="H19" s="225" t="s">
        <v>134</v>
      </c>
      <c r="I19" s="225" t="s">
        <v>654</v>
      </c>
      <c r="J19" s="225" t="s">
        <v>197</v>
      </c>
      <c r="K19" s="225">
        <v>8</v>
      </c>
      <c r="L19" s="225" t="s">
        <v>71</v>
      </c>
      <c r="M19" s="225" t="s">
        <v>71</v>
      </c>
      <c r="N19" s="225" t="s">
        <v>71</v>
      </c>
      <c r="O19" s="225" t="s">
        <v>71</v>
      </c>
      <c r="P19" s="225" t="s">
        <v>71</v>
      </c>
      <c r="Q19" s="15" t="s">
        <v>135</v>
      </c>
      <c r="R19" s="15">
        <v>24</v>
      </c>
      <c r="S19" s="15" t="s">
        <v>125</v>
      </c>
      <c r="T19" s="15">
        <v>24</v>
      </c>
      <c r="U19" s="225" t="s">
        <v>71</v>
      </c>
      <c r="V19" s="225" t="s">
        <v>71</v>
      </c>
      <c r="W19" s="225" t="s">
        <v>671</v>
      </c>
      <c r="X19" s="306"/>
    </row>
    <row r="20" spans="1:24" s="100" customFormat="1" x14ac:dyDescent="0.2">
      <c r="A20" s="225">
        <v>6</v>
      </c>
      <c r="B20" s="225" t="s">
        <v>1784</v>
      </c>
      <c r="C20" s="206" t="s">
        <v>628</v>
      </c>
      <c r="D20" s="225" t="s">
        <v>662</v>
      </c>
      <c r="E20" s="225" t="s">
        <v>1582</v>
      </c>
      <c r="F20" s="225" t="s">
        <v>667</v>
      </c>
      <c r="G20" s="225" t="s">
        <v>132</v>
      </c>
      <c r="H20" s="225" t="s">
        <v>71</v>
      </c>
      <c r="I20" s="225" t="s">
        <v>666</v>
      </c>
      <c r="J20" s="225" t="s">
        <v>85</v>
      </c>
      <c r="K20" s="225" t="s">
        <v>71</v>
      </c>
      <c r="L20" s="225">
        <v>2</v>
      </c>
      <c r="M20" s="225">
        <v>4</v>
      </c>
      <c r="N20" s="225" t="s">
        <v>71</v>
      </c>
      <c r="O20" s="225" t="s">
        <v>71</v>
      </c>
      <c r="P20" s="225" t="s">
        <v>71</v>
      </c>
      <c r="Q20" s="15" t="s">
        <v>135</v>
      </c>
      <c r="R20" s="15">
        <v>24</v>
      </c>
      <c r="S20" s="15" t="s">
        <v>125</v>
      </c>
      <c r="T20" s="15">
        <v>24</v>
      </c>
      <c r="U20" s="15" t="s">
        <v>51</v>
      </c>
      <c r="V20" s="225" t="s">
        <v>71</v>
      </c>
      <c r="W20" s="225" t="s">
        <v>671</v>
      </c>
      <c r="X20" s="306"/>
    </row>
    <row r="21" spans="1:24" s="100" customFormat="1" x14ac:dyDescent="0.2">
      <c r="A21" s="225">
        <v>7</v>
      </c>
      <c r="B21" s="225" t="s">
        <v>1784</v>
      </c>
      <c r="C21" s="206" t="s">
        <v>628</v>
      </c>
      <c r="D21" s="225" t="s">
        <v>663</v>
      </c>
      <c r="E21" s="225" t="s">
        <v>1582</v>
      </c>
      <c r="F21" s="225" t="s">
        <v>667</v>
      </c>
      <c r="G21" s="225" t="s">
        <v>84</v>
      </c>
      <c r="H21" s="225" t="s">
        <v>134</v>
      </c>
      <c r="I21" s="225" t="s">
        <v>654</v>
      </c>
      <c r="J21" s="225" t="s">
        <v>197</v>
      </c>
      <c r="K21" s="225">
        <v>10</v>
      </c>
      <c r="L21" s="225" t="s">
        <v>71</v>
      </c>
      <c r="M21" s="225" t="s">
        <v>71</v>
      </c>
      <c r="N21" s="225" t="s">
        <v>71</v>
      </c>
      <c r="O21" s="225" t="s">
        <v>71</v>
      </c>
      <c r="P21" s="225" t="s">
        <v>71</v>
      </c>
      <c r="Q21" s="15" t="s">
        <v>135</v>
      </c>
      <c r="R21" s="15">
        <v>10</v>
      </c>
      <c r="S21" s="15" t="s">
        <v>126</v>
      </c>
      <c r="T21" s="15">
        <f>24*R21</f>
        <v>240</v>
      </c>
      <c r="U21" s="15" t="s">
        <v>51</v>
      </c>
      <c r="V21" s="225" t="s">
        <v>71</v>
      </c>
      <c r="W21" s="225" t="s">
        <v>671</v>
      </c>
      <c r="X21" s="306"/>
    </row>
    <row r="22" spans="1:24" s="100" customFormat="1" x14ac:dyDescent="0.2">
      <c r="A22" s="225">
        <v>8</v>
      </c>
      <c r="B22" s="225" t="s">
        <v>1784</v>
      </c>
      <c r="C22" s="206" t="s">
        <v>628</v>
      </c>
      <c r="D22" s="225" t="s">
        <v>664</v>
      </c>
      <c r="E22" s="225" t="s">
        <v>1582</v>
      </c>
      <c r="F22" s="225" t="s">
        <v>667</v>
      </c>
      <c r="G22" s="225" t="s">
        <v>665</v>
      </c>
      <c r="H22" s="225" t="s">
        <v>71</v>
      </c>
      <c r="I22" s="225" t="s">
        <v>654</v>
      </c>
      <c r="J22" s="225" t="s">
        <v>85</v>
      </c>
      <c r="K22" s="225">
        <v>8</v>
      </c>
      <c r="L22" s="225" t="s">
        <v>71</v>
      </c>
      <c r="M22" s="225" t="s">
        <v>71</v>
      </c>
      <c r="N22" s="225" t="s">
        <v>71</v>
      </c>
      <c r="O22" s="225" t="s">
        <v>71</v>
      </c>
      <c r="P22" s="225" t="s">
        <v>71</v>
      </c>
      <c r="Q22" s="15" t="s">
        <v>135</v>
      </c>
      <c r="R22" s="15">
        <v>24</v>
      </c>
      <c r="S22" s="15" t="s">
        <v>125</v>
      </c>
      <c r="T22" s="15">
        <v>24</v>
      </c>
      <c r="U22" s="15" t="s">
        <v>51</v>
      </c>
      <c r="V22" s="225" t="s">
        <v>71</v>
      </c>
      <c r="W22" s="225" t="s">
        <v>671</v>
      </c>
      <c r="X22" s="306"/>
    </row>
    <row r="23" spans="1:24" s="100" customFormat="1" x14ac:dyDescent="0.2">
      <c r="A23" s="225">
        <v>9</v>
      </c>
      <c r="B23" s="225" t="s">
        <v>1784</v>
      </c>
      <c r="C23" s="206" t="s">
        <v>628</v>
      </c>
      <c r="D23" s="225" t="s">
        <v>90</v>
      </c>
      <c r="E23" s="225" t="s">
        <v>1582</v>
      </c>
      <c r="F23" s="225" t="s">
        <v>630</v>
      </c>
      <c r="G23" s="225" t="s">
        <v>132</v>
      </c>
      <c r="H23" s="225" t="s">
        <v>71</v>
      </c>
      <c r="I23" s="225" t="s">
        <v>666</v>
      </c>
      <c r="J23" s="225" t="s">
        <v>197</v>
      </c>
      <c r="K23" s="225">
        <v>8</v>
      </c>
      <c r="L23" s="225" t="s">
        <v>71</v>
      </c>
      <c r="M23" s="225" t="s">
        <v>71</v>
      </c>
      <c r="N23" s="225" t="s">
        <v>71</v>
      </c>
      <c r="O23" s="225" t="s">
        <v>71</v>
      </c>
      <c r="P23" s="225" t="s">
        <v>71</v>
      </c>
      <c r="Q23" s="15" t="s">
        <v>135</v>
      </c>
      <c r="R23" s="15">
        <v>96</v>
      </c>
      <c r="S23" s="15" t="s">
        <v>125</v>
      </c>
      <c r="T23" s="15">
        <v>96</v>
      </c>
      <c r="U23" s="15" t="s">
        <v>51</v>
      </c>
      <c r="V23" s="225" t="s">
        <v>71</v>
      </c>
      <c r="W23" s="225" t="s">
        <v>671</v>
      </c>
      <c r="X23" s="306"/>
    </row>
    <row r="24" spans="1:24" s="100" customFormat="1" x14ac:dyDescent="0.2">
      <c r="A24" s="225">
        <v>10</v>
      </c>
      <c r="B24" s="225" t="s">
        <v>1784</v>
      </c>
      <c r="C24" s="206" t="s">
        <v>628</v>
      </c>
      <c r="D24" s="225" t="s">
        <v>90</v>
      </c>
      <c r="E24" s="225" t="s">
        <v>1582</v>
      </c>
      <c r="F24" s="225" t="s">
        <v>630</v>
      </c>
      <c r="G24" s="225" t="s">
        <v>84</v>
      </c>
      <c r="H24" s="225" t="s">
        <v>134</v>
      </c>
      <c r="I24" s="225" t="s">
        <v>654</v>
      </c>
      <c r="J24" s="225" t="s">
        <v>197</v>
      </c>
      <c r="K24" s="225">
        <v>0</v>
      </c>
      <c r="L24" s="225" t="s">
        <v>71</v>
      </c>
      <c r="M24" s="225" t="s">
        <v>71</v>
      </c>
      <c r="N24" s="225" t="s">
        <v>71</v>
      </c>
      <c r="O24" s="225" t="s">
        <v>71</v>
      </c>
      <c r="P24" s="225" t="s">
        <v>71</v>
      </c>
      <c r="Q24" s="15" t="s">
        <v>135</v>
      </c>
      <c r="R24" s="15">
        <v>10</v>
      </c>
      <c r="S24" s="15" t="s">
        <v>126</v>
      </c>
      <c r="T24" s="15">
        <f>24*R24</f>
        <v>240</v>
      </c>
      <c r="U24" s="15" t="s">
        <v>51</v>
      </c>
      <c r="V24" s="225" t="s">
        <v>71</v>
      </c>
      <c r="W24" s="225" t="s">
        <v>671</v>
      </c>
      <c r="X24" s="306"/>
    </row>
    <row r="25" spans="1:24" s="100" customFormat="1" x14ac:dyDescent="0.2">
      <c r="A25" s="225">
        <v>11</v>
      </c>
      <c r="B25" s="225" t="s">
        <v>1784</v>
      </c>
      <c r="C25" s="206" t="s">
        <v>628</v>
      </c>
      <c r="D25" s="225" t="s">
        <v>90</v>
      </c>
      <c r="E25" s="225" t="s">
        <v>1582</v>
      </c>
      <c r="F25" s="225" t="s">
        <v>630</v>
      </c>
      <c r="G25" s="225" t="s">
        <v>84</v>
      </c>
      <c r="H25" s="225" t="s">
        <v>134</v>
      </c>
      <c r="I25" s="225" t="s">
        <v>654</v>
      </c>
      <c r="J25" s="225" t="s">
        <v>197</v>
      </c>
      <c r="K25" s="225">
        <v>10</v>
      </c>
      <c r="L25" s="225" t="s">
        <v>71</v>
      </c>
      <c r="M25" s="225" t="s">
        <v>71</v>
      </c>
      <c r="N25" s="225" t="s">
        <v>71</v>
      </c>
      <c r="O25" s="225" t="s">
        <v>71</v>
      </c>
      <c r="P25" s="225" t="s">
        <v>71</v>
      </c>
      <c r="Q25" s="15" t="s">
        <v>135</v>
      </c>
      <c r="R25" s="15">
        <v>10</v>
      </c>
      <c r="S25" s="15" t="s">
        <v>126</v>
      </c>
      <c r="T25" s="15">
        <f>24*R25</f>
        <v>240</v>
      </c>
      <c r="U25" s="15" t="s">
        <v>51</v>
      </c>
      <c r="V25" s="225" t="s">
        <v>71</v>
      </c>
      <c r="W25" s="225" t="s">
        <v>671</v>
      </c>
      <c r="X25" s="306"/>
    </row>
    <row r="26" spans="1:24" s="100" customFormat="1" x14ac:dyDescent="0.2">
      <c r="A26" s="225">
        <v>12</v>
      </c>
      <c r="B26" s="225" t="s">
        <v>1784</v>
      </c>
      <c r="C26" s="206" t="s">
        <v>628</v>
      </c>
      <c r="D26" s="225" t="s">
        <v>657</v>
      </c>
      <c r="E26" s="225" t="s">
        <v>1582</v>
      </c>
      <c r="F26" s="225" t="s">
        <v>630</v>
      </c>
      <c r="G26" s="225" t="s">
        <v>132</v>
      </c>
      <c r="H26" s="225" t="s">
        <v>71</v>
      </c>
      <c r="I26" s="225" t="s">
        <v>666</v>
      </c>
      <c r="J26" s="225" t="s">
        <v>85</v>
      </c>
      <c r="K26" s="225">
        <v>8</v>
      </c>
      <c r="L26" s="225" t="s">
        <v>71</v>
      </c>
      <c r="M26" s="225" t="s">
        <v>71</v>
      </c>
      <c r="N26" s="225" t="s">
        <v>71</v>
      </c>
      <c r="O26" s="225" t="s">
        <v>71</v>
      </c>
      <c r="P26" s="225" t="s">
        <v>71</v>
      </c>
      <c r="Q26" s="15" t="s">
        <v>135</v>
      </c>
      <c r="R26" s="15">
        <v>24</v>
      </c>
      <c r="S26" s="15" t="s">
        <v>125</v>
      </c>
      <c r="T26" s="15">
        <v>24</v>
      </c>
      <c r="U26" s="15" t="s">
        <v>51</v>
      </c>
      <c r="V26" s="225" t="s">
        <v>71</v>
      </c>
      <c r="W26" s="225" t="s">
        <v>671</v>
      </c>
      <c r="X26" s="306"/>
    </row>
    <row r="27" spans="1:24" s="100" customFormat="1" x14ac:dyDescent="0.2">
      <c r="A27" s="225">
        <v>13</v>
      </c>
      <c r="B27" s="225" t="s">
        <v>1785</v>
      </c>
      <c r="C27" s="206" t="s">
        <v>628</v>
      </c>
      <c r="D27" s="225" t="s">
        <v>663</v>
      </c>
      <c r="E27" s="225" t="s">
        <v>1582</v>
      </c>
      <c r="F27" s="225" t="s">
        <v>667</v>
      </c>
      <c r="G27" s="225" t="s">
        <v>84</v>
      </c>
      <c r="H27" s="225" t="s">
        <v>134</v>
      </c>
      <c r="I27" s="225" t="s">
        <v>654</v>
      </c>
      <c r="J27" s="225" t="s">
        <v>197</v>
      </c>
      <c r="K27" s="225">
        <v>10</v>
      </c>
      <c r="L27" s="225" t="s">
        <v>71</v>
      </c>
      <c r="M27" s="225" t="s">
        <v>71</v>
      </c>
      <c r="N27" s="225" t="s">
        <v>71</v>
      </c>
      <c r="O27" s="225" t="s">
        <v>71</v>
      </c>
      <c r="P27" s="225" t="s">
        <v>71</v>
      </c>
      <c r="Q27" s="15" t="s">
        <v>135</v>
      </c>
      <c r="R27" s="15">
        <v>10</v>
      </c>
      <c r="S27" s="15" t="s">
        <v>126</v>
      </c>
      <c r="T27" s="15">
        <f>24*R27</f>
        <v>240</v>
      </c>
      <c r="U27" s="15" t="s">
        <v>51</v>
      </c>
      <c r="V27" s="225" t="s">
        <v>71</v>
      </c>
      <c r="W27" s="225" t="s">
        <v>671</v>
      </c>
      <c r="X27" s="306"/>
    </row>
    <row r="28" spans="1:24" s="100" customFormat="1" x14ac:dyDescent="0.2">
      <c r="A28" s="249">
        <v>14</v>
      </c>
      <c r="B28" s="249" t="s">
        <v>1787</v>
      </c>
      <c r="C28" s="250" t="s">
        <v>643</v>
      </c>
      <c r="D28" s="249" t="s">
        <v>663</v>
      </c>
      <c r="E28" s="249" t="s">
        <v>1582</v>
      </c>
      <c r="F28" s="249" t="s">
        <v>667</v>
      </c>
      <c r="G28" s="249" t="s">
        <v>132</v>
      </c>
      <c r="H28" s="249" t="s">
        <v>71</v>
      </c>
      <c r="I28" s="249" t="s">
        <v>666</v>
      </c>
      <c r="J28" s="249" t="s">
        <v>197</v>
      </c>
      <c r="K28" s="249">
        <v>8</v>
      </c>
      <c r="L28" s="249" t="s">
        <v>71</v>
      </c>
      <c r="M28" s="249" t="s">
        <v>71</v>
      </c>
      <c r="N28" s="249" t="s">
        <v>71</v>
      </c>
      <c r="O28" s="249" t="s">
        <v>71</v>
      </c>
      <c r="P28" s="249" t="s">
        <v>71</v>
      </c>
      <c r="Q28" s="251" t="s">
        <v>135</v>
      </c>
      <c r="R28" s="251">
        <v>24</v>
      </c>
      <c r="S28" s="251" t="s">
        <v>125</v>
      </c>
      <c r="T28" s="251">
        <v>24</v>
      </c>
      <c r="U28" s="251" t="s">
        <v>71</v>
      </c>
      <c r="V28" s="249" t="s">
        <v>71</v>
      </c>
      <c r="W28" s="249" t="s">
        <v>671</v>
      </c>
      <c r="X28" s="307"/>
    </row>
    <row r="29" spans="1:24" s="100" customFormat="1" x14ac:dyDescent="0.2">
      <c r="A29" s="249">
        <v>15</v>
      </c>
      <c r="B29" s="249" t="s">
        <v>1787</v>
      </c>
      <c r="C29" s="250" t="s">
        <v>660</v>
      </c>
      <c r="D29" s="249" t="s">
        <v>662</v>
      </c>
      <c r="E29" s="249" t="s">
        <v>1582</v>
      </c>
      <c r="F29" s="249" t="s">
        <v>667</v>
      </c>
      <c r="G29" s="249" t="s">
        <v>132</v>
      </c>
      <c r="H29" s="249" t="s">
        <v>71</v>
      </c>
      <c r="I29" s="249" t="s">
        <v>666</v>
      </c>
      <c r="J29" s="249" t="s">
        <v>85</v>
      </c>
      <c r="K29" s="249" t="s">
        <v>71</v>
      </c>
      <c r="L29" s="249">
        <v>2</v>
      </c>
      <c r="M29" s="249">
        <v>4</v>
      </c>
      <c r="N29" s="249" t="s">
        <v>71</v>
      </c>
      <c r="O29" s="249" t="s">
        <v>71</v>
      </c>
      <c r="P29" s="249" t="s">
        <v>71</v>
      </c>
      <c r="Q29" s="251" t="s">
        <v>135</v>
      </c>
      <c r="R29" s="251">
        <v>24</v>
      </c>
      <c r="S29" s="251" t="s">
        <v>125</v>
      </c>
      <c r="T29" s="251">
        <v>24</v>
      </c>
      <c r="U29" s="251" t="s">
        <v>71</v>
      </c>
      <c r="V29" s="249" t="s">
        <v>71</v>
      </c>
      <c r="W29" s="249" t="s">
        <v>671</v>
      </c>
      <c r="X29" s="307"/>
    </row>
    <row r="30" spans="1:24" s="100" customFormat="1" x14ac:dyDescent="0.2">
      <c r="A30" s="249">
        <v>16</v>
      </c>
      <c r="B30" s="249" t="s">
        <v>1787</v>
      </c>
      <c r="C30" s="250" t="s">
        <v>652</v>
      </c>
      <c r="D30" s="249" t="s">
        <v>662</v>
      </c>
      <c r="E30" s="249" t="s">
        <v>1582</v>
      </c>
      <c r="F30" s="249" t="s">
        <v>667</v>
      </c>
      <c r="G30" s="249" t="s">
        <v>132</v>
      </c>
      <c r="H30" s="249" t="s">
        <v>71</v>
      </c>
      <c r="I30" s="249" t="s">
        <v>666</v>
      </c>
      <c r="J30" s="249" t="s">
        <v>197</v>
      </c>
      <c r="K30" s="249" t="s">
        <v>71</v>
      </c>
      <c r="L30" s="249">
        <v>2</v>
      </c>
      <c r="M30" s="249">
        <v>4</v>
      </c>
      <c r="N30" s="249" t="s">
        <v>71</v>
      </c>
      <c r="O30" s="249" t="s">
        <v>71</v>
      </c>
      <c r="P30" s="249" t="s">
        <v>71</v>
      </c>
      <c r="Q30" s="251" t="s">
        <v>135</v>
      </c>
      <c r="R30" s="251">
        <v>24</v>
      </c>
      <c r="S30" s="251" t="s">
        <v>125</v>
      </c>
      <c r="T30" s="251">
        <v>24</v>
      </c>
      <c r="U30" s="251" t="s">
        <v>71</v>
      </c>
      <c r="V30" s="249" t="s">
        <v>71</v>
      </c>
      <c r="W30" s="249" t="s">
        <v>671</v>
      </c>
      <c r="X30" s="307"/>
    </row>
    <row r="31" spans="1:24" s="100" customFormat="1" x14ac:dyDescent="0.2">
      <c r="A31" s="249">
        <v>17</v>
      </c>
      <c r="B31" s="249" t="s">
        <v>1787</v>
      </c>
      <c r="C31" s="250" t="s">
        <v>658</v>
      </c>
      <c r="D31" s="249" t="s">
        <v>663</v>
      </c>
      <c r="E31" s="249" t="s">
        <v>1582</v>
      </c>
      <c r="F31" s="249" t="s">
        <v>667</v>
      </c>
      <c r="G31" s="249" t="s">
        <v>84</v>
      </c>
      <c r="H31" s="249" t="s">
        <v>134</v>
      </c>
      <c r="I31" s="249" t="s">
        <v>654</v>
      </c>
      <c r="J31" s="249" t="s">
        <v>197</v>
      </c>
      <c r="K31" s="249">
        <v>8</v>
      </c>
      <c r="L31" s="249" t="s">
        <v>71</v>
      </c>
      <c r="M31" s="249" t="s">
        <v>71</v>
      </c>
      <c r="N31" s="249" t="s">
        <v>71</v>
      </c>
      <c r="O31" s="249" t="s">
        <v>71</v>
      </c>
      <c r="P31" s="249" t="s">
        <v>71</v>
      </c>
      <c r="Q31" s="251" t="s">
        <v>135</v>
      </c>
      <c r="R31" s="251">
        <v>24</v>
      </c>
      <c r="S31" s="251" t="s">
        <v>125</v>
      </c>
      <c r="T31" s="251">
        <v>24</v>
      </c>
      <c r="U31" s="251" t="s">
        <v>71</v>
      </c>
      <c r="V31" s="249" t="s">
        <v>71</v>
      </c>
      <c r="W31" s="249" t="s">
        <v>671</v>
      </c>
      <c r="X31" s="307"/>
    </row>
    <row r="32" spans="1:24" s="100" customFormat="1" x14ac:dyDescent="0.2">
      <c r="A32" s="249">
        <v>18</v>
      </c>
      <c r="B32" s="249" t="s">
        <v>1787</v>
      </c>
      <c r="C32" s="250" t="s">
        <v>628</v>
      </c>
      <c r="D32" s="249" t="s">
        <v>662</v>
      </c>
      <c r="E32" s="249" t="s">
        <v>1582</v>
      </c>
      <c r="F32" s="249" t="s">
        <v>667</v>
      </c>
      <c r="G32" s="249" t="s">
        <v>132</v>
      </c>
      <c r="H32" s="249" t="s">
        <v>71</v>
      </c>
      <c r="I32" s="249" t="s">
        <v>666</v>
      </c>
      <c r="J32" s="249" t="s">
        <v>85</v>
      </c>
      <c r="K32" s="249" t="s">
        <v>71</v>
      </c>
      <c r="L32" s="249">
        <v>2</v>
      </c>
      <c r="M32" s="249">
        <v>4</v>
      </c>
      <c r="N32" s="249" t="s">
        <v>71</v>
      </c>
      <c r="O32" s="249" t="s">
        <v>71</v>
      </c>
      <c r="P32" s="249" t="s">
        <v>71</v>
      </c>
      <c r="Q32" s="251" t="s">
        <v>135</v>
      </c>
      <c r="R32" s="251">
        <v>24</v>
      </c>
      <c r="S32" s="251" t="s">
        <v>125</v>
      </c>
      <c r="T32" s="251">
        <v>24</v>
      </c>
      <c r="U32" s="251" t="s">
        <v>51</v>
      </c>
      <c r="V32" s="249" t="s">
        <v>71</v>
      </c>
      <c r="W32" s="249" t="s">
        <v>671</v>
      </c>
      <c r="X32" s="307"/>
    </row>
    <row r="33" spans="1:24" s="100" customFormat="1" x14ac:dyDescent="0.2">
      <c r="A33" s="249">
        <v>19</v>
      </c>
      <c r="B33" s="249" t="s">
        <v>1787</v>
      </c>
      <c r="C33" s="250" t="s">
        <v>628</v>
      </c>
      <c r="D33" s="249" t="s">
        <v>663</v>
      </c>
      <c r="E33" s="249" t="s">
        <v>1582</v>
      </c>
      <c r="F33" s="249" t="s">
        <v>667</v>
      </c>
      <c r="G33" s="249" t="s">
        <v>84</v>
      </c>
      <c r="H33" s="249" t="s">
        <v>134</v>
      </c>
      <c r="I33" s="249" t="s">
        <v>654</v>
      </c>
      <c r="J33" s="249" t="s">
        <v>197</v>
      </c>
      <c r="K33" s="249">
        <v>10</v>
      </c>
      <c r="L33" s="249" t="s">
        <v>71</v>
      </c>
      <c r="M33" s="249" t="s">
        <v>71</v>
      </c>
      <c r="N33" s="249" t="s">
        <v>71</v>
      </c>
      <c r="O33" s="249" t="s">
        <v>71</v>
      </c>
      <c r="P33" s="249" t="s">
        <v>71</v>
      </c>
      <c r="Q33" s="251" t="s">
        <v>135</v>
      </c>
      <c r="R33" s="251">
        <v>10</v>
      </c>
      <c r="S33" s="251" t="s">
        <v>126</v>
      </c>
      <c r="T33" s="251">
        <f>24*R33</f>
        <v>240</v>
      </c>
      <c r="U33" s="251" t="s">
        <v>51</v>
      </c>
      <c r="V33" s="249" t="s">
        <v>71</v>
      </c>
      <c r="W33" s="249" t="s">
        <v>671</v>
      </c>
      <c r="X33" s="307"/>
    </row>
    <row r="34" spans="1:24" s="100" customFormat="1" x14ac:dyDescent="0.2">
      <c r="A34" s="249">
        <v>20</v>
      </c>
      <c r="B34" s="249" t="s">
        <v>1787</v>
      </c>
      <c r="C34" s="250" t="s">
        <v>628</v>
      </c>
      <c r="D34" s="249" t="s">
        <v>664</v>
      </c>
      <c r="E34" s="249" t="s">
        <v>1582</v>
      </c>
      <c r="F34" s="249" t="s">
        <v>667</v>
      </c>
      <c r="G34" s="249" t="s">
        <v>665</v>
      </c>
      <c r="H34" s="249" t="s">
        <v>71</v>
      </c>
      <c r="I34" s="249" t="s">
        <v>654</v>
      </c>
      <c r="J34" s="249" t="s">
        <v>85</v>
      </c>
      <c r="K34" s="249">
        <v>8</v>
      </c>
      <c r="L34" s="249" t="s">
        <v>71</v>
      </c>
      <c r="M34" s="249" t="s">
        <v>71</v>
      </c>
      <c r="N34" s="249" t="s">
        <v>71</v>
      </c>
      <c r="O34" s="249" t="s">
        <v>71</v>
      </c>
      <c r="P34" s="249" t="s">
        <v>71</v>
      </c>
      <c r="Q34" s="251" t="s">
        <v>135</v>
      </c>
      <c r="R34" s="251">
        <v>24</v>
      </c>
      <c r="S34" s="251" t="s">
        <v>125</v>
      </c>
      <c r="T34" s="251">
        <v>24</v>
      </c>
      <c r="U34" s="251" t="s">
        <v>51</v>
      </c>
      <c r="V34" s="249" t="s">
        <v>71</v>
      </c>
      <c r="W34" s="249" t="s">
        <v>671</v>
      </c>
      <c r="X34" s="307"/>
    </row>
    <row r="35" spans="1:24" s="100" customFormat="1" x14ac:dyDescent="0.2">
      <c r="A35" s="249">
        <v>21</v>
      </c>
      <c r="B35" s="249" t="s">
        <v>1787</v>
      </c>
      <c r="C35" s="250" t="s">
        <v>628</v>
      </c>
      <c r="D35" s="249" t="s">
        <v>90</v>
      </c>
      <c r="E35" s="249" t="s">
        <v>1582</v>
      </c>
      <c r="F35" s="249" t="s">
        <v>630</v>
      </c>
      <c r="G35" s="249" t="s">
        <v>132</v>
      </c>
      <c r="H35" s="249" t="s">
        <v>71</v>
      </c>
      <c r="I35" s="249" t="s">
        <v>666</v>
      </c>
      <c r="J35" s="249" t="s">
        <v>197</v>
      </c>
      <c r="K35" s="249">
        <v>8</v>
      </c>
      <c r="L35" s="249" t="s">
        <v>71</v>
      </c>
      <c r="M35" s="249" t="s">
        <v>71</v>
      </c>
      <c r="N35" s="249" t="s">
        <v>71</v>
      </c>
      <c r="O35" s="249" t="s">
        <v>71</v>
      </c>
      <c r="P35" s="249" t="s">
        <v>71</v>
      </c>
      <c r="Q35" s="251" t="s">
        <v>135</v>
      </c>
      <c r="R35" s="251">
        <v>96</v>
      </c>
      <c r="S35" s="251" t="s">
        <v>125</v>
      </c>
      <c r="T35" s="251">
        <v>96</v>
      </c>
      <c r="U35" s="251" t="s">
        <v>51</v>
      </c>
      <c r="V35" s="249" t="s">
        <v>71</v>
      </c>
      <c r="W35" s="249" t="s">
        <v>671</v>
      </c>
      <c r="X35" s="307"/>
    </row>
    <row r="36" spans="1:24" s="100" customFormat="1" x14ac:dyDescent="0.2">
      <c r="A36" s="249">
        <v>22</v>
      </c>
      <c r="B36" s="249" t="s">
        <v>1787</v>
      </c>
      <c r="C36" s="250" t="s">
        <v>628</v>
      </c>
      <c r="D36" s="249" t="s">
        <v>657</v>
      </c>
      <c r="E36" s="249" t="s">
        <v>1582</v>
      </c>
      <c r="F36" s="249" t="s">
        <v>630</v>
      </c>
      <c r="G36" s="249" t="s">
        <v>132</v>
      </c>
      <c r="H36" s="249" t="s">
        <v>71</v>
      </c>
      <c r="I36" s="249" t="s">
        <v>666</v>
      </c>
      <c r="J36" s="249" t="s">
        <v>85</v>
      </c>
      <c r="K36" s="249">
        <v>8</v>
      </c>
      <c r="L36" s="249" t="s">
        <v>71</v>
      </c>
      <c r="M36" s="249" t="s">
        <v>71</v>
      </c>
      <c r="N36" s="249" t="s">
        <v>71</v>
      </c>
      <c r="O36" s="249" t="s">
        <v>71</v>
      </c>
      <c r="P36" s="249" t="s">
        <v>71</v>
      </c>
      <c r="Q36" s="251" t="s">
        <v>135</v>
      </c>
      <c r="R36" s="251">
        <v>24</v>
      </c>
      <c r="S36" s="251" t="s">
        <v>125</v>
      </c>
      <c r="T36" s="251">
        <v>24</v>
      </c>
      <c r="U36" s="251" t="s">
        <v>51</v>
      </c>
      <c r="V36" s="249" t="s">
        <v>71</v>
      </c>
      <c r="W36" s="249" t="s">
        <v>671</v>
      </c>
      <c r="X36" s="307"/>
    </row>
    <row r="37" spans="1:24" s="100" customFormat="1" x14ac:dyDescent="0.2">
      <c r="A37" s="249">
        <v>23</v>
      </c>
      <c r="B37" s="249" t="s">
        <v>1788</v>
      </c>
      <c r="C37" s="250" t="s">
        <v>628</v>
      </c>
      <c r="D37" s="249" t="s">
        <v>663</v>
      </c>
      <c r="E37" s="249" t="s">
        <v>1582</v>
      </c>
      <c r="F37" s="249" t="s">
        <v>667</v>
      </c>
      <c r="G37" s="249" t="s">
        <v>84</v>
      </c>
      <c r="H37" s="249" t="s">
        <v>134</v>
      </c>
      <c r="I37" s="249" t="s">
        <v>654</v>
      </c>
      <c r="J37" s="249" t="s">
        <v>197</v>
      </c>
      <c r="K37" s="249">
        <v>10</v>
      </c>
      <c r="L37" s="249" t="s">
        <v>71</v>
      </c>
      <c r="M37" s="249" t="s">
        <v>71</v>
      </c>
      <c r="N37" s="249" t="s">
        <v>71</v>
      </c>
      <c r="O37" s="249" t="s">
        <v>71</v>
      </c>
      <c r="P37" s="249" t="s">
        <v>71</v>
      </c>
      <c r="Q37" s="251" t="s">
        <v>135</v>
      </c>
      <c r="R37" s="251">
        <v>10</v>
      </c>
      <c r="S37" s="251" t="s">
        <v>126</v>
      </c>
      <c r="T37" s="251">
        <f>24*R37</f>
        <v>240</v>
      </c>
      <c r="U37" s="251" t="s">
        <v>51</v>
      </c>
      <c r="V37" s="249" t="s">
        <v>71</v>
      </c>
      <c r="W37" s="249" t="s">
        <v>671</v>
      </c>
      <c r="X37" s="307"/>
    </row>
    <row r="38" spans="1:24" s="100" customFormat="1" x14ac:dyDescent="0.2">
      <c r="A38" s="225">
        <v>24</v>
      </c>
      <c r="B38" s="225" t="s">
        <v>1789</v>
      </c>
      <c r="C38" s="206" t="s">
        <v>644</v>
      </c>
      <c r="D38" s="225" t="s">
        <v>90</v>
      </c>
      <c r="E38" s="225" t="s">
        <v>1582</v>
      </c>
      <c r="F38" s="225" t="s">
        <v>630</v>
      </c>
      <c r="G38" s="225" t="s">
        <v>132</v>
      </c>
      <c r="H38" s="225" t="s">
        <v>71</v>
      </c>
      <c r="I38" s="225" t="s">
        <v>666</v>
      </c>
      <c r="J38" s="225" t="s">
        <v>197</v>
      </c>
      <c r="K38" s="225">
        <v>8</v>
      </c>
      <c r="L38" s="225" t="s">
        <v>71</v>
      </c>
      <c r="M38" s="225" t="s">
        <v>71</v>
      </c>
      <c r="N38" s="225" t="s">
        <v>71</v>
      </c>
      <c r="O38" s="225" t="s">
        <v>71</v>
      </c>
      <c r="P38" s="225" t="s">
        <v>71</v>
      </c>
      <c r="Q38" s="15" t="s">
        <v>135</v>
      </c>
      <c r="R38" s="15">
        <v>96</v>
      </c>
      <c r="S38" s="15" t="s">
        <v>125</v>
      </c>
      <c r="T38" s="15">
        <v>96</v>
      </c>
      <c r="U38" s="15" t="s">
        <v>71</v>
      </c>
      <c r="V38" s="225" t="s">
        <v>71</v>
      </c>
      <c r="W38" s="225" t="s">
        <v>671</v>
      </c>
      <c r="X38" s="306"/>
    </row>
    <row r="39" spans="1:24" s="100" customFormat="1" x14ac:dyDescent="0.2">
      <c r="A39" s="225">
        <v>25</v>
      </c>
      <c r="B39" s="225" t="s">
        <v>1789</v>
      </c>
      <c r="C39" s="206" t="s">
        <v>644</v>
      </c>
      <c r="D39" s="225" t="s">
        <v>657</v>
      </c>
      <c r="E39" s="225" t="s">
        <v>1582</v>
      </c>
      <c r="F39" s="225" t="s">
        <v>630</v>
      </c>
      <c r="G39" s="225" t="s">
        <v>132</v>
      </c>
      <c r="H39" s="225" t="s">
        <v>71</v>
      </c>
      <c r="I39" s="225" t="s">
        <v>666</v>
      </c>
      <c r="J39" s="225" t="s">
        <v>85</v>
      </c>
      <c r="K39" s="225">
        <v>8</v>
      </c>
      <c r="L39" s="225" t="s">
        <v>71</v>
      </c>
      <c r="M39" s="225" t="s">
        <v>71</v>
      </c>
      <c r="N39" s="225" t="s">
        <v>71</v>
      </c>
      <c r="O39" s="225" t="s">
        <v>71</v>
      </c>
      <c r="P39" s="225" t="s">
        <v>71</v>
      </c>
      <c r="Q39" s="15" t="s">
        <v>135</v>
      </c>
      <c r="R39" s="15">
        <v>24</v>
      </c>
      <c r="S39" s="15" t="s">
        <v>125</v>
      </c>
      <c r="T39" s="15">
        <v>24</v>
      </c>
      <c r="U39" s="15" t="s">
        <v>71</v>
      </c>
      <c r="V39" s="225" t="s">
        <v>71</v>
      </c>
      <c r="W39" s="225" t="s">
        <v>671</v>
      </c>
      <c r="X39" s="306"/>
    </row>
    <row r="40" spans="1:24" s="100" customFormat="1" x14ac:dyDescent="0.2">
      <c r="A40" s="225">
        <v>26</v>
      </c>
      <c r="B40" s="225" t="s">
        <v>1789</v>
      </c>
      <c r="C40" s="206" t="s">
        <v>646</v>
      </c>
      <c r="D40" s="225" t="s">
        <v>90</v>
      </c>
      <c r="E40" s="225" t="s">
        <v>1582</v>
      </c>
      <c r="F40" s="225" t="s">
        <v>630</v>
      </c>
      <c r="G40" s="225" t="s">
        <v>132</v>
      </c>
      <c r="H40" s="225" t="s">
        <v>71</v>
      </c>
      <c r="I40" s="225" t="s">
        <v>666</v>
      </c>
      <c r="J40" s="225" t="s">
        <v>197</v>
      </c>
      <c r="K40" s="225">
        <v>8</v>
      </c>
      <c r="L40" s="225" t="s">
        <v>71</v>
      </c>
      <c r="M40" s="225" t="s">
        <v>71</v>
      </c>
      <c r="N40" s="225" t="s">
        <v>71</v>
      </c>
      <c r="O40" s="225" t="s">
        <v>71</v>
      </c>
      <c r="P40" s="225" t="s">
        <v>71</v>
      </c>
      <c r="Q40" s="15" t="s">
        <v>135</v>
      </c>
      <c r="R40" s="15">
        <v>96</v>
      </c>
      <c r="S40" s="15" t="s">
        <v>125</v>
      </c>
      <c r="T40" s="15">
        <v>96</v>
      </c>
      <c r="U40" s="15" t="s">
        <v>71</v>
      </c>
      <c r="V40" s="225" t="s">
        <v>71</v>
      </c>
      <c r="W40" s="225" t="s">
        <v>671</v>
      </c>
      <c r="X40" s="306"/>
    </row>
    <row r="41" spans="1:24" s="100" customFormat="1" x14ac:dyDescent="0.2">
      <c r="A41" s="225">
        <v>27</v>
      </c>
      <c r="B41" s="225" t="s">
        <v>1789</v>
      </c>
      <c r="C41" s="206" t="s">
        <v>645</v>
      </c>
      <c r="D41" s="225" t="s">
        <v>90</v>
      </c>
      <c r="E41" s="225" t="s">
        <v>1582</v>
      </c>
      <c r="F41" s="225" t="s">
        <v>630</v>
      </c>
      <c r="G41" s="225" t="s">
        <v>132</v>
      </c>
      <c r="H41" s="225" t="s">
        <v>71</v>
      </c>
      <c r="I41" s="225" t="s">
        <v>666</v>
      </c>
      <c r="J41" s="225" t="s">
        <v>197</v>
      </c>
      <c r="K41" s="225">
        <v>8</v>
      </c>
      <c r="L41" s="225" t="s">
        <v>71</v>
      </c>
      <c r="M41" s="225" t="s">
        <v>71</v>
      </c>
      <c r="N41" s="225" t="s">
        <v>71</v>
      </c>
      <c r="O41" s="225" t="s">
        <v>71</v>
      </c>
      <c r="P41" s="225" t="s">
        <v>71</v>
      </c>
      <c r="Q41" s="15" t="s">
        <v>135</v>
      </c>
      <c r="R41" s="15">
        <v>96</v>
      </c>
      <c r="S41" s="15" t="s">
        <v>125</v>
      </c>
      <c r="T41" s="15">
        <v>96</v>
      </c>
      <c r="U41" s="15" t="s">
        <v>71</v>
      </c>
      <c r="V41" s="225" t="s">
        <v>71</v>
      </c>
      <c r="W41" s="225" t="s">
        <v>671</v>
      </c>
      <c r="X41" s="306"/>
    </row>
    <row r="42" spans="1:24" s="100" customFormat="1" x14ac:dyDescent="0.2">
      <c r="A42" s="225">
        <v>28</v>
      </c>
      <c r="B42" s="225" t="s">
        <v>1789</v>
      </c>
      <c r="C42" s="206" t="s">
        <v>653</v>
      </c>
      <c r="D42" s="225" t="s">
        <v>90</v>
      </c>
      <c r="E42" s="225" t="s">
        <v>1582</v>
      </c>
      <c r="F42" s="225" t="s">
        <v>630</v>
      </c>
      <c r="G42" s="225" t="s">
        <v>132</v>
      </c>
      <c r="H42" s="225" t="s">
        <v>71</v>
      </c>
      <c r="I42" s="225" t="s">
        <v>1440</v>
      </c>
      <c r="J42" s="225" t="s">
        <v>197</v>
      </c>
      <c r="K42" s="225">
        <v>5</v>
      </c>
      <c r="L42" s="225" t="s">
        <v>71</v>
      </c>
      <c r="M42" s="225" t="s">
        <v>71</v>
      </c>
      <c r="N42" s="225" t="s">
        <v>71</v>
      </c>
      <c r="O42" s="225" t="s">
        <v>71</v>
      </c>
      <c r="P42" s="225" t="s">
        <v>71</v>
      </c>
      <c r="Q42" s="15" t="s">
        <v>135</v>
      </c>
      <c r="R42" s="15">
        <v>96</v>
      </c>
      <c r="S42" s="15" t="s">
        <v>125</v>
      </c>
      <c r="T42" s="15">
        <v>96</v>
      </c>
      <c r="U42" s="15" t="s">
        <v>71</v>
      </c>
      <c r="V42" s="225" t="s">
        <v>71</v>
      </c>
      <c r="W42" s="225" t="s">
        <v>671</v>
      </c>
      <c r="X42" s="306"/>
    </row>
    <row r="43" spans="1:24" s="100" customFormat="1" x14ac:dyDescent="0.2">
      <c r="A43" s="225">
        <v>29</v>
      </c>
      <c r="B43" s="225" t="s">
        <v>1789</v>
      </c>
      <c r="C43" s="206" t="s">
        <v>643</v>
      </c>
      <c r="D43" s="225" t="s">
        <v>663</v>
      </c>
      <c r="E43" s="225" t="s">
        <v>1582</v>
      </c>
      <c r="F43" s="225" t="s">
        <v>667</v>
      </c>
      <c r="G43" s="225" t="s">
        <v>132</v>
      </c>
      <c r="H43" s="225" t="s">
        <v>71</v>
      </c>
      <c r="I43" s="225" t="s">
        <v>666</v>
      </c>
      <c r="J43" s="225" t="s">
        <v>197</v>
      </c>
      <c r="K43" s="225">
        <v>8</v>
      </c>
      <c r="L43" s="225" t="s">
        <v>71</v>
      </c>
      <c r="M43" s="225" t="s">
        <v>71</v>
      </c>
      <c r="N43" s="225" t="s">
        <v>71</v>
      </c>
      <c r="O43" s="225" t="s">
        <v>71</v>
      </c>
      <c r="P43" s="225" t="s">
        <v>71</v>
      </c>
      <c r="Q43" s="15" t="s">
        <v>135</v>
      </c>
      <c r="R43" s="15">
        <v>96</v>
      </c>
      <c r="S43" s="15" t="s">
        <v>125</v>
      </c>
      <c r="T43" s="15">
        <v>96</v>
      </c>
      <c r="U43" s="15" t="s">
        <v>71</v>
      </c>
      <c r="V43" s="225" t="s">
        <v>71</v>
      </c>
      <c r="W43" s="225" t="s">
        <v>671</v>
      </c>
      <c r="X43" s="306"/>
    </row>
    <row r="44" spans="1:24" s="100" customFormat="1" x14ac:dyDescent="0.2">
      <c r="A44" s="225">
        <v>30</v>
      </c>
      <c r="B44" s="225" t="s">
        <v>1789</v>
      </c>
      <c r="C44" s="206" t="s">
        <v>643</v>
      </c>
      <c r="D44" s="225" t="s">
        <v>90</v>
      </c>
      <c r="E44" s="225" t="s">
        <v>1582</v>
      </c>
      <c r="F44" s="225" t="s">
        <v>630</v>
      </c>
      <c r="G44" s="225" t="s">
        <v>132</v>
      </c>
      <c r="H44" s="225" t="s">
        <v>71</v>
      </c>
      <c r="I44" s="225" t="s">
        <v>666</v>
      </c>
      <c r="J44" s="225" t="s">
        <v>197</v>
      </c>
      <c r="K44" s="225">
        <v>8</v>
      </c>
      <c r="L44" s="225" t="s">
        <v>71</v>
      </c>
      <c r="M44" s="225" t="s">
        <v>71</v>
      </c>
      <c r="N44" s="225" t="s">
        <v>71</v>
      </c>
      <c r="O44" s="225" t="s">
        <v>71</v>
      </c>
      <c r="P44" s="225" t="s">
        <v>71</v>
      </c>
      <c r="Q44" s="15" t="s">
        <v>135</v>
      </c>
      <c r="R44" s="15">
        <v>96</v>
      </c>
      <c r="S44" s="15" t="s">
        <v>125</v>
      </c>
      <c r="T44" s="15">
        <v>96</v>
      </c>
      <c r="U44" s="15" t="s">
        <v>71</v>
      </c>
      <c r="V44" s="225" t="s">
        <v>71</v>
      </c>
      <c r="W44" s="225" t="s">
        <v>671</v>
      </c>
      <c r="X44" s="306"/>
    </row>
    <row r="45" spans="1:24" s="100" customFormat="1" x14ac:dyDescent="0.2">
      <c r="A45" s="225">
        <v>31</v>
      </c>
      <c r="B45" s="225" t="s">
        <v>1789</v>
      </c>
      <c r="C45" s="206" t="s">
        <v>660</v>
      </c>
      <c r="D45" s="225" t="s">
        <v>662</v>
      </c>
      <c r="E45" s="225" t="s">
        <v>1582</v>
      </c>
      <c r="F45" s="225" t="s">
        <v>667</v>
      </c>
      <c r="G45" s="225" t="s">
        <v>132</v>
      </c>
      <c r="H45" s="225" t="s">
        <v>71</v>
      </c>
      <c r="I45" s="225" t="s">
        <v>666</v>
      </c>
      <c r="J45" s="225" t="s">
        <v>85</v>
      </c>
      <c r="K45" s="225" t="s">
        <v>71</v>
      </c>
      <c r="L45" s="225">
        <v>2</v>
      </c>
      <c r="M45" s="225">
        <v>4</v>
      </c>
      <c r="N45" s="225" t="s">
        <v>71</v>
      </c>
      <c r="O45" s="225" t="s">
        <v>71</v>
      </c>
      <c r="P45" s="225" t="s">
        <v>71</v>
      </c>
      <c r="Q45" s="15" t="s">
        <v>135</v>
      </c>
      <c r="R45" s="15">
        <v>24</v>
      </c>
      <c r="S45" s="15" t="s">
        <v>125</v>
      </c>
      <c r="T45" s="15">
        <v>24</v>
      </c>
      <c r="U45" s="15" t="s">
        <v>71</v>
      </c>
      <c r="V45" s="225" t="s">
        <v>71</v>
      </c>
      <c r="W45" s="225" t="s">
        <v>671</v>
      </c>
      <c r="X45" s="306"/>
    </row>
    <row r="46" spans="1:24" s="100" customFormat="1" x14ac:dyDescent="0.2">
      <c r="A46" s="225">
        <v>32</v>
      </c>
      <c r="B46" s="225" t="s">
        <v>1789</v>
      </c>
      <c r="C46" s="206" t="s">
        <v>629</v>
      </c>
      <c r="D46" s="225" t="s">
        <v>90</v>
      </c>
      <c r="E46" s="225" t="s">
        <v>1585</v>
      </c>
      <c r="F46" s="225" t="s">
        <v>630</v>
      </c>
      <c r="G46" s="225" t="s">
        <v>132</v>
      </c>
      <c r="H46" s="225" t="s">
        <v>71</v>
      </c>
      <c r="I46" s="225" t="s">
        <v>666</v>
      </c>
      <c r="J46" s="225" t="s">
        <v>197</v>
      </c>
      <c r="K46" s="225">
        <v>8</v>
      </c>
      <c r="L46" s="225" t="s">
        <v>71</v>
      </c>
      <c r="M46" s="225" t="s">
        <v>71</v>
      </c>
      <c r="N46" s="225" t="s">
        <v>71</v>
      </c>
      <c r="O46" s="225" t="s">
        <v>71</v>
      </c>
      <c r="P46" s="225" t="s">
        <v>71</v>
      </c>
      <c r="Q46" s="15" t="s">
        <v>135</v>
      </c>
      <c r="R46" s="15">
        <v>96</v>
      </c>
      <c r="S46" s="15" t="s">
        <v>125</v>
      </c>
      <c r="T46" s="15">
        <v>96</v>
      </c>
      <c r="U46" s="15" t="s">
        <v>71</v>
      </c>
      <c r="V46" s="225" t="s">
        <v>71</v>
      </c>
      <c r="W46" s="225" t="s">
        <v>671</v>
      </c>
      <c r="X46" s="306"/>
    </row>
    <row r="47" spans="1:24" s="100" customFormat="1" x14ac:dyDescent="0.2">
      <c r="A47" s="225">
        <v>33</v>
      </c>
      <c r="B47" s="225" t="s">
        <v>1789</v>
      </c>
      <c r="C47" s="206" t="s">
        <v>652</v>
      </c>
      <c r="D47" s="225" t="s">
        <v>663</v>
      </c>
      <c r="E47" s="225" t="s">
        <v>1582</v>
      </c>
      <c r="F47" s="225" t="s">
        <v>667</v>
      </c>
      <c r="G47" s="225" t="s">
        <v>84</v>
      </c>
      <c r="H47" s="225" t="s">
        <v>134</v>
      </c>
      <c r="I47" s="225" t="s">
        <v>654</v>
      </c>
      <c r="J47" s="225" t="s">
        <v>85</v>
      </c>
      <c r="K47" s="225">
        <v>8</v>
      </c>
      <c r="L47" s="225" t="s">
        <v>71</v>
      </c>
      <c r="M47" s="225" t="s">
        <v>71</v>
      </c>
      <c r="N47" s="225" t="s">
        <v>71</v>
      </c>
      <c r="O47" s="225" t="s">
        <v>71</v>
      </c>
      <c r="P47" s="225" t="s">
        <v>71</v>
      </c>
      <c r="Q47" s="15" t="s">
        <v>135</v>
      </c>
      <c r="R47" s="15">
        <v>24</v>
      </c>
      <c r="S47" s="15" t="s">
        <v>125</v>
      </c>
      <c r="T47" s="15">
        <v>24</v>
      </c>
      <c r="U47" s="15" t="s">
        <v>71</v>
      </c>
      <c r="V47" s="225" t="s">
        <v>71</v>
      </c>
      <c r="W47" s="225" t="s">
        <v>671</v>
      </c>
      <c r="X47" s="306"/>
    </row>
    <row r="48" spans="1:24" s="100" customFormat="1" x14ac:dyDescent="0.2">
      <c r="A48" s="225">
        <v>34</v>
      </c>
      <c r="B48" s="225" t="s">
        <v>1789</v>
      </c>
      <c r="C48" s="206" t="s">
        <v>652</v>
      </c>
      <c r="D48" s="225" t="s">
        <v>664</v>
      </c>
      <c r="E48" s="225" t="s">
        <v>1582</v>
      </c>
      <c r="F48" s="225" t="s">
        <v>667</v>
      </c>
      <c r="G48" s="225" t="s">
        <v>132</v>
      </c>
      <c r="H48" s="225" t="s">
        <v>71</v>
      </c>
      <c r="I48" s="225" t="s">
        <v>666</v>
      </c>
      <c r="J48" s="225" t="s">
        <v>197</v>
      </c>
      <c r="K48" s="225">
        <v>8</v>
      </c>
      <c r="L48" s="225" t="s">
        <v>71</v>
      </c>
      <c r="M48" s="225" t="s">
        <v>71</v>
      </c>
      <c r="N48" s="225" t="s">
        <v>71</v>
      </c>
      <c r="O48" s="225" t="s">
        <v>71</v>
      </c>
      <c r="P48" s="225" t="s">
        <v>71</v>
      </c>
      <c r="Q48" s="15" t="s">
        <v>135</v>
      </c>
      <c r="R48" s="15">
        <v>96</v>
      </c>
      <c r="S48" s="15" t="s">
        <v>125</v>
      </c>
      <c r="T48" s="15">
        <v>96</v>
      </c>
      <c r="U48" s="15" t="s">
        <v>71</v>
      </c>
      <c r="V48" s="225" t="s">
        <v>71</v>
      </c>
      <c r="W48" s="225" t="s">
        <v>671</v>
      </c>
      <c r="X48" s="306"/>
    </row>
    <row r="49" spans="1:24" s="100" customFormat="1" x14ac:dyDescent="0.2">
      <c r="A49" s="225">
        <v>35</v>
      </c>
      <c r="B49" s="225" t="s">
        <v>1789</v>
      </c>
      <c r="C49" s="206" t="s">
        <v>652</v>
      </c>
      <c r="D49" s="225" t="s">
        <v>90</v>
      </c>
      <c r="E49" s="225" t="s">
        <v>1582</v>
      </c>
      <c r="F49" s="225" t="s">
        <v>630</v>
      </c>
      <c r="G49" s="225" t="s">
        <v>132</v>
      </c>
      <c r="H49" s="225" t="s">
        <v>71</v>
      </c>
      <c r="I49" s="225" t="s">
        <v>666</v>
      </c>
      <c r="J49" s="225" t="s">
        <v>197</v>
      </c>
      <c r="K49" s="225">
        <v>8</v>
      </c>
      <c r="L49" s="225" t="s">
        <v>71</v>
      </c>
      <c r="M49" s="225" t="s">
        <v>71</v>
      </c>
      <c r="N49" s="225" t="s">
        <v>71</v>
      </c>
      <c r="O49" s="225" t="s">
        <v>71</v>
      </c>
      <c r="P49" s="225" t="s">
        <v>71</v>
      </c>
      <c r="Q49" s="15" t="s">
        <v>135</v>
      </c>
      <c r="R49" s="15">
        <v>96</v>
      </c>
      <c r="S49" s="15" t="s">
        <v>125</v>
      </c>
      <c r="T49" s="15">
        <v>96</v>
      </c>
      <c r="U49" s="15" t="s">
        <v>71</v>
      </c>
      <c r="V49" s="225" t="s">
        <v>71</v>
      </c>
      <c r="W49" s="225" t="s">
        <v>671</v>
      </c>
      <c r="X49" s="306"/>
    </row>
    <row r="50" spans="1:24" s="100" customFormat="1" x14ac:dyDescent="0.2">
      <c r="A50" s="225">
        <v>36</v>
      </c>
      <c r="B50" s="225" t="s">
        <v>1789</v>
      </c>
      <c r="C50" s="206" t="s">
        <v>652</v>
      </c>
      <c r="D50" s="225" t="s">
        <v>657</v>
      </c>
      <c r="E50" s="225" t="s">
        <v>1582</v>
      </c>
      <c r="F50" s="225" t="s">
        <v>630</v>
      </c>
      <c r="G50" s="225" t="s">
        <v>132</v>
      </c>
      <c r="H50" s="225" t="s">
        <v>71</v>
      </c>
      <c r="I50" s="225" t="s">
        <v>666</v>
      </c>
      <c r="J50" s="225" t="s">
        <v>85</v>
      </c>
      <c r="K50" s="225">
        <v>8</v>
      </c>
      <c r="L50" s="225" t="s">
        <v>71</v>
      </c>
      <c r="M50" s="225" t="s">
        <v>71</v>
      </c>
      <c r="N50" s="225" t="s">
        <v>71</v>
      </c>
      <c r="O50" s="225" t="s">
        <v>71</v>
      </c>
      <c r="P50" s="225" t="s">
        <v>71</v>
      </c>
      <c r="Q50" s="15" t="s">
        <v>135</v>
      </c>
      <c r="R50" s="15">
        <v>24</v>
      </c>
      <c r="S50" s="15" t="s">
        <v>125</v>
      </c>
      <c r="T50" s="15">
        <v>24</v>
      </c>
      <c r="U50" s="15" t="s">
        <v>71</v>
      </c>
      <c r="V50" s="225" t="s">
        <v>71</v>
      </c>
      <c r="W50" s="225" t="s">
        <v>671</v>
      </c>
      <c r="X50" s="306"/>
    </row>
    <row r="51" spans="1:24" s="100" customFormat="1" x14ac:dyDescent="0.2">
      <c r="A51" s="225">
        <v>37</v>
      </c>
      <c r="B51" s="225" t="s">
        <v>1789</v>
      </c>
      <c r="C51" s="206" t="s">
        <v>659</v>
      </c>
      <c r="D51" s="225" t="s">
        <v>90</v>
      </c>
      <c r="E51" s="225" t="s">
        <v>1582</v>
      </c>
      <c r="F51" s="225" t="s">
        <v>630</v>
      </c>
      <c r="G51" s="225" t="s">
        <v>132</v>
      </c>
      <c r="H51" s="225" t="s">
        <v>71</v>
      </c>
      <c r="I51" s="225" t="s">
        <v>666</v>
      </c>
      <c r="J51" s="225" t="s">
        <v>197</v>
      </c>
      <c r="K51" s="225">
        <v>8</v>
      </c>
      <c r="L51" s="225" t="s">
        <v>71</v>
      </c>
      <c r="M51" s="225" t="s">
        <v>71</v>
      </c>
      <c r="N51" s="225" t="s">
        <v>71</v>
      </c>
      <c r="O51" s="225" t="s">
        <v>71</v>
      </c>
      <c r="P51" s="225" t="s">
        <v>71</v>
      </c>
      <c r="Q51" s="15" t="s">
        <v>135</v>
      </c>
      <c r="R51" s="15">
        <v>96</v>
      </c>
      <c r="S51" s="15" t="s">
        <v>125</v>
      </c>
      <c r="T51" s="15">
        <v>96</v>
      </c>
      <c r="U51" s="15" t="s">
        <v>71</v>
      </c>
      <c r="V51" s="225" t="s">
        <v>71</v>
      </c>
      <c r="W51" s="225" t="s">
        <v>671</v>
      </c>
      <c r="X51" s="306"/>
    </row>
    <row r="52" spans="1:24" s="100" customFormat="1" x14ac:dyDescent="0.2">
      <c r="A52" s="225">
        <v>38</v>
      </c>
      <c r="B52" s="225" t="s">
        <v>1789</v>
      </c>
      <c r="C52" s="206" t="s">
        <v>658</v>
      </c>
      <c r="D52" s="225" t="s">
        <v>663</v>
      </c>
      <c r="E52" s="225" t="s">
        <v>1582</v>
      </c>
      <c r="F52" s="225" t="s">
        <v>667</v>
      </c>
      <c r="G52" s="225" t="s">
        <v>84</v>
      </c>
      <c r="H52" s="225" t="s">
        <v>134</v>
      </c>
      <c r="I52" s="225" t="s">
        <v>654</v>
      </c>
      <c r="J52" s="225"/>
      <c r="K52" s="225">
        <v>8</v>
      </c>
      <c r="L52" s="225" t="s">
        <v>71</v>
      </c>
      <c r="M52" s="225" t="s">
        <v>71</v>
      </c>
      <c r="N52" s="225" t="s">
        <v>71</v>
      </c>
      <c r="O52" s="225" t="s">
        <v>71</v>
      </c>
      <c r="P52" s="225" t="s">
        <v>71</v>
      </c>
      <c r="Q52" s="15" t="s">
        <v>135</v>
      </c>
      <c r="R52" s="15">
        <v>24</v>
      </c>
      <c r="S52" s="15" t="s">
        <v>125</v>
      </c>
      <c r="T52" s="15">
        <v>24</v>
      </c>
      <c r="U52" s="15" t="s">
        <v>71</v>
      </c>
      <c r="V52" s="225" t="s">
        <v>71</v>
      </c>
      <c r="W52" s="225" t="s">
        <v>671</v>
      </c>
      <c r="X52" s="306"/>
    </row>
    <row r="53" spans="1:24" s="100" customFormat="1" x14ac:dyDescent="0.2">
      <c r="A53" s="225">
        <v>39</v>
      </c>
      <c r="B53" s="225" t="s">
        <v>1789</v>
      </c>
      <c r="C53" s="206" t="s">
        <v>658</v>
      </c>
      <c r="D53" s="225" t="s">
        <v>90</v>
      </c>
      <c r="E53" s="225" t="s">
        <v>1582</v>
      </c>
      <c r="F53" s="225" t="s">
        <v>630</v>
      </c>
      <c r="G53" s="225" t="s">
        <v>132</v>
      </c>
      <c r="H53" s="225" t="s">
        <v>71</v>
      </c>
      <c r="I53" s="225" t="s">
        <v>666</v>
      </c>
      <c r="J53" s="225" t="s">
        <v>197</v>
      </c>
      <c r="K53" s="225">
        <v>8</v>
      </c>
      <c r="L53" s="225" t="s">
        <v>71</v>
      </c>
      <c r="M53" s="225" t="s">
        <v>71</v>
      </c>
      <c r="N53" s="225" t="s">
        <v>71</v>
      </c>
      <c r="O53" s="225" t="s">
        <v>71</v>
      </c>
      <c r="P53" s="225" t="s">
        <v>71</v>
      </c>
      <c r="Q53" s="15" t="s">
        <v>135</v>
      </c>
      <c r="R53" s="15">
        <v>96</v>
      </c>
      <c r="S53" s="15" t="s">
        <v>125</v>
      </c>
      <c r="T53" s="15">
        <v>96</v>
      </c>
      <c r="U53" s="15" t="s">
        <v>71</v>
      </c>
      <c r="V53" s="225" t="s">
        <v>71</v>
      </c>
      <c r="W53" s="225" t="s">
        <v>671</v>
      </c>
      <c r="X53" s="306"/>
    </row>
    <row r="54" spans="1:24" s="100" customFormat="1" x14ac:dyDescent="0.2">
      <c r="A54" s="225">
        <v>40</v>
      </c>
      <c r="B54" s="225" t="s">
        <v>1789</v>
      </c>
      <c r="C54" s="206" t="s">
        <v>658</v>
      </c>
      <c r="D54" s="225" t="s">
        <v>657</v>
      </c>
      <c r="E54" s="225" t="s">
        <v>1582</v>
      </c>
      <c r="F54" s="225" t="s">
        <v>630</v>
      </c>
      <c r="G54" s="225" t="s">
        <v>132</v>
      </c>
      <c r="H54" s="225" t="s">
        <v>71</v>
      </c>
      <c r="I54" s="225" t="s">
        <v>666</v>
      </c>
      <c r="J54" s="225" t="s">
        <v>85</v>
      </c>
      <c r="K54" s="225">
        <v>8</v>
      </c>
      <c r="L54" s="225" t="s">
        <v>71</v>
      </c>
      <c r="M54" s="225" t="s">
        <v>71</v>
      </c>
      <c r="N54" s="225" t="s">
        <v>71</v>
      </c>
      <c r="O54" s="225" t="s">
        <v>71</v>
      </c>
      <c r="P54" s="225" t="s">
        <v>71</v>
      </c>
      <c r="Q54" s="15" t="s">
        <v>135</v>
      </c>
      <c r="R54" s="15">
        <v>24</v>
      </c>
      <c r="S54" s="15" t="s">
        <v>125</v>
      </c>
      <c r="T54" s="15">
        <v>24</v>
      </c>
      <c r="U54" s="15" t="s">
        <v>71</v>
      </c>
      <c r="V54" s="225" t="s">
        <v>71</v>
      </c>
      <c r="W54" s="225" t="s">
        <v>671</v>
      </c>
      <c r="X54" s="306"/>
    </row>
    <row r="55" spans="1:24" s="100" customFormat="1" x14ac:dyDescent="0.2">
      <c r="A55" s="225">
        <v>41</v>
      </c>
      <c r="B55" s="225" t="s">
        <v>1789</v>
      </c>
      <c r="C55" s="206" t="s">
        <v>647</v>
      </c>
      <c r="D55" s="225" t="s">
        <v>90</v>
      </c>
      <c r="E55" s="225" t="s">
        <v>268</v>
      </c>
      <c r="F55" s="225" t="s">
        <v>630</v>
      </c>
      <c r="G55" s="225" t="s">
        <v>132</v>
      </c>
      <c r="H55" s="225" t="s">
        <v>71</v>
      </c>
      <c r="I55" s="225" t="s">
        <v>666</v>
      </c>
      <c r="J55" s="225" t="s">
        <v>197</v>
      </c>
      <c r="K55" s="225">
        <v>8</v>
      </c>
      <c r="L55" s="225" t="s">
        <v>71</v>
      </c>
      <c r="M55" s="225" t="s">
        <v>71</v>
      </c>
      <c r="N55" s="225" t="s">
        <v>71</v>
      </c>
      <c r="O55" s="225" t="s">
        <v>71</v>
      </c>
      <c r="P55" s="225" t="s">
        <v>71</v>
      </c>
      <c r="Q55" s="15" t="s">
        <v>135</v>
      </c>
      <c r="R55" s="15">
        <v>96</v>
      </c>
      <c r="S55" s="15" t="s">
        <v>125</v>
      </c>
      <c r="T55" s="15">
        <v>96</v>
      </c>
      <c r="U55" s="15" t="s">
        <v>71</v>
      </c>
      <c r="V55" s="225" t="s">
        <v>71</v>
      </c>
      <c r="W55" s="225" t="s">
        <v>671</v>
      </c>
      <c r="X55" s="306"/>
    </row>
    <row r="56" spans="1:24" s="100" customFormat="1" x14ac:dyDescent="0.2">
      <c r="A56" s="225">
        <v>42</v>
      </c>
      <c r="B56" s="225" t="s">
        <v>1789</v>
      </c>
      <c r="C56" s="206" t="s">
        <v>628</v>
      </c>
      <c r="D56" s="225" t="s">
        <v>662</v>
      </c>
      <c r="E56" s="225" t="s">
        <v>1582</v>
      </c>
      <c r="F56" s="225" t="s">
        <v>667</v>
      </c>
      <c r="G56" s="225" t="s">
        <v>132</v>
      </c>
      <c r="H56" s="225" t="s">
        <v>71</v>
      </c>
      <c r="I56" s="225" t="s">
        <v>666</v>
      </c>
      <c r="J56" s="225" t="s">
        <v>85</v>
      </c>
      <c r="K56" s="225" t="s">
        <v>71</v>
      </c>
      <c r="L56" s="225">
        <v>2</v>
      </c>
      <c r="M56" s="225">
        <v>4</v>
      </c>
      <c r="N56" s="225" t="s">
        <v>71</v>
      </c>
      <c r="O56" s="225" t="s">
        <v>71</v>
      </c>
      <c r="P56" s="225" t="s">
        <v>71</v>
      </c>
      <c r="Q56" s="15" t="s">
        <v>135</v>
      </c>
      <c r="R56" s="15">
        <v>24</v>
      </c>
      <c r="S56" s="15" t="s">
        <v>125</v>
      </c>
      <c r="T56" s="15">
        <v>24</v>
      </c>
      <c r="U56" s="15" t="s">
        <v>51</v>
      </c>
      <c r="V56" s="225" t="s">
        <v>71</v>
      </c>
      <c r="W56" s="225" t="s">
        <v>671</v>
      </c>
      <c r="X56" s="306"/>
    </row>
    <row r="57" spans="1:24" s="100" customFormat="1" x14ac:dyDescent="0.2">
      <c r="A57" s="225">
        <v>43</v>
      </c>
      <c r="B57" s="225" t="s">
        <v>1789</v>
      </c>
      <c r="C57" s="206" t="s">
        <v>628</v>
      </c>
      <c r="D57" s="225" t="s">
        <v>663</v>
      </c>
      <c r="E57" s="225" t="s">
        <v>1582</v>
      </c>
      <c r="F57" s="225" t="s">
        <v>667</v>
      </c>
      <c r="G57" s="225" t="s">
        <v>84</v>
      </c>
      <c r="H57" s="225" t="s">
        <v>134</v>
      </c>
      <c r="I57" s="225" t="s">
        <v>654</v>
      </c>
      <c r="J57" s="225" t="s">
        <v>197</v>
      </c>
      <c r="K57" s="225">
        <v>10</v>
      </c>
      <c r="L57" s="225" t="s">
        <v>71</v>
      </c>
      <c r="M57" s="225" t="s">
        <v>71</v>
      </c>
      <c r="N57" s="225" t="s">
        <v>71</v>
      </c>
      <c r="O57" s="225" t="s">
        <v>71</v>
      </c>
      <c r="P57" s="225" t="s">
        <v>71</v>
      </c>
      <c r="Q57" s="15" t="s">
        <v>135</v>
      </c>
      <c r="R57" s="15">
        <v>10</v>
      </c>
      <c r="S57" s="15" t="s">
        <v>126</v>
      </c>
      <c r="T57" s="15">
        <f>24*R57</f>
        <v>240</v>
      </c>
      <c r="U57" s="15" t="s">
        <v>51</v>
      </c>
      <c r="V57" s="225" t="s">
        <v>71</v>
      </c>
      <c r="W57" s="225" t="s">
        <v>671</v>
      </c>
      <c r="X57" s="306"/>
    </row>
    <row r="58" spans="1:24" s="100" customFormat="1" x14ac:dyDescent="0.2">
      <c r="A58" s="225">
        <v>44</v>
      </c>
      <c r="B58" s="225" t="s">
        <v>1789</v>
      </c>
      <c r="C58" s="206" t="s">
        <v>628</v>
      </c>
      <c r="D58" s="225" t="s">
        <v>664</v>
      </c>
      <c r="E58" s="225" t="s">
        <v>1582</v>
      </c>
      <c r="F58" s="225" t="s">
        <v>667</v>
      </c>
      <c r="G58" s="225" t="s">
        <v>665</v>
      </c>
      <c r="H58" s="225" t="s">
        <v>71</v>
      </c>
      <c r="I58" s="225" t="s">
        <v>654</v>
      </c>
      <c r="J58" s="225" t="s">
        <v>85</v>
      </c>
      <c r="K58" s="225">
        <v>8</v>
      </c>
      <c r="L58" s="225" t="s">
        <v>71</v>
      </c>
      <c r="M58" s="225" t="s">
        <v>71</v>
      </c>
      <c r="N58" s="225" t="s">
        <v>71</v>
      </c>
      <c r="O58" s="225" t="s">
        <v>71</v>
      </c>
      <c r="P58" s="225" t="s">
        <v>71</v>
      </c>
      <c r="Q58" s="15" t="s">
        <v>135</v>
      </c>
      <c r="R58" s="15">
        <v>24</v>
      </c>
      <c r="S58" s="15" t="s">
        <v>125</v>
      </c>
      <c r="T58" s="15">
        <v>24</v>
      </c>
      <c r="U58" s="15" t="s">
        <v>51</v>
      </c>
      <c r="V58" s="225" t="s">
        <v>71</v>
      </c>
      <c r="W58" s="225" t="s">
        <v>671</v>
      </c>
      <c r="X58" s="306"/>
    </row>
    <row r="59" spans="1:24" s="100" customFormat="1" x14ac:dyDescent="0.2">
      <c r="A59" s="225">
        <v>45</v>
      </c>
      <c r="B59" s="225" t="s">
        <v>1789</v>
      </c>
      <c r="C59" s="206" t="s">
        <v>628</v>
      </c>
      <c r="D59" s="225" t="s">
        <v>90</v>
      </c>
      <c r="E59" s="225" t="s">
        <v>1582</v>
      </c>
      <c r="F59" s="225" t="s">
        <v>630</v>
      </c>
      <c r="G59" s="225" t="s">
        <v>132</v>
      </c>
      <c r="H59" s="225" t="s">
        <v>71</v>
      </c>
      <c r="I59" s="225" t="s">
        <v>666</v>
      </c>
      <c r="J59" s="225" t="s">
        <v>197</v>
      </c>
      <c r="K59" s="225">
        <v>8</v>
      </c>
      <c r="L59" s="225" t="s">
        <v>71</v>
      </c>
      <c r="M59" s="225" t="s">
        <v>71</v>
      </c>
      <c r="N59" s="225" t="s">
        <v>71</v>
      </c>
      <c r="O59" s="225" t="s">
        <v>71</v>
      </c>
      <c r="P59" s="225" t="s">
        <v>71</v>
      </c>
      <c r="Q59" s="15" t="s">
        <v>135</v>
      </c>
      <c r="R59" s="15">
        <v>96</v>
      </c>
      <c r="S59" s="15" t="s">
        <v>125</v>
      </c>
      <c r="T59" s="15">
        <v>96</v>
      </c>
      <c r="U59" s="15" t="s">
        <v>51</v>
      </c>
      <c r="V59" s="225" t="s">
        <v>71</v>
      </c>
      <c r="W59" s="225" t="s">
        <v>671</v>
      </c>
      <c r="X59" s="306"/>
    </row>
    <row r="60" spans="1:24" s="100" customFormat="1" x14ac:dyDescent="0.2">
      <c r="A60" s="225">
        <v>46</v>
      </c>
      <c r="B60" s="225" t="s">
        <v>1789</v>
      </c>
      <c r="C60" s="206" t="s">
        <v>628</v>
      </c>
      <c r="D60" s="225" t="s">
        <v>90</v>
      </c>
      <c r="E60" s="225" t="s">
        <v>1582</v>
      </c>
      <c r="F60" s="225" t="s">
        <v>630</v>
      </c>
      <c r="G60" s="225" t="s">
        <v>132</v>
      </c>
      <c r="H60" s="225" t="s">
        <v>71</v>
      </c>
      <c r="I60" s="225" t="s">
        <v>666</v>
      </c>
      <c r="J60" s="225" t="s">
        <v>197</v>
      </c>
      <c r="K60" s="225">
        <v>0</v>
      </c>
      <c r="L60" s="225" t="s">
        <v>71</v>
      </c>
      <c r="M60" s="225" t="s">
        <v>71</v>
      </c>
      <c r="N60" s="225" t="s">
        <v>71</v>
      </c>
      <c r="O60" s="225" t="s">
        <v>71</v>
      </c>
      <c r="P60" s="225" t="s">
        <v>71</v>
      </c>
      <c r="Q60" s="15" t="s">
        <v>135</v>
      </c>
      <c r="R60" s="15">
        <v>96</v>
      </c>
      <c r="S60" s="15" t="s">
        <v>125</v>
      </c>
      <c r="T60" s="15">
        <v>96</v>
      </c>
      <c r="U60" s="15" t="s">
        <v>51</v>
      </c>
      <c r="V60" s="225" t="s">
        <v>71</v>
      </c>
      <c r="W60" s="225" t="s">
        <v>671</v>
      </c>
      <c r="X60" s="306"/>
    </row>
    <row r="61" spans="1:24" s="100" customFormat="1" x14ac:dyDescent="0.2">
      <c r="A61" s="225">
        <v>47</v>
      </c>
      <c r="B61" s="225" t="s">
        <v>1789</v>
      </c>
      <c r="C61" s="206" t="s">
        <v>628</v>
      </c>
      <c r="D61" s="225" t="s">
        <v>90</v>
      </c>
      <c r="E61" s="225" t="s">
        <v>1582</v>
      </c>
      <c r="F61" s="225" t="s">
        <v>630</v>
      </c>
      <c r="G61" s="225" t="s">
        <v>84</v>
      </c>
      <c r="H61" s="225" t="s">
        <v>134</v>
      </c>
      <c r="I61" s="225" t="s">
        <v>654</v>
      </c>
      <c r="J61" s="225" t="s">
        <v>197</v>
      </c>
      <c r="K61" s="225">
        <v>0</v>
      </c>
      <c r="L61" s="225" t="s">
        <v>71</v>
      </c>
      <c r="M61" s="225" t="s">
        <v>71</v>
      </c>
      <c r="N61" s="225" t="s">
        <v>71</v>
      </c>
      <c r="O61" s="225" t="s">
        <v>71</v>
      </c>
      <c r="P61" s="225" t="s">
        <v>71</v>
      </c>
      <c r="Q61" s="15" t="s">
        <v>135</v>
      </c>
      <c r="R61" s="15">
        <v>10</v>
      </c>
      <c r="S61" s="15" t="s">
        <v>126</v>
      </c>
      <c r="T61" s="15">
        <f>24*R61</f>
        <v>240</v>
      </c>
      <c r="U61" s="15" t="s">
        <v>51</v>
      </c>
      <c r="V61" s="225" t="s">
        <v>71</v>
      </c>
      <c r="W61" s="225" t="s">
        <v>671</v>
      </c>
      <c r="X61" s="306"/>
    </row>
    <row r="62" spans="1:24" s="100" customFormat="1" x14ac:dyDescent="0.2">
      <c r="A62" s="225">
        <v>48</v>
      </c>
      <c r="B62" s="225" t="s">
        <v>1789</v>
      </c>
      <c r="C62" s="206" t="s">
        <v>628</v>
      </c>
      <c r="D62" s="225" t="s">
        <v>90</v>
      </c>
      <c r="E62" s="225" t="s">
        <v>1582</v>
      </c>
      <c r="F62" s="225" t="s">
        <v>630</v>
      </c>
      <c r="G62" s="225" t="s">
        <v>84</v>
      </c>
      <c r="H62" s="225" t="s">
        <v>134</v>
      </c>
      <c r="I62" s="225" t="s">
        <v>654</v>
      </c>
      <c r="J62" s="225" t="s">
        <v>197</v>
      </c>
      <c r="K62" s="225">
        <v>10</v>
      </c>
      <c r="L62" s="225" t="s">
        <v>71</v>
      </c>
      <c r="M62" s="225" t="s">
        <v>71</v>
      </c>
      <c r="N62" s="225" t="s">
        <v>71</v>
      </c>
      <c r="O62" s="225" t="s">
        <v>71</v>
      </c>
      <c r="P62" s="225" t="s">
        <v>71</v>
      </c>
      <c r="Q62" s="15" t="s">
        <v>135</v>
      </c>
      <c r="R62" s="15">
        <v>10</v>
      </c>
      <c r="S62" s="15" t="s">
        <v>126</v>
      </c>
      <c r="T62" s="15">
        <f>24*R62</f>
        <v>240</v>
      </c>
      <c r="U62" s="15" t="s">
        <v>51</v>
      </c>
      <c r="V62" s="225" t="s">
        <v>71</v>
      </c>
      <c r="W62" s="225" t="s">
        <v>671</v>
      </c>
      <c r="X62" s="306"/>
    </row>
    <row r="63" spans="1:24" s="100" customFormat="1" x14ac:dyDescent="0.2">
      <c r="A63" s="225">
        <v>49</v>
      </c>
      <c r="B63" s="225" t="s">
        <v>1789</v>
      </c>
      <c r="C63" s="206" t="s">
        <v>628</v>
      </c>
      <c r="D63" s="225" t="s">
        <v>657</v>
      </c>
      <c r="E63" s="225" t="s">
        <v>1582</v>
      </c>
      <c r="F63" s="225" t="s">
        <v>630</v>
      </c>
      <c r="G63" s="225" t="s">
        <v>132</v>
      </c>
      <c r="H63" s="225" t="s">
        <v>71</v>
      </c>
      <c r="I63" s="225" t="s">
        <v>666</v>
      </c>
      <c r="J63" s="225" t="s">
        <v>85</v>
      </c>
      <c r="K63" s="225">
        <v>8</v>
      </c>
      <c r="L63" s="225" t="s">
        <v>71</v>
      </c>
      <c r="M63" s="225" t="s">
        <v>71</v>
      </c>
      <c r="N63" s="225" t="s">
        <v>71</v>
      </c>
      <c r="O63" s="225" t="s">
        <v>71</v>
      </c>
      <c r="P63" s="225" t="s">
        <v>71</v>
      </c>
      <c r="Q63" s="15" t="s">
        <v>135</v>
      </c>
      <c r="R63" s="15">
        <v>24</v>
      </c>
      <c r="S63" s="15" t="s">
        <v>125</v>
      </c>
      <c r="T63" s="15">
        <v>24</v>
      </c>
      <c r="U63" s="15" t="s">
        <v>51</v>
      </c>
      <c r="V63" s="225" t="s">
        <v>71</v>
      </c>
      <c r="W63" s="225" t="s">
        <v>671</v>
      </c>
      <c r="X63" s="306"/>
    </row>
    <row r="64" spans="1:24" s="100" customFormat="1" x14ac:dyDescent="0.2">
      <c r="A64" s="225">
        <v>50</v>
      </c>
      <c r="B64" s="225" t="s">
        <v>1789</v>
      </c>
      <c r="C64" s="206" t="s">
        <v>628</v>
      </c>
      <c r="D64" s="225" t="s">
        <v>657</v>
      </c>
      <c r="E64" s="225" t="s">
        <v>1582</v>
      </c>
      <c r="F64" s="225" t="s">
        <v>630</v>
      </c>
      <c r="G64" s="225" t="s">
        <v>132</v>
      </c>
      <c r="H64" s="225" t="s">
        <v>71</v>
      </c>
      <c r="I64" s="225" t="s">
        <v>666</v>
      </c>
      <c r="J64" s="225" t="s">
        <v>197</v>
      </c>
      <c r="K64" s="225">
        <v>8</v>
      </c>
      <c r="L64" s="225" t="s">
        <v>71</v>
      </c>
      <c r="M64" s="225" t="s">
        <v>71</v>
      </c>
      <c r="N64" s="225" t="s">
        <v>71</v>
      </c>
      <c r="O64" s="225" t="s">
        <v>71</v>
      </c>
      <c r="P64" s="225" t="s">
        <v>71</v>
      </c>
      <c r="Q64" s="15" t="s">
        <v>135</v>
      </c>
      <c r="R64" s="15">
        <v>120</v>
      </c>
      <c r="S64" s="15" t="s">
        <v>125</v>
      </c>
      <c r="T64" s="15">
        <v>120</v>
      </c>
      <c r="U64" s="15" t="s">
        <v>51</v>
      </c>
      <c r="V64" s="225" t="s">
        <v>71</v>
      </c>
      <c r="W64" s="225" t="s">
        <v>671</v>
      </c>
      <c r="X64" s="306"/>
    </row>
    <row r="65" spans="1:24" s="100" customFormat="1" x14ac:dyDescent="0.2">
      <c r="A65" s="225">
        <v>51</v>
      </c>
      <c r="B65" s="225" t="s">
        <v>1789</v>
      </c>
      <c r="C65" s="206" t="s">
        <v>1484</v>
      </c>
      <c r="D65" s="225" t="s">
        <v>657</v>
      </c>
      <c r="E65" s="225" t="s">
        <v>1582</v>
      </c>
      <c r="F65" s="225" t="s">
        <v>630</v>
      </c>
      <c r="G65" s="225" t="s">
        <v>132</v>
      </c>
      <c r="H65" s="225" t="s">
        <v>71</v>
      </c>
      <c r="I65" s="225" t="s">
        <v>666</v>
      </c>
      <c r="J65" s="225" t="s">
        <v>85</v>
      </c>
      <c r="K65" s="225">
        <v>14</v>
      </c>
      <c r="L65" s="225" t="s">
        <v>71</v>
      </c>
      <c r="M65" s="225" t="s">
        <v>71</v>
      </c>
      <c r="N65" s="225" t="s">
        <v>71</v>
      </c>
      <c r="O65" s="225" t="s">
        <v>71</v>
      </c>
      <c r="P65" s="225" t="s">
        <v>71</v>
      </c>
      <c r="Q65" s="15" t="s">
        <v>135</v>
      </c>
      <c r="R65" s="15">
        <v>24</v>
      </c>
      <c r="S65" s="15" t="s">
        <v>125</v>
      </c>
      <c r="T65" s="15">
        <v>24</v>
      </c>
      <c r="U65" s="15" t="s">
        <v>71</v>
      </c>
      <c r="V65" s="225" t="s">
        <v>71</v>
      </c>
      <c r="W65" s="225" t="s">
        <v>671</v>
      </c>
      <c r="X65" s="306"/>
    </row>
    <row r="66" spans="1:24" s="100" customFormat="1" x14ac:dyDescent="0.2">
      <c r="A66" s="225">
        <v>52</v>
      </c>
      <c r="B66" s="225" t="s">
        <v>1790</v>
      </c>
      <c r="C66" s="206" t="s">
        <v>628</v>
      </c>
      <c r="D66" s="225" t="s">
        <v>90</v>
      </c>
      <c r="E66" s="225" t="s">
        <v>1582</v>
      </c>
      <c r="F66" s="225" t="s">
        <v>630</v>
      </c>
      <c r="G66" s="225" t="s">
        <v>132</v>
      </c>
      <c r="H66" s="225" t="s">
        <v>71</v>
      </c>
      <c r="I66" s="225" t="s">
        <v>666</v>
      </c>
      <c r="J66" s="225" t="s">
        <v>197</v>
      </c>
      <c r="K66" s="225">
        <v>8</v>
      </c>
      <c r="L66" s="225" t="s">
        <v>71</v>
      </c>
      <c r="M66" s="225" t="s">
        <v>71</v>
      </c>
      <c r="N66" s="225" t="s">
        <v>71</v>
      </c>
      <c r="O66" s="225" t="s">
        <v>71</v>
      </c>
      <c r="P66" s="225" t="s">
        <v>71</v>
      </c>
      <c r="Q66" s="15" t="s">
        <v>135</v>
      </c>
      <c r="R66" s="15">
        <v>96</v>
      </c>
      <c r="S66" s="15" t="s">
        <v>125</v>
      </c>
      <c r="T66" s="15">
        <v>96</v>
      </c>
      <c r="U66" s="15" t="s">
        <v>51</v>
      </c>
      <c r="V66" s="225" t="s">
        <v>71</v>
      </c>
      <c r="W66" s="225" t="s">
        <v>671</v>
      </c>
      <c r="X66" s="306"/>
    </row>
    <row r="67" spans="1:24" s="100" customFormat="1" x14ac:dyDescent="0.2">
      <c r="A67" s="225">
        <v>53</v>
      </c>
      <c r="B67" s="225" t="s">
        <v>1791</v>
      </c>
      <c r="C67" s="206" t="s">
        <v>628</v>
      </c>
      <c r="D67" s="225" t="s">
        <v>663</v>
      </c>
      <c r="E67" s="225" t="s">
        <v>1582</v>
      </c>
      <c r="F67" s="225" t="s">
        <v>667</v>
      </c>
      <c r="G67" s="225" t="s">
        <v>84</v>
      </c>
      <c r="H67" s="225" t="s">
        <v>134</v>
      </c>
      <c r="I67" s="225" t="s">
        <v>654</v>
      </c>
      <c r="J67" s="225" t="s">
        <v>197</v>
      </c>
      <c r="K67" s="225">
        <v>10</v>
      </c>
      <c r="L67" s="225" t="s">
        <v>71</v>
      </c>
      <c r="M67" s="225" t="s">
        <v>71</v>
      </c>
      <c r="N67" s="225" t="s">
        <v>71</v>
      </c>
      <c r="O67" s="225" t="s">
        <v>71</v>
      </c>
      <c r="P67" s="225" t="s">
        <v>71</v>
      </c>
      <c r="Q67" s="15" t="s">
        <v>135</v>
      </c>
      <c r="R67" s="15">
        <v>10</v>
      </c>
      <c r="S67" s="15" t="s">
        <v>126</v>
      </c>
      <c r="T67" s="15">
        <f>24*R67</f>
        <v>240</v>
      </c>
      <c r="U67" s="15" t="s">
        <v>51</v>
      </c>
      <c r="V67" s="225" t="s">
        <v>71</v>
      </c>
      <c r="W67" s="225" t="s">
        <v>671</v>
      </c>
      <c r="X67" s="306"/>
    </row>
    <row r="68" spans="1:24" s="100" customFormat="1" x14ac:dyDescent="0.2">
      <c r="A68" s="249">
        <v>54</v>
      </c>
      <c r="B68" s="249" t="s">
        <v>1792</v>
      </c>
      <c r="C68" s="250" t="s">
        <v>644</v>
      </c>
      <c r="D68" s="249" t="s">
        <v>657</v>
      </c>
      <c r="E68" s="249" t="s">
        <v>1582</v>
      </c>
      <c r="F68" s="249" t="s">
        <v>630</v>
      </c>
      <c r="G68" s="249" t="s">
        <v>132</v>
      </c>
      <c r="H68" s="249" t="s">
        <v>71</v>
      </c>
      <c r="I68" s="249" t="s">
        <v>666</v>
      </c>
      <c r="J68" s="249" t="s">
        <v>85</v>
      </c>
      <c r="K68" s="249">
        <v>8</v>
      </c>
      <c r="L68" s="249" t="s">
        <v>71</v>
      </c>
      <c r="M68" s="249" t="s">
        <v>71</v>
      </c>
      <c r="N68" s="249" t="s">
        <v>71</v>
      </c>
      <c r="O68" s="249" t="s">
        <v>71</v>
      </c>
      <c r="P68" s="249" t="s">
        <v>71</v>
      </c>
      <c r="Q68" s="251" t="s">
        <v>135</v>
      </c>
      <c r="R68" s="251">
        <v>24</v>
      </c>
      <c r="S68" s="251" t="s">
        <v>125</v>
      </c>
      <c r="T68" s="251">
        <v>24</v>
      </c>
      <c r="U68" s="251" t="s">
        <v>71</v>
      </c>
      <c r="V68" s="249" t="s">
        <v>71</v>
      </c>
      <c r="W68" s="249" t="s">
        <v>671</v>
      </c>
      <c r="X68" s="307"/>
    </row>
    <row r="69" spans="1:24" s="100" customFormat="1" x14ac:dyDescent="0.2">
      <c r="A69" s="249">
        <v>55</v>
      </c>
      <c r="B69" s="249" t="s">
        <v>1792</v>
      </c>
      <c r="C69" s="250" t="s">
        <v>643</v>
      </c>
      <c r="D69" s="249" t="s">
        <v>663</v>
      </c>
      <c r="E69" s="249" t="s">
        <v>1582</v>
      </c>
      <c r="F69" s="249" t="s">
        <v>667</v>
      </c>
      <c r="G69" s="249" t="s">
        <v>132</v>
      </c>
      <c r="H69" s="249" t="s">
        <v>71</v>
      </c>
      <c r="I69" s="249" t="s">
        <v>666</v>
      </c>
      <c r="J69" s="249" t="s">
        <v>197</v>
      </c>
      <c r="K69" s="249">
        <v>8</v>
      </c>
      <c r="L69" s="249" t="s">
        <v>71</v>
      </c>
      <c r="M69" s="249" t="s">
        <v>71</v>
      </c>
      <c r="N69" s="249" t="s">
        <v>71</v>
      </c>
      <c r="O69" s="249" t="s">
        <v>71</v>
      </c>
      <c r="P69" s="249" t="s">
        <v>71</v>
      </c>
      <c r="Q69" s="251" t="s">
        <v>135</v>
      </c>
      <c r="R69" s="251">
        <v>24</v>
      </c>
      <c r="S69" s="251" t="s">
        <v>125</v>
      </c>
      <c r="T69" s="251">
        <v>24</v>
      </c>
      <c r="U69" s="251" t="s">
        <v>71</v>
      </c>
      <c r="V69" s="249" t="s">
        <v>71</v>
      </c>
      <c r="W69" s="249" t="s">
        <v>671</v>
      </c>
      <c r="X69" s="307"/>
    </row>
    <row r="70" spans="1:24" s="100" customFormat="1" x14ac:dyDescent="0.2">
      <c r="A70" s="249">
        <v>56</v>
      </c>
      <c r="B70" s="249" t="s">
        <v>1792</v>
      </c>
      <c r="C70" s="250" t="s">
        <v>652</v>
      </c>
      <c r="D70" s="249" t="s">
        <v>663</v>
      </c>
      <c r="E70" s="249" t="s">
        <v>1582</v>
      </c>
      <c r="F70" s="249" t="s">
        <v>667</v>
      </c>
      <c r="G70" s="249" t="s">
        <v>84</v>
      </c>
      <c r="H70" s="249" t="s">
        <v>134</v>
      </c>
      <c r="I70" s="249" t="s">
        <v>654</v>
      </c>
      <c r="J70" s="249" t="s">
        <v>197</v>
      </c>
      <c r="K70" s="249">
        <v>8</v>
      </c>
      <c r="L70" s="249" t="s">
        <v>71</v>
      </c>
      <c r="M70" s="249" t="s">
        <v>71</v>
      </c>
      <c r="N70" s="249" t="s">
        <v>71</v>
      </c>
      <c r="O70" s="249" t="s">
        <v>71</v>
      </c>
      <c r="P70" s="249" t="s">
        <v>71</v>
      </c>
      <c r="Q70" s="251" t="s">
        <v>135</v>
      </c>
      <c r="R70" s="251">
        <v>24</v>
      </c>
      <c r="S70" s="251" t="s">
        <v>125</v>
      </c>
      <c r="T70" s="251">
        <v>24</v>
      </c>
      <c r="U70" s="251" t="s">
        <v>71</v>
      </c>
      <c r="V70" s="249" t="s">
        <v>71</v>
      </c>
      <c r="W70" s="249" t="s">
        <v>671</v>
      </c>
      <c r="X70" s="307"/>
    </row>
    <row r="71" spans="1:24" s="100" customFormat="1" x14ac:dyDescent="0.2">
      <c r="A71" s="249">
        <v>57</v>
      </c>
      <c r="B71" s="249" t="s">
        <v>1792</v>
      </c>
      <c r="C71" s="250" t="s">
        <v>658</v>
      </c>
      <c r="D71" s="249" t="s">
        <v>663</v>
      </c>
      <c r="E71" s="249" t="s">
        <v>1582</v>
      </c>
      <c r="F71" s="249" t="s">
        <v>667</v>
      </c>
      <c r="G71" s="249" t="s">
        <v>84</v>
      </c>
      <c r="H71" s="249" t="s">
        <v>134</v>
      </c>
      <c r="I71" s="249" t="s">
        <v>654</v>
      </c>
      <c r="J71" s="249" t="s">
        <v>197</v>
      </c>
      <c r="K71" s="249">
        <v>8</v>
      </c>
      <c r="L71" s="249" t="s">
        <v>71</v>
      </c>
      <c r="M71" s="249" t="s">
        <v>71</v>
      </c>
      <c r="N71" s="249" t="s">
        <v>71</v>
      </c>
      <c r="O71" s="249" t="s">
        <v>71</v>
      </c>
      <c r="P71" s="249" t="s">
        <v>71</v>
      </c>
      <c r="Q71" s="251" t="s">
        <v>135</v>
      </c>
      <c r="R71" s="251">
        <v>24</v>
      </c>
      <c r="S71" s="251" t="s">
        <v>125</v>
      </c>
      <c r="T71" s="251">
        <v>24</v>
      </c>
      <c r="U71" s="251" t="s">
        <v>71</v>
      </c>
      <c r="V71" s="249" t="s">
        <v>71</v>
      </c>
      <c r="W71" s="249" t="s">
        <v>671</v>
      </c>
      <c r="X71" s="307"/>
    </row>
    <row r="72" spans="1:24" s="100" customFormat="1" x14ac:dyDescent="0.2">
      <c r="A72" s="249">
        <v>58</v>
      </c>
      <c r="B72" s="249" t="s">
        <v>1792</v>
      </c>
      <c r="C72" s="250" t="s">
        <v>658</v>
      </c>
      <c r="D72" s="249" t="s">
        <v>657</v>
      </c>
      <c r="E72" s="249" t="s">
        <v>1582</v>
      </c>
      <c r="F72" s="249" t="s">
        <v>630</v>
      </c>
      <c r="G72" s="249" t="s">
        <v>132</v>
      </c>
      <c r="H72" s="249" t="s">
        <v>71</v>
      </c>
      <c r="I72" s="249" t="s">
        <v>666</v>
      </c>
      <c r="J72" s="249" t="s">
        <v>85</v>
      </c>
      <c r="K72" s="249">
        <v>8</v>
      </c>
      <c r="L72" s="249" t="s">
        <v>71</v>
      </c>
      <c r="M72" s="249" t="s">
        <v>71</v>
      </c>
      <c r="N72" s="249" t="s">
        <v>71</v>
      </c>
      <c r="O72" s="249" t="s">
        <v>71</v>
      </c>
      <c r="P72" s="249" t="s">
        <v>71</v>
      </c>
      <c r="Q72" s="251" t="s">
        <v>135</v>
      </c>
      <c r="R72" s="251">
        <v>24</v>
      </c>
      <c r="S72" s="251" t="s">
        <v>125</v>
      </c>
      <c r="T72" s="251">
        <v>24</v>
      </c>
      <c r="U72" s="251" t="s">
        <v>71</v>
      </c>
      <c r="V72" s="249" t="s">
        <v>71</v>
      </c>
      <c r="W72" s="249" t="s">
        <v>671</v>
      </c>
      <c r="X72" s="307"/>
    </row>
    <row r="73" spans="1:24" s="100" customFormat="1" x14ac:dyDescent="0.2">
      <c r="A73" s="249">
        <v>59</v>
      </c>
      <c r="B73" s="249" t="s">
        <v>1792</v>
      </c>
      <c r="C73" s="250" t="s">
        <v>628</v>
      </c>
      <c r="D73" s="249" t="s">
        <v>663</v>
      </c>
      <c r="E73" s="249" t="s">
        <v>1582</v>
      </c>
      <c r="F73" s="249" t="s">
        <v>667</v>
      </c>
      <c r="G73" s="249" t="s">
        <v>84</v>
      </c>
      <c r="H73" s="249" t="s">
        <v>134</v>
      </c>
      <c r="I73" s="249" t="s">
        <v>654</v>
      </c>
      <c r="J73" s="249" t="s">
        <v>197</v>
      </c>
      <c r="K73" s="249">
        <v>10</v>
      </c>
      <c r="L73" s="249" t="s">
        <v>71</v>
      </c>
      <c r="M73" s="249" t="s">
        <v>71</v>
      </c>
      <c r="N73" s="249" t="s">
        <v>71</v>
      </c>
      <c r="O73" s="249" t="s">
        <v>71</v>
      </c>
      <c r="P73" s="249" t="s">
        <v>71</v>
      </c>
      <c r="Q73" s="251" t="s">
        <v>135</v>
      </c>
      <c r="R73" s="251">
        <v>10</v>
      </c>
      <c r="S73" s="251" t="s">
        <v>126</v>
      </c>
      <c r="T73" s="251">
        <f>24*R73</f>
        <v>240</v>
      </c>
      <c r="U73" s="251" t="s">
        <v>71</v>
      </c>
      <c r="V73" s="249" t="s">
        <v>71</v>
      </c>
      <c r="W73" s="249" t="s">
        <v>671</v>
      </c>
      <c r="X73" s="307"/>
    </row>
    <row r="74" spans="1:24" s="100" customFormat="1" x14ac:dyDescent="0.2">
      <c r="A74" s="249">
        <v>60</v>
      </c>
      <c r="B74" s="249" t="s">
        <v>1792</v>
      </c>
      <c r="C74" s="250" t="s">
        <v>628</v>
      </c>
      <c r="D74" s="249" t="s">
        <v>90</v>
      </c>
      <c r="E74" s="249" t="s">
        <v>1582</v>
      </c>
      <c r="F74" s="249" t="s">
        <v>630</v>
      </c>
      <c r="G74" s="249" t="s">
        <v>132</v>
      </c>
      <c r="H74" s="249" t="s">
        <v>71</v>
      </c>
      <c r="I74" s="249" t="s">
        <v>666</v>
      </c>
      <c r="J74" s="249" t="s">
        <v>197</v>
      </c>
      <c r="K74" s="249">
        <v>8</v>
      </c>
      <c r="L74" s="249" t="s">
        <v>71</v>
      </c>
      <c r="M74" s="249" t="s">
        <v>71</v>
      </c>
      <c r="N74" s="249" t="s">
        <v>71</v>
      </c>
      <c r="O74" s="249" t="s">
        <v>71</v>
      </c>
      <c r="P74" s="249" t="s">
        <v>71</v>
      </c>
      <c r="Q74" s="251" t="s">
        <v>135</v>
      </c>
      <c r="R74" s="251">
        <v>96</v>
      </c>
      <c r="S74" s="251" t="s">
        <v>125</v>
      </c>
      <c r="T74" s="251">
        <v>96</v>
      </c>
      <c r="U74" s="251" t="s">
        <v>51</v>
      </c>
      <c r="V74" s="249" t="s">
        <v>71</v>
      </c>
      <c r="W74" s="249" t="s">
        <v>671</v>
      </c>
      <c r="X74" s="307"/>
    </row>
    <row r="75" spans="1:24" s="100" customFormat="1" x14ac:dyDescent="0.2">
      <c r="A75" s="249">
        <v>61</v>
      </c>
      <c r="B75" s="249" t="s">
        <v>1792</v>
      </c>
      <c r="C75" s="250" t="s">
        <v>628</v>
      </c>
      <c r="D75" s="249" t="s">
        <v>90</v>
      </c>
      <c r="E75" s="249" t="s">
        <v>1582</v>
      </c>
      <c r="F75" s="249" t="s">
        <v>630</v>
      </c>
      <c r="G75" s="249" t="s">
        <v>132</v>
      </c>
      <c r="H75" s="249" t="s">
        <v>71</v>
      </c>
      <c r="I75" s="249" t="s">
        <v>666</v>
      </c>
      <c r="J75" s="249" t="s">
        <v>197</v>
      </c>
      <c r="K75" s="249">
        <v>0</v>
      </c>
      <c r="L75" s="249" t="s">
        <v>71</v>
      </c>
      <c r="M75" s="249" t="s">
        <v>71</v>
      </c>
      <c r="N75" s="249" t="s">
        <v>71</v>
      </c>
      <c r="O75" s="249" t="s">
        <v>71</v>
      </c>
      <c r="P75" s="249" t="s">
        <v>71</v>
      </c>
      <c r="Q75" s="251" t="s">
        <v>135</v>
      </c>
      <c r="R75" s="251">
        <v>96</v>
      </c>
      <c r="S75" s="251" t="s">
        <v>125</v>
      </c>
      <c r="T75" s="251">
        <v>96</v>
      </c>
      <c r="U75" s="251" t="s">
        <v>51</v>
      </c>
      <c r="V75" s="249" t="s">
        <v>71</v>
      </c>
      <c r="W75" s="249" t="s">
        <v>671</v>
      </c>
      <c r="X75" s="307"/>
    </row>
    <row r="76" spans="1:24" s="100" customFormat="1" x14ac:dyDescent="0.2">
      <c r="A76" s="249">
        <v>62</v>
      </c>
      <c r="B76" s="249" t="s">
        <v>1792</v>
      </c>
      <c r="C76" s="250" t="s">
        <v>628</v>
      </c>
      <c r="D76" s="249" t="s">
        <v>90</v>
      </c>
      <c r="E76" s="249" t="s">
        <v>1582</v>
      </c>
      <c r="F76" s="249" t="s">
        <v>630</v>
      </c>
      <c r="G76" s="249" t="s">
        <v>84</v>
      </c>
      <c r="H76" s="249" t="s">
        <v>134</v>
      </c>
      <c r="I76" s="249" t="s">
        <v>654</v>
      </c>
      <c r="J76" s="249" t="s">
        <v>197</v>
      </c>
      <c r="K76" s="249">
        <v>0</v>
      </c>
      <c r="L76" s="249" t="s">
        <v>71</v>
      </c>
      <c r="M76" s="249" t="s">
        <v>71</v>
      </c>
      <c r="N76" s="249" t="s">
        <v>71</v>
      </c>
      <c r="O76" s="249" t="s">
        <v>71</v>
      </c>
      <c r="P76" s="249" t="s">
        <v>71</v>
      </c>
      <c r="Q76" s="251" t="s">
        <v>135</v>
      </c>
      <c r="R76" s="251">
        <v>10</v>
      </c>
      <c r="S76" s="251" t="s">
        <v>126</v>
      </c>
      <c r="T76" s="251">
        <f>24*R76</f>
        <v>240</v>
      </c>
      <c r="U76" s="251" t="s">
        <v>51</v>
      </c>
      <c r="V76" s="249" t="s">
        <v>71</v>
      </c>
      <c r="W76" s="249" t="s">
        <v>671</v>
      </c>
      <c r="X76" s="307"/>
    </row>
    <row r="77" spans="1:24" s="100" customFormat="1" x14ac:dyDescent="0.2">
      <c r="A77" s="249">
        <v>63</v>
      </c>
      <c r="B77" s="249" t="s">
        <v>1792</v>
      </c>
      <c r="C77" s="250" t="s">
        <v>628</v>
      </c>
      <c r="D77" s="249" t="s">
        <v>90</v>
      </c>
      <c r="E77" s="249" t="s">
        <v>1582</v>
      </c>
      <c r="F77" s="249" t="s">
        <v>630</v>
      </c>
      <c r="G77" s="249" t="s">
        <v>84</v>
      </c>
      <c r="H77" s="249" t="s">
        <v>134</v>
      </c>
      <c r="I77" s="249" t="s">
        <v>654</v>
      </c>
      <c r="J77" s="249" t="s">
        <v>197</v>
      </c>
      <c r="K77" s="249">
        <v>10</v>
      </c>
      <c r="L77" s="249" t="s">
        <v>71</v>
      </c>
      <c r="M77" s="249" t="s">
        <v>71</v>
      </c>
      <c r="N77" s="249" t="s">
        <v>71</v>
      </c>
      <c r="O77" s="249" t="s">
        <v>71</v>
      </c>
      <c r="P77" s="249" t="s">
        <v>71</v>
      </c>
      <c r="Q77" s="251" t="s">
        <v>135</v>
      </c>
      <c r="R77" s="251">
        <v>10</v>
      </c>
      <c r="S77" s="251" t="s">
        <v>126</v>
      </c>
      <c r="T77" s="251">
        <f>24*R77</f>
        <v>240</v>
      </c>
      <c r="U77" s="251" t="s">
        <v>51</v>
      </c>
      <c r="V77" s="249" t="s">
        <v>71</v>
      </c>
      <c r="W77" s="249" t="s">
        <v>671</v>
      </c>
      <c r="X77" s="307"/>
    </row>
    <row r="78" spans="1:24" s="100" customFormat="1" x14ac:dyDescent="0.2">
      <c r="A78" s="249">
        <v>64</v>
      </c>
      <c r="B78" s="249" t="s">
        <v>1792</v>
      </c>
      <c r="C78" s="250" t="s">
        <v>628</v>
      </c>
      <c r="D78" s="249" t="s">
        <v>657</v>
      </c>
      <c r="E78" s="249" t="s">
        <v>1582</v>
      </c>
      <c r="F78" s="249" t="s">
        <v>630</v>
      </c>
      <c r="G78" s="249" t="s">
        <v>132</v>
      </c>
      <c r="H78" s="249" t="s">
        <v>71</v>
      </c>
      <c r="I78" s="249" t="s">
        <v>654</v>
      </c>
      <c r="J78" s="249" t="s">
        <v>85</v>
      </c>
      <c r="K78" s="249">
        <v>8</v>
      </c>
      <c r="L78" s="249" t="s">
        <v>71</v>
      </c>
      <c r="M78" s="249" t="s">
        <v>71</v>
      </c>
      <c r="N78" s="249" t="s">
        <v>71</v>
      </c>
      <c r="O78" s="249" t="s">
        <v>71</v>
      </c>
      <c r="P78" s="249" t="s">
        <v>71</v>
      </c>
      <c r="Q78" s="251" t="s">
        <v>135</v>
      </c>
      <c r="R78" s="251">
        <v>24</v>
      </c>
      <c r="S78" s="251" t="s">
        <v>125</v>
      </c>
      <c r="T78" s="251">
        <v>24</v>
      </c>
      <c r="U78" s="251" t="s">
        <v>51</v>
      </c>
      <c r="V78" s="249" t="s">
        <v>71</v>
      </c>
      <c r="W78" s="249" t="s">
        <v>671</v>
      </c>
      <c r="X78" s="307"/>
    </row>
    <row r="79" spans="1:24" s="100" customFormat="1" x14ac:dyDescent="0.2">
      <c r="A79" s="249">
        <v>65</v>
      </c>
      <c r="B79" s="249" t="s">
        <v>1793</v>
      </c>
      <c r="C79" s="250" t="s">
        <v>628</v>
      </c>
      <c r="D79" s="249" t="s">
        <v>663</v>
      </c>
      <c r="E79" s="249" t="s">
        <v>1582</v>
      </c>
      <c r="F79" s="249" t="s">
        <v>667</v>
      </c>
      <c r="G79" s="249" t="s">
        <v>84</v>
      </c>
      <c r="H79" s="249" t="s">
        <v>134</v>
      </c>
      <c r="I79" s="249" t="s">
        <v>654</v>
      </c>
      <c r="J79" s="249" t="s">
        <v>197</v>
      </c>
      <c r="K79" s="249">
        <v>10</v>
      </c>
      <c r="L79" s="249" t="s">
        <v>71</v>
      </c>
      <c r="M79" s="249" t="s">
        <v>71</v>
      </c>
      <c r="N79" s="249" t="s">
        <v>71</v>
      </c>
      <c r="O79" s="249" t="s">
        <v>71</v>
      </c>
      <c r="P79" s="249" t="s">
        <v>71</v>
      </c>
      <c r="Q79" s="251" t="s">
        <v>135</v>
      </c>
      <c r="R79" s="251">
        <v>10</v>
      </c>
      <c r="S79" s="251" t="s">
        <v>126</v>
      </c>
      <c r="T79" s="251">
        <f>24*R79</f>
        <v>240</v>
      </c>
      <c r="U79" s="251" t="s">
        <v>51</v>
      </c>
      <c r="V79" s="249" t="s">
        <v>71</v>
      </c>
      <c r="W79" s="249" t="s">
        <v>671</v>
      </c>
      <c r="X79" s="307"/>
    </row>
    <row r="80" spans="1:24" s="100" customFormat="1" x14ac:dyDescent="0.2">
      <c r="A80" s="249">
        <v>66</v>
      </c>
      <c r="B80" s="249" t="s">
        <v>1794</v>
      </c>
      <c r="C80" s="250" t="s">
        <v>628</v>
      </c>
      <c r="D80" s="249" t="s">
        <v>90</v>
      </c>
      <c r="E80" s="249" t="s">
        <v>1582</v>
      </c>
      <c r="F80" s="249" t="s">
        <v>630</v>
      </c>
      <c r="G80" s="249" t="s">
        <v>132</v>
      </c>
      <c r="H80" s="249" t="s">
        <v>71</v>
      </c>
      <c r="I80" s="249" t="s">
        <v>666</v>
      </c>
      <c r="J80" s="249" t="s">
        <v>197</v>
      </c>
      <c r="K80" s="249">
        <v>8</v>
      </c>
      <c r="L80" s="249" t="s">
        <v>71</v>
      </c>
      <c r="M80" s="249" t="s">
        <v>71</v>
      </c>
      <c r="N80" s="249" t="s">
        <v>71</v>
      </c>
      <c r="O80" s="249" t="s">
        <v>71</v>
      </c>
      <c r="P80" s="249" t="s">
        <v>71</v>
      </c>
      <c r="Q80" s="251" t="s">
        <v>135</v>
      </c>
      <c r="R80" s="251">
        <v>96</v>
      </c>
      <c r="S80" s="251" t="s">
        <v>125</v>
      </c>
      <c r="T80" s="251">
        <v>96</v>
      </c>
      <c r="U80" s="251" t="s">
        <v>51</v>
      </c>
      <c r="V80" s="249" t="s">
        <v>71</v>
      </c>
      <c r="W80" s="249" t="s">
        <v>671</v>
      </c>
      <c r="X80" s="307"/>
    </row>
    <row r="81" spans="1:24" s="100" customFormat="1" x14ac:dyDescent="0.2">
      <c r="A81" s="225">
        <v>67</v>
      </c>
      <c r="B81" s="225" t="s">
        <v>1795</v>
      </c>
      <c r="C81" s="206" t="s">
        <v>628</v>
      </c>
      <c r="D81" s="225" t="s">
        <v>90</v>
      </c>
      <c r="E81" s="225" t="s">
        <v>1582</v>
      </c>
      <c r="F81" s="225" t="s">
        <v>630</v>
      </c>
      <c r="G81" s="225" t="s">
        <v>132</v>
      </c>
      <c r="H81" s="225" t="s">
        <v>71</v>
      </c>
      <c r="I81" s="225" t="s">
        <v>666</v>
      </c>
      <c r="J81" s="225" t="s">
        <v>197</v>
      </c>
      <c r="K81" s="225">
        <v>8</v>
      </c>
      <c r="L81" s="225" t="s">
        <v>71</v>
      </c>
      <c r="M81" s="225" t="s">
        <v>71</v>
      </c>
      <c r="N81" s="225" t="s">
        <v>71</v>
      </c>
      <c r="O81" s="225" t="s">
        <v>71</v>
      </c>
      <c r="P81" s="225" t="s">
        <v>71</v>
      </c>
      <c r="Q81" s="15" t="s">
        <v>135</v>
      </c>
      <c r="R81" s="15">
        <v>96</v>
      </c>
      <c r="S81" s="15" t="s">
        <v>125</v>
      </c>
      <c r="T81" s="15">
        <v>96</v>
      </c>
      <c r="U81" s="15" t="s">
        <v>51</v>
      </c>
      <c r="V81" s="225" t="s">
        <v>71</v>
      </c>
      <c r="W81" s="225" t="s">
        <v>671</v>
      </c>
      <c r="X81" s="306"/>
    </row>
    <row r="82" spans="1:24" s="100" customFormat="1" x14ac:dyDescent="0.2">
      <c r="A82" s="225">
        <v>68</v>
      </c>
      <c r="B82" s="225" t="s">
        <v>1796</v>
      </c>
      <c r="C82" s="206" t="s">
        <v>628</v>
      </c>
      <c r="D82" s="225" t="s">
        <v>657</v>
      </c>
      <c r="E82" s="225" t="s">
        <v>1582</v>
      </c>
      <c r="F82" s="225" t="s">
        <v>630</v>
      </c>
      <c r="G82" s="225" t="s">
        <v>132</v>
      </c>
      <c r="H82" s="225" t="s">
        <v>71</v>
      </c>
      <c r="I82" s="225" t="s">
        <v>666</v>
      </c>
      <c r="J82" s="225" t="s">
        <v>197</v>
      </c>
      <c r="K82" s="225">
        <v>8</v>
      </c>
      <c r="L82" s="225" t="s">
        <v>71</v>
      </c>
      <c r="M82" s="225" t="s">
        <v>71</v>
      </c>
      <c r="N82" s="225" t="s">
        <v>71</v>
      </c>
      <c r="O82" s="225" t="s">
        <v>71</v>
      </c>
      <c r="P82" s="225" t="s">
        <v>71</v>
      </c>
      <c r="Q82" s="15" t="s">
        <v>135</v>
      </c>
      <c r="R82" s="15">
        <v>24</v>
      </c>
      <c r="S82" s="15" t="s">
        <v>125</v>
      </c>
      <c r="T82" s="15">
        <v>24</v>
      </c>
      <c r="U82" s="15" t="s">
        <v>51</v>
      </c>
      <c r="V82" s="225" t="s">
        <v>71</v>
      </c>
      <c r="W82" s="225" t="s">
        <v>671</v>
      </c>
      <c r="X82" s="306"/>
    </row>
    <row r="83" spans="1:24" s="100" customFormat="1" x14ac:dyDescent="0.2">
      <c r="A83" s="225">
        <v>71</v>
      </c>
      <c r="B83" s="225" t="s">
        <v>1797</v>
      </c>
      <c r="C83" s="206" t="s">
        <v>628</v>
      </c>
      <c r="D83" s="225" t="s">
        <v>90</v>
      </c>
      <c r="E83" s="225" t="s">
        <v>1582</v>
      </c>
      <c r="F83" s="225" t="s">
        <v>630</v>
      </c>
      <c r="G83" s="225" t="s">
        <v>132</v>
      </c>
      <c r="H83" s="225" t="s">
        <v>71</v>
      </c>
      <c r="I83" s="225" t="s">
        <v>666</v>
      </c>
      <c r="J83" s="225" t="s">
        <v>197</v>
      </c>
      <c r="K83" s="225">
        <v>8</v>
      </c>
      <c r="L83" s="225" t="s">
        <v>71</v>
      </c>
      <c r="M83" s="225" t="s">
        <v>71</v>
      </c>
      <c r="N83" s="225" t="s">
        <v>71</v>
      </c>
      <c r="O83" s="225" t="s">
        <v>71</v>
      </c>
      <c r="P83" s="225" t="s">
        <v>71</v>
      </c>
      <c r="Q83" s="15" t="s">
        <v>135</v>
      </c>
      <c r="R83" s="15">
        <v>96</v>
      </c>
      <c r="S83" s="15" t="s">
        <v>125</v>
      </c>
      <c r="T83" s="15">
        <v>96</v>
      </c>
      <c r="U83" s="15" t="s">
        <v>51</v>
      </c>
      <c r="V83" s="225" t="s">
        <v>71</v>
      </c>
      <c r="W83" s="225" t="s">
        <v>671</v>
      </c>
      <c r="X83" s="306"/>
    </row>
    <row r="84" spans="1:24" s="100" customFormat="1" x14ac:dyDescent="0.2">
      <c r="A84" s="225">
        <v>72</v>
      </c>
      <c r="B84" s="225" t="s">
        <v>1797</v>
      </c>
      <c r="C84" s="206" t="s">
        <v>628</v>
      </c>
      <c r="D84" s="225" t="s">
        <v>657</v>
      </c>
      <c r="E84" s="225" t="s">
        <v>1582</v>
      </c>
      <c r="F84" s="225" t="s">
        <v>630</v>
      </c>
      <c r="G84" s="225" t="s">
        <v>132</v>
      </c>
      <c r="H84" s="225" t="s">
        <v>71</v>
      </c>
      <c r="I84" s="225" t="s">
        <v>666</v>
      </c>
      <c r="J84" s="225" t="s">
        <v>197</v>
      </c>
      <c r="K84" s="225">
        <v>8</v>
      </c>
      <c r="L84" s="225" t="s">
        <v>71</v>
      </c>
      <c r="M84" s="225" t="s">
        <v>71</v>
      </c>
      <c r="N84" s="225" t="s">
        <v>71</v>
      </c>
      <c r="O84" s="225" t="s">
        <v>71</v>
      </c>
      <c r="P84" s="225" t="s">
        <v>71</v>
      </c>
      <c r="Q84" s="15" t="s">
        <v>135</v>
      </c>
      <c r="R84" s="15">
        <v>24</v>
      </c>
      <c r="S84" s="15" t="s">
        <v>125</v>
      </c>
      <c r="T84" s="15">
        <v>24</v>
      </c>
      <c r="U84" s="15" t="s">
        <v>51</v>
      </c>
      <c r="V84" s="225" t="s">
        <v>71</v>
      </c>
      <c r="W84" s="225" t="s">
        <v>671</v>
      </c>
      <c r="X84" s="306"/>
    </row>
    <row r="85" spans="1:24" s="100" customFormat="1" x14ac:dyDescent="0.2">
      <c r="A85" s="225">
        <v>73</v>
      </c>
      <c r="B85" s="225" t="s">
        <v>1798</v>
      </c>
      <c r="C85" s="206" t="s">
        <v>628</v>
      </c>
      <c r="D85" s="225" t="s">
        <v>90</v>
      </c>
      <c r="E85" s="225" t="s">
        <v>1582</v>
      </c>
      <c r="F85" s="225" t="s">
        <v>630</v>
      </c>
      <c r="G85" s="225" t="s">
        <v>132</v>
      </c>
      <c r="H85" s="225" t="s">
        <v>71</v>
      </c>
      <c r="I85" s="225" t="s">
        <v>666</v>
      </c>
      <c r="J85" s="225" t="s">
        <v>197</v>
      </c>
      <c r="K85" s="225">
        <v>8</v>
      </c>
      <c r="L85" s="225" t="s">
        <v>71</v>
      </c>
      <c r="M85" s="225" t="s">
        <v>71</v>
      </c>
      <c r="N85" s="225" t="s">
        <v>71</v>
      </c>
      <c r="O85" s="225" t="s">
        <v>71</v>
      </c>
      <c r="P85" s="225" t="s">
        <v>71</v>
      </c>
      <c r="Q85" s="15" t="s">
        <v>135</v>
      </c>
      <c r="R85" s="15">
        <v>96</v>
      </c>
      <c r="S85" s="15" t="s">
        <v>125</v>
      </c>
      <c r="T85" s="15">
        <v>96</v>
      </c>
      <c r="U85" s="15" t="s">
        <v>51</v>
      </c>
      <c r="V85" s="225" t="s">
        <v>71</v>
      </c>
      <c r="W85" s="225" t="s">
        <v>671</v>
      </c>
      <c r="X85" s="306"/>
    </row>
    <row r="86" spans="1:24" s="100" customFormat="1" x14ac:dyDescent="0.2">
      <c r="A86" s="225">
        <v>74</v>
      </c>
      <c r="B86" s="225" t="s">
        <v>1798</v>
      </c>
      <c r="C86" s="206" t="s">
        <v>628</v>
      </c>
      <c r="D86" s="225" t="s">
        <v>657</v>
      </c>
      <c r="E86" s="225" t="s">
        <v>1582</v>
      </c>
      <c r="F86" s="225" t="s">
        <v>630</v>
      </c>
      <c r="G86" s="225" t="s">
        <v>132</v>
      </c>
      <c r="H86" s="225" t="s">
        <v>71</v>
      </c>
      <c r="I86" s="225" t="s">
        <v>666</v>
      </c>
      <c r="J86" s="225" t="s">
        <v>197</v>
      </c>
      <c r="K86" s="225">
        <v>8</v>
      </c>
      <c r="L86" s="225" t="s">
        <v>71</v>
      </c>
      <c r="M86" s="225" t="s">
        <v>71</v>
      </c>
      <c r="N86" s="225" t="s">
        <v>71</v>
      </c>
      <c r="O86" s="225" t="s">
        <v>71</v>
      </c>
      <c r="P86" s="225" t="s">
        <v>71</v>
      </c>
      <c r="Q86" s="15" t="s">
        <v>135</v>
      </c>
      <c r="R86" s="15">
        <v>24</v>
      </c>
      <c r="S86" s="15" t="s">
        <v>125</v>
      </c>
      <c r="T86" s="15">
        <v>24</v>
      </c>
      <c r="U86" s="15" t="s">
        <v>51</v>
      </c>
      <c r="V86" s="225" t="s">
        <v>71</v>
      </c>
      <c r="W86" s="225" t="s">
        <v>671</v>
      </c>
      <c r="X86" s="306"/>
    </row>
    <row r="87" spans="1:24" s="100" customFormat="1" x14ac:dyDescent="0.2">
      <c r="A87" s="225">
        <v>75</v>
      </c>
      <c r="B87" s="225" t="s">
        <v>1799</v>
      </c>
      <c r="C87" s="206" t="s">
        <v>628</v>
      </c>
      <c r="D87" s="225" t="s">
        <v>90</v>
      </c>
      <c r="E87" s="225" t="s">
        <v>1582</v>
      </c>
      <c r="F87" s="225" t="s">
        <v>630</v>
      </c>
      <c r="G87" s="225" t="s">
        <v>132</v>
      </c>
      <c r="H87" s="225" t="s">
        <v>71</v>
      </c>
      <c r="I87" s="225" t="s">
        <v>666</v>
      </c>
      <c r="J87" s="225" t="s">
        <v>197</v>
      </c>
      <c r="K87" s="225">
        <v>8</v>
      </c>
      <c r="L87" s="225" t="s">
        <v>71</v>
      </c>
      <c r="M87" s="225" t="s">
        <v>71</v>
      </c>
      <c r="N87" s="225" t="s">
        <v>71</v>
      </c>
      <c r="O87" s="225" t="s">
        <v>71</v>
      </c>
      <c r="P87" s="225" t="s">
        <v>71</v>
      </c>
      <c r="Q87" s="15" t="s">
        <v>135</v>
      </c>
      <c r="R87" s="15">
        <v>96</v>
      </c>
      <c r="S87" s="15" t="s">
        <v>125</v>
      </c>
      <c r="T87" s="15">
        <v>96</v>
      </c>
      <c r="U87" s="15" t="s">
        <v>51</v>
      </c>
      <c r="V87" s="225" t="s">
        <v>71</v>
      </c>
      <c r="W87" s="225" t="s">
        <v>671</v>
      </c>
      <c r="X87" s="306"/>
    </row>
    <row r="88" spans="1:24" s="49" customFormat="1" x14ac:dyDescent="0.2"/>
    <row r="89" spans="1:24" s="50" customFormat="1" ht="16" thickBot="1" x14ac:dyDescent="0.25">
      <c r="A89" s="17" t="s">
        <v>2142</v>
      </c>
      <c r="B89" s="17"/>
      <c r="C89" s="17" t="s">
        <v>68</v>
      </c>
    </row>
    <row r="90" spans="1:24" s="49" customFormat="1" x14ac:dyDescent="0.2"/>
    <row r="91" spans="1:24" s="99" customFormat="1" x14ac:dyDescent="0.2">
      <c r="A91" s="51" t="s">
        <v>5</v>
      </c>
      <c r="B91" s="51" t="s">
        <v>36</v>
      </c>
      <c r="C91" s="51" t="s">
        <v>6</v>
      </c>
      <c r="D91" s="51" t="s">
        <v>45</v>
      </c>
      <c r="E91" s="51" t="s">
        <v>9</v>
      </c>
      <c r="F91" s="51" t="s">
        <v>119</v>
      </c>
      <c r="G91" s="51" t="s">
        <v>56</v>
      </c>
      <c r="H91" s="51" t="s">
        <v>136</v>
      </c>
      <c r="I91" s="51" t="s">
        <v>137</v>
      </c>
      <c r="J91" s="51" t="s">
        <v>138</v>
      </c>
      <c r="K91" s="51" t="s">
        <v>139</v>
      </c>
      <c r="L91" s="51" t="s">
        <v>122</v>
      </c>
      <c r="M91" s="51" t="s">
        <v>140</v>
      </c>
      <c r="N91" s="51" t="s">
        <v>122</v>
      </c>
      <c r="O91" s="51" t="s">
        <v>42</v>
      </c>
      <c r="P91" s="51" t="s">
        <v>141</v>
      </c>
      <c r="Q91" s="51" t="s">
        <v>142</v>
      </c>
      <c r="R91" s="51" t="s">
        <v>10</v>
      </c>
      <c r="S91" s="51" t="s">
        <v>146</v>
      </c>
      <c r="T91" s="51" t="s">
        <v>145</v>
      </c>
      <c r="U91" s="51" t="s">
        <v>11</v>
      </c>
      <c r="V91" s="85" t="s">
        <v>16</v>
      </c>
    </row>
    <row r="92" spans="1:24" s="100" customFormat="1" x14ac:dyDescent="0.2">
      <c r="A92" s="90">
        <v>1</v>
      </c>
      <c r="B92" s="51" t="s">
        <v>1784</v>
      </c>
      <c r="C92" s="51" t="s">
        <v>643</v>
      </c>
      <c r="D92" s="51" t="s">
        <v>1596</v>
      </c>
      <c r="E92" s="51" t="s">
        <v>663</v>
      </c>
      <c r="F92" s="51">
        <v>3</v>
      </c>
      <c r="G92" s="51" t="s">
        <v>71</v>
      </c>
      <c r="H92" s="51">
        <v>24</v>
      </c>
      <c r="I92" s="51" t="s">
        <v>125</v>
      </c>
      <c r="J92" s="51">
        <v>24</v>
      </c>
      <c r="K92" s="51" t="s">
        <v>71</v>
      </c>
      <c r="L92" s="51" t="s">
        <v>71</v>
      </c>
      <c r="M92" s="51" t="s">
        <v>71</v>
      </c>
      <c r="N92" s="51" t="s">
        <v>71</v>
      </c>
      <c r="O92" s="51" t="s">
        <v>71</v>
      </c>
      <c r="P92" s="51" t="s">
        <v>71</v>
      </c>
      <c r="Q92" s="51" t="s">
        <v>71</v>
      </c>
      <c r="R92" s="90" t="s">
        <v>71</v>
      </c>
      <c r="S92" s="90" t="s">
        <v>71</v>
      </c>
      <c r="T92" s="90" t="s">
        <v>71</v>
      </c>
      <c r="U92" s="90" t="s">
        <v>71</v>
      </c>
      <c r="V92" s="243" t="s">
        <v>675</v>
      </c>
    </row>
    <row r="93" spans="1:24" s="100" customFormat="1" x14ac:dyDescent="0.2">
      <c r="A93" s="90">
        <v>2</v>
      </c>
      <c r="B93" s="90" t="s">
        <v>1784</v>
      </c>
      <c r="C93" s="90" t="s">
        <v>660</v>
      </c>
      <c r="D93" s="90" t="s">
        <v>1596</v>
      </c>
      <c r="E93" s="90" t="s">
        <v>662</v>
      </c>
      <c r="F93" s="90">
        <v>3</v>
      </c>
      <c r="G93" s="90" t="s">
        <v>71</v>
      </c>
      <c r="H93" s="90">
        <v>24</v>
      </c>
      <c r="I93" s="90" t="s">
        <v>125</v>
      </c>
      <c r="J93" s="90">
        <v>24</v>
      </c>
      <c r="K93" s="90" t="s">
        <v>71</v>
      </c>
      <c r="L93" s="90" t="s">
        <v>71</v>
      </c>
      <c r="M93" s="90" t="s">
        <v>71</v>
      </c>
      <c r="N93" s="90" t="s">
        <v>71</v>
      </c>
      <c r="O93" s="90" t="s">
        <v>71</v>
      </c>
      <c r="P93" s="90" t="s">
        <v>71</v>
      </c>
      <c r="Q93" s="90" t="s">
        <v>71</v>
      </c>
      <c r="R93" s="90" t="s">
        <v>71</v>
      </c>
      <c r="S93" s="90" t="s">
        <v>71</v>
      </c>
      <c r="T93" s="90" t="s">
        <v>71</v>
      </c>
      <c r="U93" s="90" t="s">
        <v>71</v>
      </c>
      <c r="V93" s="243" t="s">
        <v>675</v>
      </c>
    </row>
    <row r="94" spans="1:24" s="100" customFormat="1" x14ac:dyDescent="0.2">
      <c r="A94" s="90">
        <v>3</v>
      </c>
      <c r="B94" s="90" t="s">
        <v>1784</v>
      </c>
      <c r="C94" s="90" t="s">
        <v>652</v>
      </c>
      <c r="D94" s="90" t="s">
        <v>1596</v>
      </c>
      <c r="E94" s="90" t="s">
        <v>662</v>
      </c>
      <c r="F94" s="90">
        <v>3</v>
      </c>
      <c r="G94" s="90" t="s">
        <v>71</v>
      </c>
      <c r="H94" s="90">
        <v>24</v>
      </c>
      <c r="I94" s="90" t="s">
        <v>125</v>
      </c>
      <c r="J94" s="90">
        <v>24</v>
      </c>
      <c r="K94" s="90" t="s">
        <v>71</v>
      </c>
      <c r="L94" s="90" t="s">
        <v>71</v>
      </c>
      <c r="M94" s="90" t="s">
        <v>71</v>
      </c>
      <c r="N94" s="90" t="s">
        <v>71</v>
      </c>
      <c r="O94" s="90" t="s">
        <v>71</v>
      </c>
      <c r="P94" s="90" t="s">
        <v>71</v>
      </c>
      <c r="Q94" s="90" t="s">
        <v>71</v>
      </c>
      <c r="R94" s="90" t="s">
        <v>71</v>
      </c>
      <c r="S94" s="90" t="s">
        <v>71</v>
      </c>
      <c r="T94" s="90" t="s">
        <v>71</v>
      </c>
      <c r="U94" s="90" t="s">
        <v>71</v>
      </c>
      <c r="V94" s="243" t="s">
        <v>675</v>
      </c>
    </row>
    <row r="95" spans="1:24" s="100" customFormat="1" x14ac:dyDescent="0.2">
      <c r="A95" s="90">
        <v>4</v>
      </c>
      <c r="B95" s="90" t="s">
        <v>1784</v>
      </c>
      <c r="C95" s="90" t="s">
        <v>652</v>
      </c>
      <c r="D95" s="90" t="s">
        <v>1596</v>
      </c>
      <c r="E95" s="90" t="s">
        <v>663</v>
      </c>
      <c r="F95" s="90">
        <v>3</v>
      </c>
      <c r="G95" s="90" t="s">
        <v>71</v>
      </c>
      <c r="H95" s="90">
        <v>24</v>
      </c>
      <c r="I95" s="90" t="s">
        <v>125</v>
      </c>
      <c r="J95" s="90">
        <v>24</v>
      </c>
      <c r="K95" s="90" t="s">
        <v>2107</v>
      </c>
      <c r="L95" s="90" t="s">
        <v>71</v>
      </c>
      <c r="M95" s="90" t="s">
        <v>2108</v>
      </c>
      <c r="N95" s="90" t="s">
        <v>71</v>
      </c>
      <c r="O95" s="90" t="s">
        <v>71</v>
      </c>
      <c r="P95" s="90" t="s">
        <v>71</v>
      </c>
      <c r="Q95" s="90" t="s">
        <v>71</v>
      </c>
      <c r="R95" s="90" t="s">
        <v>71</v>
      </c>
      <c r="S95" s="90" t="s">
        <v>71</v>
      </c>
      <c r="T95" s="90" t="s">
        <v>71</v>
      </c>
      <c r="U95" s="90" t="s">
        <v>71</v>
      </c>
      <c r="V95" s="243" t="s">
        <v>675</v>
      </c>
    </row>
    <row r="96" spans="1:24" s="100" customFormat="1" x14ac:dyDescent="0.2">
      <c r="A96" s="90">
        <v>5</v>
      </c>
      <c r="B96" s="90" t="s">
        <v>1784</v>
      </c>
      <c r="C96" s="90" t="s">
        <v>658</v>
      </c>
      <c r="D96" s="90" t="s">
        <v>1596</v>
      </c>
      <c r="E96" s="90" t="s">
        <v>663</v>
      </c>
      <c r="F96" s="90">
        <v>3</v>
      </c>
      <c r="G96" s="90" t="s">
        <v>71</v>
      </c>
      <c r="H96" s="90">
        <v>24</v>
      </c>
      <c r="I96" s="90" t="s">
        <v>125</v>
      </c>
      <c r="J96" s="90">
        <v>24</v>
      </c>
      <c r="K96" s="90" t="s">
        <v>2107</v>
      </c>
      <c r="L96" s="90" t="s">
        <v>71</v>
      </c>
      <c r="M96" s="90" t="s">
        <v>2108</v>
      </c>
      <c r="N96" s="90" t="s">
        <v>71</v>
      </c>
      <c r="O96" s="90" t="s">
        <v>71</v>
      </c>
      <c r="P96" s="90" t="s">
        <v>71</v>
      </c>
      <c r="Q96" s="90" t="s">
        <v>71</v>
      </c>
      <c r="R96" s="90" t="s">
        <v>71</v>
      </c>
      <c r="S96" s="90" t="s">
        <v>71</v>
      </c>
      <c r="T96" s="90" t="s">
        <v>71</v>
      </c>
      <c r="U96" s="90" t="s">
        <v>71</v>
      </c>
      <c r="V96" s="243" t="s">
        <v>675</v>
      </c>
    </row>
    <row r="97" spans="1:22" s="100" customFormat="1" x14ac:dyDescent="0.2">
      <c r="A97" s="90">
        <v>6</v>
      </c>
      <c r="B97" s="90" t="s">
        <v>1784</v>
      </c>
      <c r="C97" s="90" t="s">
        <v>628</v>
      </c>
      <c r="D97" s="90" t="s">
        <v>1596</v>
      </c>
      <c r="E97" s="90" t="s">
        <v>662</v>
      </c>
      <c r="F97" s="90">
        <v>3</v>
      </c>
      <c r="G97" s="90" t="s">
        <v>51</v>
      </c>
      <c r="H97" s="90">
        <v>24</v>
      </c>
      <c r="I97" s="90" t="s">
        <v>125</v>
      </c>
      <c r="J97" s="90">
        <v>24</v>
      </c>
      <c r="K97" s="90" t="s">
        <v>71</v>
      </c>
      <c r="L97" s="90" t="s">
        <v>71</v>
      </c>
      <c r="M97" s="90" t="s">
        <v>71</v>
      </c>
      <c r="N97" s="90" t="s">
        <v>71</v>
      </c>
      <c r="O97" s="90" t="s">
        <v>71</v>
      </c>
      <c r="P97" s="90" t="s">
        <v>71</v>
      </c>
      <c r="Q97" s="90" t="s">
        <v>71</v>
      </c>
      <c r="R97" s="90" t="s">
        <v>71</v>
      </c>
      <c r="S97" s="90" t="s">
        <v>71</v>
      </c>
      <c r="T97" s="90" t="s">
        <v>71</v>
      </c>
      <c r="U97" s="90" t="s">
        <v>71</v>
      </c>
      <c r="V97" s="243" t="s">
        <v>675</v>
      </c>
    </row>
    <row r="98" spans="1:22" s="100" customFormat="1" x14ac:dyDescent="0.2">
      <c r="A98" s="90">
        <v>7</v>
      </c>
      <c r="B98" s="90" t="s">
        <v>1784</v>
      </c>
      <c r="C98" s="90" t="s">
        <v>628</v>
      </c>
      <c r="D98" s="90" t="s">
        <v>1596</v>
      </c>
      <c r="E98" s="90" t="s">
        <v>663</v>
      </c>
      <c r="F98" s="90">
        <v>3</v>
      </c>
      <c r="G98" s="90" t="s">
        <v>51</v>
      </c>
      <c r="H98" s="90">
        <v>10</v>
      </c>
      <c r="I98" s="90" t="s">
        <v>126</v>
      </c>
      <c r="J98" s="90">
        <f>24*H98</f>
        <v>240</v>
      </c>
      <c r="K98" s="90" t="s">
        <v>2029</v>
      </c>
      <c r="L98" s="90" t="s">
        <v>71</v>
      </c>
      <c r="M98" s="90" t="s">
        <v>2028</v>
      </c>
      <c r="N98" s="90" t="s">
        <v>71</v>
      </c>
      <c r="O98" s="90" t="s">
        <v>71</v>
      </c>
      <c r="P98" s="90" t="s">
        <v>71</v>
      </c>
      <c r="Q98" s="90" t="s">
        <v>71</v>
      </c>
      <c r="R98" s="90" t="s">
        <v>71</v>
      </c>
      <c r="S98" s="90" t="s">
        <v>71</v>
      </c>
      <c r="T98" s="90" t="s">
        <v>71</v>
      </c>
      <c r="U98" s="90" t="s">
        <v>71</v>
      </c>
      <c r="V98" s="243" t="s">
        <v>675</v>
      </c>
    </row>
    <row r="99" spans="1:22" s="100" customFormat="1" x14ac:dyDescent="0.2">
      <c r="A99" s="90">
        <v>8</v>
      </c>
      <c r="B99" s="90" t="s">
        <v>1784</v>
      </c>
      <c r="C99" s="90" t="s">
        <v>628</v>
      </c>
      <c r="D99" s="90" t="s">
        <v>1596</v>
      </c>
      <c r="E99" s="90" t="s">
        <v>664</v>
      </c>
      <c r="F99" s="90">
        <v>3</v>
      </c>
      <c r="G99" s="90" t="s">
        <v>51</v>
      </c>
      <c r="H99" s="90">
        <v>24</v>
      </c>
      <c r="I99" s="90" t="s">
        <v>125</v>
      </c>
      <c r="J99" s="90">
        <v>24</v>
      </c>
      <c r="K99" s="90" t="s">
        <v>71</v>
      </c>
      <c r="L99" s="90" t="s">
        <v>71</v>
      </c>
      <c r="M99" s="90" t="s">
        <v>71</v>
      </c>
      <c r="N99" s="90" t="s">
        <v>71</v>
      </c>
      <c r="O99" s="90" t="s">
        <v>71</v>
      </c>
      <c r="P99" s="90" t="s">
        <v>71</v>
      </c>
      <c r="Q99" s="90" t="s">
        <v>71</v>
      </c>
      <c r="R99" s="90" t="s">
        <v>71</v>
      </c>
      <c r="S99" s="90" t="s">
        <v>71</v>
      </c>
      <c r="T99" s="90" t="s">
        <v>71</v>
      </c>
      <c r="U99" s="90" t="s">
        <v>71</v>
      </c>
      <c r="V99" s="243" t="s">
        <v>675</v>
      </c>
    </row>
    <row r="100" spans="1:22" s="100" customFormat="1" x14ac:dyDescent="0.2">
      <c r="A100" s="90">
        <v>9</v>
      </c>
      <c r="B100" s="90" t="s">
        <v>1784</v>
      </c>
      <c r="C100" s="90" t="s">
        <v>628</v>
      </c>
      <c r="D100" s="90" t="s">
        <v>90</v>
      </c>
      <c r="E100" s="90" t="s">
        <v>90</v>
      </c>
      <c r="F100" s="90">
        <v>6</v>
      </c>
      <c r="G100" s="90" t="s">
        <v>51</v>
      </c>
      <c r="H100" s="90">
        <v>96</v>
      </c>
      <c r="I100" s="90" t="s">
        <v>125</v>
      </c>
      <c r="J100" s="90">
        <v>96</v>
      </c>
      <c r="K100" s="90" t="s">
        <v>71</v>
      </c>
      <c r="L100" s="90" t="s">
        <v>71</v>
      </c>
      <c r="M100" s="90" t="s">
        <v>71</v>
      </c>
      <c r="N100" s="90" t="s">
        <v>71</v>
      </c>
      <c r="O100" s="90" t="s">
        <v>71</v>
      </c>
      <c r="P100" s="90" t="s">
        <v>71</v>
      </c>
      <c r="Q100" s="90" t="s">
        <v>71</v>
      </c>
      <c r="R100" s="90" t="s">
        <v>71</v>
      </c>
      <c r="S100" s="90" t="s">
        <v>71</v>
      </c>
      <c r="T100" s="90" t="s">
        <v>71</v>
      </c>
      <c r="U100" s="90" t="s">
        <v>71</v>
      </c>
      <c r="V100" s="243" t="s">
        <v>675</v>
      </c>
    </row>
    <row r="101" spans="1:22" s="100" customFormat="1" x14ac:dyDescent="0.2">
      <c r="A101" s="90">
        <v>10</v>
      </c>
      <c r="B101" s="90" t="s">
        <v>1784</v>
      </c>
      <c r="C101" s="90" t="s">
        <v>628</v>
      </c>
      <c r="D101" s="90" t="s">
        <v>90</v>
      </c>
      <c r="E101" s="90" t="s">
        <v>90</v>
      </c>
      <c r="F101" s="90">
        <v>6</v>
      </c>
      <c r="G101" s="90" t="s">
        <v>51</v>
      </c>
      <c r="H101" s="90">
        <v>10</v>
      </c>
      <c r="I101" s="90" t="s">
        <v>126</v>
      </c>
      <c r="J101" s="90">
        <f>24*H101</f>
        <v>240</v>
      </c>
      <c r="K101" s="90" t="s">
        <v>2029</v>
      </c>
      <c r="L101" s="90" t="s">
        <v>71</v>
      </c>
      <c r="M101" s="90" t="s">
        <v>2028</v>
      </c>
      <c r="N101" s="90" t="s">
        <v>71</v>
      </c>
      <c r="O101" s="90" t="s">
        <v>71</v>
      </c>
      <c r="P101" s="90" t="s">
        <v>71</v>
      </c>
      <c r="Q101" s="90" t="s">
        <v>71</v>
      </c>
      <c r="R101" s="90" t="s">
        <v>71</v>
      </c>
      <c r="S101" s="90" t="s">
        <v>71</v>
      </c>
      <c r="T101" s="90" t="s">
        <v>71</v>
      </c>
      <c r="U101" s="90" t="s">
        <v>71</v>
      </c>
      <c r="V101" s="243" t="s">
        <v>675</v>
      </c>
    </row>
    <row r="102" spans="1:22" s="100" customFormat="1" x14ac:dyDescent="0.2">
      <c r="A102" s="90">
        <v>11</v>
      </c>
      <c r="B102" s="90" t="s">
        <v>1784</v>
      </c>
      <c r="C102" s="90" t="s">
        <v>628</v>
      </c>
      <c r="D102" s="90" t="s">
        <v>90</v>
      </c>
      <c r="E102" s="90" t="s">
        <v>90</v>
      </c>
      <c r="F102" s="90">
        <v>6</v>
      </c>
      <c r="G102" s="90" t="s">
        <v>51</v>
      </c>
      <c r="H102" s="90">
        <v>10</v>
      </c>
      <c r="I102" s="90" t="s">
        <v>126</v>
      </c>
      <c r="J102" s="90">
        <f>24*H102</f>
        <v>240</v>
      </c>
      <c r="K102" s="90" t="s">
        <v>2029</v>
      </c>
      <c r="L102" s="90" t="s">
        <v>71</v>
      </c>
      <c r="M102" s="90" t="s">
        <v>2028</v>
      </c>
      <c r="N102" s="90" t="s">
        <v>71</v>
      </c>
      <c r="O102" s="90" t="s">
        <v>71</v>
      </c>
      <c r="P102" s="90" t="s">
        <v>71</v>
      </c>
      <c r="Q102" s="90" t="s">
        <v>71</v>
      </c>
      <c r="R102" s="90" t="s">
        <v>71</v>
      </c>
      <c r="S102" s="90" t="s">
        <v>71</v>
      </c>
      <c r="T102" s="90" t="s">
        <v>71</v>
      </c>
      <c r="U102" s="90" t="s">
        <v>71</v>
      </c>
      <c r="V102" s="243" t="s">
        <v>675</v>
      </c>
    </row>
    <row r="103" spans="1:22" s="100" customFormat="1" x14ac:dyDescent="0.2">
      <c r="A103" s="90">
        <v>12</v>
      </c>
      <c r="B103" s="90" t="s">
        <v>1784</v>
      </c>
      <c r="C103" s="90" t="s">
        <v>628</v>
      </c>
      <c r="D103" s="90" t="s">
        <v>1601</v>
      </c>
      <c r="E103" s="90" t="s">
        <v>657</v>
      </c>
      <c r="F103" s="90">
        <v>3</v>
      </c>
      <c r="G103" s="90" t="s">
        <v>51</v>
      </c>
      <c r="H103" s="90">
        <v>24</v>
      </c>
      <c r="I103" s="90" t="s">
        <v>125</v>
      </c>
      <c r="J103" s="90">
        <v>24</v>
      </c>
      <c r="K103" s="90" t="s">
        <v>2029</v>
      </c>
      <c r="L103" s="90" t="s">
        <v>71</v>
      </c>
      <c r="M103" s="90" t="s">
        <v>2028</v>
      </c>
      <c r="N103" s="90" t="s">
        <v>71</v>
      </c>
      <c r="O103" s="90" t="s">
        <v>71</v>
      </c>
      <c r="P103" s="90" t="s">
        <v>71</v>
      </c>
      <c r="Q103" s="90" t="s">
        <v>71</v>
      </c>
      <c r="R103" s="90" t="s">
        <v>71</v>
      </c>
      <c r="S103" s="90" t="s">
        <v>71</v>
      </c>
      <c r="T103" s="90" t="s">
        <v>71</v>
      </c>
      <c r="U103" s="90" t="s">
        <v>71</v>
      </c>
      <c r="V103" s="243" t="s">
        <v>675</v>
      </c>
    </row>
    <row r="104" spans="1:22" s="100" customFormat="1" x14ac:dyDescent="0.2">
      <c r="A104" s="90">
        <v>13</v>
      </c>
      <c r="B104" s="90" t="s">
        <v>1785</v>
      </c>
      <c r="C104" s="90" t="s">
        <v>628</v>
      </c>
      <c r="D104" s="90" t="s">
        <v>1596</v>
      </c>
      <c r="E104" s="90" t="s">
        <v>663</v>
      </c>
      <c r="F104" s="90">
        <v>3</v>
      </c>
      <c r="G104" s="90" t="s">
        <v>51</v>
      </c>
      <c r="H104" s="90">
        <v>10</v>
      </c>
      <c r="I104" s="90" t="s">
        <v>126</v>
      </c>
      <c r="J104" s="90">
        <f>24*H104</f>
        <v>240</v>
      </c>
      <c r="K104" s="90" t="s">
        <v>2006</v>
      </c>
      <c r="L104" s="90" t="s">
        <v>71</v>
      </c>
      <c r="M104" s="90" t="s">
        <v>2106</v>
      </c>
      <c r="N104" s="90" t="s">
        <v>71</v>
      </c>
      <c r="O104" s="90" t="s">
        <v>71</v>
      </c>
      <c r="P104" s="90" t="s">
        <v>71</v>
      </c>
      <c r="Q104" s="90" t="s">
        <v>71</v>
      </c>
      <c r="R104" s="90" t="s">
        <v>71</v>
      </c>
      <c r="S104" s="90" t="s">
        <v>71</v>
      </c>
      <c r="T104" s="90" t="s">
        <v>71</v>
      </c>
      <c r="U104" s="90" t="s">
        <v>71</v>
      </c>
      <c r="V104" s="243" t="s">
        <v>675</v>
      </c>
    </row>
    <row r="105" spans="1:22" s="100" customFormat="1" x14ac:dyDescent="0.2">
      <c r="A105" s="218">
        <v>14</v>
      </c>
      <c r="B105" s="90" t="s">
        <v>1787</v>
      </c>
      <c r="C105" s="90" t="s">
        <v>643</v>
      </c>
      <c r="D105" s="90" t="s">
        <v>1596</v>
      </c>
      <c r="E105" s="90" t="s">
        <v>663</v>
      </c>
      <c r="F105" s="90">
        <v>3</v>
      </c>
      <c r="G105" s="90" t="s">
        <v>71</v>
      </c>
      <c r="H105" s="90">
        <v>24</v>
      </c>
      <c r="I105" s="90" t="s">
        <v>125</v>
      </c>
      <c r="J105" s="90">
        <v>24</v>
      </c>
      <c r="K105" s="90" t="s">
        <v>71</v>
      </c>
      <c r="L105" s="90" t="s">
        <v>71</v>
      </c>
      <c r="M105" s="90" t="s">
        <v>71</v>
      </c>
      <c r="N105" s="90" t="s">
        <v>71</v>
      </c>
      <c r="O105" s="90" t="s">
        <v>71</v>
      </c>
      <c r="P105" s="90" t="s">
        <v>71</v>
      </c>
      <c r="Q105" s="90" t="s">
        <v>71</v>
      </c>
      <c r="R105" s="218" t="s">
        <v>71</v>
      </c>
      <c r="S105" s="218" t="s">
        <v>71</v>
      </c>
      <c r="T105" s="218" t="s">
        <v>71</v>
      </c>
      <c r="U105" s="218" t="s">
        <v>71</v>
      </c>
      <c r="V105" s="482" t="s">
        <v>675</v>
      </c>
    </row>
    <row r="106" spans="1:22" s="100" customFormat="1" x14ac:dyDescent="0.2">
      <c r="A106" s="218">
        <v>15</v>
      </c>
      <c r="B106" s="218" t="s">
        <v>1787</v>
      </c>
      <c r="C106" s="218" t="s">
        <v>660</v>
      </c>
      <c r="D106" s="218" t="s">
        <v>1596</v>
      </c>
      <c r="E106" s="218" t="s">
        <v>662</v>
      </c>
      <c r="F106" s="218">
        <v>3</v>
      </c>
      <c r="G106" s="218" t="s">
        <v>71</v>
      </c>
      <c r="H106" s="218">
        <v>24</v>
      </c>
      <c r="I106" s="218" t="s">
        <v>125</v>
      </c>
      <c r="J106" s="218">
        <v>24</v>
      </c>
      <c r="K106" s="218" t="s">
        <v>71</v>
      </c>
      <c r="L106" s="218" t="s">
        <v>71</v>
      </c>
      <c r="M106" s="218" t="s">
        <v>71</v>
      </c>
      <c r="N106" s="218" t="s">
        <v>71</v>
      </c>
      <c r="O106" s="218" t="s">
        <v>71</v>
      </c>
      <c r="P106" s="218" t="s">
        <v>71</v>
      </c>
      <c r="Q106" s="218" t="s">
        <v>71</v>
      </c>
      <c r="R106" s="218" t="s">
        <v>71</v>
      </c>
      <c r="S106" s="218" t="s">
        <v>71</v>
      </c>
      <c r="T106" s="218" t="s">
        <v>71</v>
      </c>
      <c r="U106" s="218" t="s">
        <v>71</v>
      </c>
      <c r="V106" s="482" t="s">
        <v>675</v>
      </c>
    </row>
    <row r="107" spans="1:22" s="100" customFormat="1" x14ac:dyDescent="0.2">
      <c r="A107" s="218">
        <v>16</v>
      </c>
      <c r="B107" s="218" t="s">
        <v>1787</v>
      </c>
      <c r="C107" s="218" t="s">
        <v>652</v>
      </c>
      <c r="D107" s="218" t="s">
        <v>1596</v>
      </c>
      <c r="E107" s="218" t="s">
        <v>662</v>
      </c>
      <c r="F107" s="218">
        <v>3</v>
      </c>
      <c r="G107" s="218" t="s">
        <v>71</v>
      </c>
      <c r="H107" s="218">
        <v>24</v>
      </c>
      <c r="I107" s="218" t="s">
        <v>125</v>
      </c>
      <c r="J107" s="218">
        <v>24</v>
      </c>
      <c r="K107" s="218" t="s">
        <v>71</v>
      </c>
      <c r="L107" s="218" t="s">
        <v>71</v>
      </c>
      <c r="M107" s="218" t="s">
        <v>71</v>
      </c>
      <c r="N107" s="218" t="s">
        <v>71</v>
      </c>
      <c r="O107" s="218" t="s">
        <v>71</v>
      </c>
      <c r="P107" s="218" t="s">
        <v>71</v>
      </c>
      <c r="Q107" s="218" t="s">
        <v>71</v>
      </c>
      <c r="R107" s="218" t="s">
        <v>71</v>
      </c>
      <c r="S107" s="218" t="s">
        <v>71</v>
      </c>
      <c r="T107" s="218" t="s">
        <v>71</v>
      </c>
      <c r="U107" s="218" t="s">
        <v>71</v>
      </c>
      <c r="V107" s="482" t="s">
        <v>675</v>
      </c>
    </row>
    <row r="108" spans="1:22" s="100" customFormat="1" x14ac:dyDescent="0.2">
      <c r="A108" s="218">
        <v>17</v>
      </c>
      <c r="B108" s="218" t="s">
        <v>1787</v>
      </c>
      <c r="C108" s="218" t="s">
        <v>658</v>
      </c>
      <c r="D108" s="218" t="s">
        <v>1596</v>
      </c>
      <c r="E108" s="218" t="s">
        <v>663</v>
      </c>
      <c r="F108" s="218">
        <v>3</v>
      </c>
      <c r="G108" s="218" t="s">
        <v>71</v>
      </c>
      <c r="H108" s="218">
        <v>24</v>
      </c>
      <c r="I108" s="218" t="s">
        <v>125</v>
      </c>
      <c r="J108" s="218">
        <v>24</v>
      </c>
      <c r="K108" s="218" t="s">
        <v>2107</v>
      </c>
      <c r="L108" s="218" t="s">
        <v>71</v>
      </c>
      <c r="M108" s="218" t="s">
        <v>2108</v>
      </c>
      <c r="N108" s="218" t="s">
        <v>71</v>
      </c>
      <c r="O108" s="218" t="s">
        <v>71</v>
      </c>
      <c r="P108" s="218" t="s">
        <v>71</v>
      </c>
      <c r="Q108" s="218" t="s">
        <v>71</v>
      </c>
      <c r="R108" s="218" t="s">
        <v>71</v>
      </c>
      <c r="S108" s="218" t="s">
        <v>71</v>
      </c>
      <c r="T108" s="218" t="s">
        <v>71</v>
      </c>
      <c r="U108" s="218" t="s">
        <v>71</v>
      </c>
      <c r="V108" s="482" t="s">
        <v>675</v>
      </c>
    </row>
    <row r="109" spans="1:22" s="100" customFormat="1" x14ac:dyDescent="0.2">
      <c r="A109" s="218">
        <v>18</v>
      </c>
      <c r="B109" s="218" t="s">
        <v>1787</v>
      </c>
      <c r="C109" s="218" t="s">
        <v>628</v>
      </c>
      <c r="D109" s="218" t="s">
        <v>1596</v>
      </c>
      <c r="E109" s="218" t="s">
        <v>662</v>
      </c>
      <c r="F109" s="218">
        <v>3</v>
      </c>
      <c r="G109" s="218" t="s">
        <v>51</v>
      </c>
      <c r="H109" s="218">
        <v>24</v>
      </c>
      <c r="I109" s="218" t="s">
        <v>125</v>
      </c>
      <c r="J109" s="218">
        <v>24</v>
      </c>
      <c r="K109" s="218" t="s">
        <v>71</v>
      </c>
      <c r="L109" s="218" t="s">
        <v>71</v>
      </c>
      <c r="M109" s="218" t="s">
        <v>71</v>
      </c>
      <c r="N109" s="218" t="s">
        <v>71</v>
      </c>
      <c r="O109" s="218" t="s">
        <v>71</v>
      </c>
      <c r="P109" s="218" t="s">
        <v>71</v>
      </c>
      <c r="Q109" s="218" t="s">
        <v>71</v>
      </c>
      <c r="R109" s="218" t="s">
        <v>71</v>
      </c>
      <c r="S109" s="218" t="s">
        <v>71</v>
      </c>
      <c r="T109" s="218" t="s">
        <v>71</v>
      </c>
      <c r="U109" s="218" t="s">
        <v>71</v>
      </c>
      <c r="V109" s="482" t="s">
        <v>675</v>
      </c>
    </row>
    <row r="110" spans="1:22" s="100" customFormat="1" x14ac:dyDescent="0.2">
      <c r="A110" s="218">
        <v>19</v>
      </c>
      <c r="B110" s="218" t="s">
        <v>1787</v>
      </c>
      <c r="C110" s="218" t="s">
        <v>628</v>
      </c>
      <c r="D110" s="218" t="s">
        <v>1596</v>
      </c>
      <c r="E110" s="218" t="s">
        <v>663</v>
      </c>
      <c r="F110" s="218">
        <v>3</v>
      </c>
      <c r="G110" s="218" t="s">
        <v>51</v>
      </c>
      <c r="H110" s="218">
        <v>10</v>
      </c>
      <c r="I110" s="218" t="s">
        <v>126</v>
      </c>
      <c r="J110" s="218">
        <f>24*H110</f>
        <v>240</v>
      </c>
      <c r="K110" s="218" t="s">
        <v>2029</v>
      </c>
      <c r="L110" s="218" t="s">
        <v>71</v>
      </c>
      <c r="M110" s="218" t="s">
        <v>2028</v>
      </c>
      <c r="N110" s="218" t="s">
        <v>71</v>
      </c>
      <c r="O110" s="218" t="s">
        <v>71</v>
      </c>
      <c r="P110" s="218" t="s">
        <v>71</v>
      </c>
      <c r="Q110" s="218" t="s">
        <v>71</v>
      </c>
      <c r="R110" s="218" t="s">
        <v>71</v>
      </c>
      <c r="S110" s="218" t="s">
        <v>71</v>
      </c>
      <c r="T110" s="218" t="s">
        <v>71</v>
      </c>
      <c r="U110" s="218" t="s">
        <v>71</v>
      </c>
      <c r="V110" s="482" t="s">
        <v>675</v>
      </c>
    </row>
    <row r="111" spans="1:22" s="100" customFormat="1" x14ac:dyDescent="0.2">
      <c r="A111" s="218">
        <v>20</v>
      </c>
      <c r="B111" s="218" t="s">
        <v>1787</v>
      </c>
      <c r="C111" s="218" t="s">
        <v>628</v>
      </c>
      <c r="D111" s="218" t="s">
        <v>1596</v>
      </c>
      <c r="E111" s="218" t="s">
        <v>664</v>
      </c>
      <c r="F111" s="218">
        <v>3</v>
      </c>
      <c r="G111" s="218" t="s">
        <v>51</v>
      </c>
      <c r="H111" s="218">
        <v>24</v>
      </c>
      <c r="I111" s="218" t="s">
        <v>125</v>
      </c>
      <c r="J111" s="218">
        <v>24</v>
      </c>
      <c r="K111" s="218" t="s">
        <v>71</v>
      </c>
      <c r="L111" s="218" t="s">
        <v>71</v>
      </c>
      <c r="M111" s="218" t="s">
        <v>71</v>
      </c>
      <c r="N111" s="218" t="s">
        <v>71</v>
      </c>
      <c r="O111" s="218" t="s">
        <v>71</v>
      </c>
      <c r="P111" s="218" t="s">
        <v>71</v>
      </c>
      <c r="Q111" s="218" t="s">
        <v>71</v>
      </c>
      <c r="R111" s="218" t="s">
        <v>71</v>
      </c>
      <c r="S111" s="218" t="s">
        <v>71</v>
      </c>
      <c r="T111" s="218" t="s">
        <v>71</v>
      </c>
      <c r="U111" s="218" t="s">
        <v>71</v>
      </c>
      <c r="V111" s="482" t="s">
        <v>675</v>
      </c>
    </row>
    <row r="112" spans="1:22" s="100" customFormat="1" x14ac:dyDescent="0.2">
      <c r="A112" s="218">
        <v>21</v>
      </c>
      <c r="B112" s="218" t="s">
        <v>1787</v>
      </c>
      <c r="C112" s="218" t="s">
        <v>628</v>
      </c>
      <c r="D112" s="218" t="s">
        <v>90</v>
      </c>
      <c r="E112" s="218" t="s">
        <v>90</v>
      </c>
      <c r="F112" s="218">
        <v>6</v>
      </c>
      <c r="G112" s="218" t="s">
        <v>51</v>
      </c>
      <c r="H112" s="218">
        <v>96</v>
      </c>
      <c r="I112" s="218" t="s">
        <v>125</v>
      </c>
      <c r="J112" s="218">
        <v>96</v>
      </c>
      <c r="K112" s="218" t="s">
        <v>71</v>
      </c>
      <c r="L112" s="218" t="s">
        <v>71</v>
      </c>
      <c r="M112" s="218" t="s">
        <v>71</v>
      </c>
      <c r="N112" s="218" t="s">
        <v>71</v>
      </c>
      <c r="O112" s="218" t="s">
        <v>71</v>
      </c>
      <c r="P112" s="218" t="s">
        <v>71</v>
      </c>
      <c r="Q112" s="218" t="s">
        <v>71</v>
      </c>
      <c r="R112" s="218" t="s">
        <v>71</v>
      </c>
      <c r="S112" s="218" t="s">
        <v>71</v>
      </c>
      <c r="T112" s="218" t="s">
        <v>71</v>
      </c>
      <c r="U112" s="218" t="s">
        <v>71</v>
      </c>
      <c r="V112" s="482" t="s">
        <v>675</v>
      </c>
    </row>
    <row r="113" spans="1:22" s="100" customFormat="1" x14ac:dyDescent="0.2">
      <c r="A113" s="218">
        <v>22</v>
      </c>
      <c r="B113" s="218" t="s">
        <v>1787</v>
      </c>
      <c r="C113" s="218" t="s">
        <v>628</v>
      </c>
      <c r="D113" s="218" t="s">
        <v>1601</v>
      </c>
      <c r="E113" s="218" t="s">
        <v>657</v>
      </c>
      <c r="F113" s="218">
        <v>3</v>
      </c>
      <c r="G113" s="218" t="s">
        <v>51</v>
      </c>
      <c r="H113" s="218">
        <v>24</v>
      </c>
      <c r="I113" s="218" t="s">
        <v>125</v>
      </c>
      <c r="J113" s="218">
        <v>24</v>
      </c>
      <c r="K113" s="218" t="s">
        <v>2028</v>
      </c>
      <c r="L113" s="218" t="s">
        <v>71</v>
      </c>
      <c r="M113" s="218" t="s">
        <v>2006</v>
      </c>
      <c r="N113" s="218" t="s">
        <v>71</v>
      </c>
      <c r="O113" s="218" t="s">
        <v>71</v>
      </c>
      <c r="P113" s="218" t="s">
        <v>71</v>
      </c>
      <c r="Q113" s="218" t="s">
        <v>71</v>
      </c>
      <c r="R113" s="218" t="s">
        <v>71</v>
      </c>
      <c r="S113" s="218" t="s">
        <v>71</v>
      </c>
      <c r="T113" s="218" t="s">
        <v>71</v>
      </c>
      <c r="U113" s="218" t="s">
        <v>71</v>
      </c>
      <c r="V113" s="482" t="s">
        <v>675</v>
      </c>
    </row>
    <row r="114" spans="1:22" s="100" customFormat="1" x14ac:dyDescent="0.2">
      <c r="A114" s="218">
        <v>23</v>
      </c>
      <c r="B114" s="218" t="s">
        <v>1788</v>
      </c>
      <c r="C114" s="218" t="s">
        <v>628</v>
      </c>
      <c r="D114" s="218" t="s">
        <v>1596</v>
      </c>
      <c r="E114" s="218" t="s">
        <v>663</v>
      </c>
      <c r="F114" s="218">
        <v>3</v>
      </c>
      <c r="G114" s="218" t="s">
        <v>51</v>
      </c>
      <c r="H114" s="218">
        <v>10</v>
      </c>
      <c r="I114" s="218" t="s">
        <v>126</v>
      </c>
      <c r="J114" s="218">
        <f>24*H114</f>
        <v>240</v>
      </c>
      <c r="K114" s="218" t="s">
        <v>2029</v>
      </c>
      <c r="L114" s="218" t="s">
        <v>71</v>
      </c>
      <c r="M114" s="218" t="s">
        <v>2028</v>
      </c>
      <c r="N114" s="218" t="s">
        <v>71</v>
      </c>
      <c r="O114" s="218" t="s">
        <v>71</v>
      </c>
      <c r="P114" s="218" t="s">
        <v>71</v>
      </c>
      <c r="Q114" s="218" t="s">
        <v>71</v>
      </c>
      <c r="R114" s="218" t="s">
        <v>71</v>
      </c>
      <c r="S114" s="218" t="s">
        <v>71</v>
      </c>
      <c r="T114" s="218" t="s">
        <v>71</v>
      </c>
      <c r="U114" s="218" t="s">
        <v>71</v>
      </c>
      <c r="V114" s="482" t="s">
        <v>675</v>
      </c>
    </row>
    <row r="115" spans="1:22" s="100" customFormat="1" x14ac:dyDescent="0.2">
      <c r="A115" s="90">
        <v>24</v>
      </c>
      <c r="B115" s="218" t="s">
        <v>1789</v>
      </c>
      <c r="C115" s="218" t="s">
        <v>644</v>
      </c>
      <c r="D115" s="218" t="s">
        <v>90</v>
      </c>
      <c r="E115" s="218" t="s">
        <v>90</v>
      </c>
      <c r="F115" s="218">
        <v>6</v>
      </c>
      <c r="G115" s="218" t="s">
        <v>71</v>
      </c>
      <c r="H115" s="218">
        <v>96</v>
      </c>
      <c r="I115" s="218" t="s">
        <v>125</v>
      </c>
      <c r="J115" s="218">
        <v>96</v>
      </c>
      <c r="K115" s="218" t="s">
        <v>71</v>
      </c>
      <c r="L115" s="218" t="s">
        <v>71</v>
      </c>
      <c r="M115" s="218" t="s">
        <v>71</v>
      </c>
      <c r="N115" s="218" t="s">
        <v>71</v>
      </c>
      <c r="O115" s="218" t="s">
        <v>71</v>
      </c>
      <c r="P115" s="218" t="s">
        <v>71</v>
      </c>
      <c r="Q115" s="218" t="s">
        <v>71</v>
      </c>
      <c r="R115" s="90" t="s">
        <v>71</v>
      </c>
      <c r="S115" s="90" t="s">
        <v>71</v>
      </c>
      <c r="T115" s="90" t="s">
        <v>71</v>
      </c>
      <c r="U115" s="90" t="s">
        <v>71</v>
      </c>
      <c r="V115" s="243" t="s">
        <v>675</v>
      </c>
    </row>
    <row r="116" spans="1:22" s="100" customFormat="1" x14ac:dyDescent="0.2">
      <c r="A116" s="90">
        <v>25</v>
      </c>
      <c r="B116" s="90" t="s">
        <v>1789</v>
      </c>
      <c r="C116" s="90" t="s">
        <v>644</v>
      </c>
      <c r="D116" s="90" t="s">
        <v>1601</v>
      </c>
      <c r="E116" s="90" t="s">
        <v>657</v>
      </c>
      <c r="F116" s="90">
        <v>3</v>
      </c>
      <c r="G116" s="90" t="s">
        <v>71</v>
      </c>
      <c r="H116" s="90">
        <v>24</v>
      </c>
      <c r="I116" s="90" t="s">
        <v>125</v>
      </c>
      <c r="J116" s="90">
        <v>24</v>
      </c>
      <c r="K116" s="90" t="s">
        <v>2029</v>
      </c>
      <c r="L116" s="90" t="s">
        <v>71</v>
      </c>
      <c r="M116" s="90" t="s">
        <v>2028</v>
      </c>
      <c r="N116" s="90" t="s">
        <v>71</v>
      </c>
      <c r="O116" s="90" t="s">
        <v>71</v>
      </c>
      <c r="P116" s="90" t="s">
        <v>71</v>
      </c>
      <c r="Q116" s="90" t="s">
        <v>71</v>
      </c>
      <c r="R116" s="90" t="s">
        <v>71</v>
      </c>
      <c r="S116" s="90" t="s">
        <v>71</v>
      </c>
      <c r="T116" s="90" t="s">
        <v>71</v>
      </c>
      <c r="U116" s="90" t="s">
        <v>71</v>
      </c>
      <c r="V116" s="243" t="s">
        <v>675</v>
      </c>
    </row>
    <row r="117" spans="1:22" s="100" customFormat="1" x14ac:dyDescent="0.2">
      <c r="A117" s="90">
        <v>26</v>
      </c>
      <c r="B117" s="90" t="s">
        <v>1789</v>
      </c>
      <c r="C117" s="90" t="s">
        <v>646</v>
      </c>
      <c r="D117" s="90" t="s">
        <v>90</v>
      </c>
      <c r="E117" s="90" t="s">
        <v>90</v>
      </c>
      <c r="F117" s="90">
        <v>6</v>
      </c>
      <c r="G117" s="90" t="s">
        <v>71</v>
      </c>
      <c r="H117" s="90">
        <v>96</v>
      </c>
      <c r="I117" s="90" t="s">
        <v>125</v>
      </c>
      <c r="J117" s="90">
        <v>96</v>
      </c>
      <c r="K117" s="90" t="s">
        <v>71</v>
      </c>
      <c r="L117" s="90" t="s">
        <v>71</v>
      </c>
      <c r="M117" s="90" t="s">
        <v>71</v>
      </c>
      <c r="N117" s="90" t="s">
        <v>71</v>
      </c>
      <c r="O117" s="90" t="s">
        <v>71</v>
      </c>
      <c r="P117" s="90" t="s">
        <v>71</v>
      </c>
      <c r="Q117" s="90" t="s">
        <v>71</v>
      </c>
      <c r="R117" s="90" t="s">
        <v>71</v>
      </c>
      <c r="S117" s="90" t="s">
        <v>71</v>
      </c>
      <c r="T117" s="90" t="s">
        <v>71</v>
      </c>
      <c r="U117" s="90" t="s">
        <v>71</v>
      </c>
      <c r="V117" s="243" t="s">
        <v>675</v>
      </c>
    </row>
    <row r="118" spans="1:22" s="100" customFormat="1" x14ac:dyDescent="0.2">
      <c r="A118" s="90">
        <v>27</v>
      </c>
      <c r="B118" s="90" t="s">
        <v>1789</v>
      </c>
      <c r="C118" s="90" t="s">
        <v>645</v>
      </c>
      <c r="D118" s="90" t="s">
        <v>90</v>
      </c>
      <c r="E118" s="90" t="s">
        <v>90</v>
      </c>
      <c r="F118" s="90">
        <v>6</v>
      </c>
      <c r="G118" s="90" t="s">
        <v>71</v>
      </c>
      <c r="H118" s="90">
        <v>96</v>
      </c>
      <c r="I118" s="90" t="s">
        <v>125</v>
      </c>
      <c r="J118" s="90">
        <v>96</v>
      </c>
      <c r="K118" s="90" t="s">
        <v>71</v>
      </c>
      <c r="L118" s="90" t="s">
        <v>71</v>
      </c>
      <c r="M118" s="90" t="s">
        <v>71</v>
      </c>
      <c r="N118" s="90" t="s">
        <v>71</v>
      </c>
      <c r="O118" s="90" t="s">
        <v>71</v>
      </c>
      <c r="P118" s="90" t="s">
        <v>71</v>
      </c>
      <c r="Q118" s="90" t="s">
        <v>71</v>
      </c>
      <c r="R118" s="90" t="s">
        <v>71</v>
      </c>
      <c r="S118" s="90" t="s">
        <v>71</v>
      </c>
      <c r="T118" s="90" t="s">
        <v>71</v>
      </c>
      <c r="U118" s="90" t="s">
        <v>71</v>
      </c>
      <c r="V118" s="243" t="s">
        <v>675</v>
      </c>
    </row>
    <row r="119" spans="1:22" s="100" customFormat="1" x14ac:dyDescent="0.2">
      <c r="A119" s="90">
        <v>28</v>
      </c>
      <c r="B119" s="90" t="s">
        <v>1789</v>
      </c>
      <c r="C119" s="90" t="s">
        <v>653</v>
      </c>
      <c r="D119" s="90" t="s">
        <v>90</v>
      </c>
      <c r="E119" s="90" t="s">
        <v>90</v>
      </c>
      <c r="F119" s="90">
        <v>6</v>
      </c>
      <c r="G119" s="90" t="s">
        <v>71</v>
      </c>
      <c r="H119" s="90">
        <v>96</v>
      </c>
      <c r="I119" s="90" t="s">
        <v>125</v>
      </c>
      <c r="J119" s="90">
        <v>96</v>
      </c>
      <c r="K119" s="90" t="s">
        <v>71</v>
      </c>
      <c r="L119" s="90" t="s">
        <v>71</v>
      </c>
      <c r="M119" s="90" t="s">
        <v>71</v>
      </c>
      <c r="N119" s="90" t="s">
        <v>71</v>
      </c>
      <c r="O119" s="90" t="s">
        <v>71</v>
      </c>
      <c r="P119" s="90" t="s">
        <v>71</v>
      </c>
      <c r="Q119" s="90" t="s">
        <v>71</v>
      </c>
      <c r="R119" s="90" t="s">
        <v>71</v>
      </c>
      <c r="S119" s="90" t="s">
        <v>71</v>
      </c>
      <c r="T119" s="90" t="s">
        <v>71</v>
      </c>
      <c r="U119" s="90" t="s">
        <v>71</v>
      </c>
      <c r="V119" s="243" t="s">
        <v>675</v>
      </c>
    </row>
    <row r="120" spans="1:22" s="100" customFormat="1" x14ac:dyDescent="0.2">
      <c r="A120" s="90">
        <v>29</v>
      </c>
      <c r="B120" s="90" t="s">
        <v>1789</v>
      </c>
      <c r="C120" s="90" t="s">
        <v>643</v>
      </c>
      <c r="D120" s="90" t="s">
        <v>1596</v>
      </c>
      <c r="E120" s="90" t="s">
        <v>663</v>
      </c>
      <c r="F120" s="90">
        <v>3</v>
      </c>
      <c r="G120" s="90" t="s">
        <v>71</v>
      </c>
      <c r="H120" s="90">
        <v>96</v>
      </c>
      <c r="I120" s="90" t="s">
        <v>125</v>
      </c>
      <c r="J120" s="90">
        <v>96</v>
      </c>
      <c r="K120" s="90" t="s">
        <v>71</v>
      </c>
      <c r="L120" s="90" t="s">
        <v>71</v>
      </c>
      <c r="M120" s="90" t="s">
        <v>71</v>
      </c>
      <c r="N120" s="90" t="s">
        <v>71</v>
      </c>
      <c r="O120" s="90" t="s">
        <v>71</v>
      </c>
      <c r="P120" s="90" t="s">
        <v>71</v>
      </c>
      <c r="Q120" s="90" t="s">
        <v>71</v>
      </c>
      <c r="R120" s="90" t="s">
        <v>71</v>
      </c>
      <c r="S120" s="90" t="s">
        <v>71</v>
      </c>
      <c r="T120" s="90" t="s">
        <v>71</v>
      </c>
      <c r="U120" s="90" t="s">
        <v>71</v>
      </c>
      <c r="V120" s="243" t="s">
        <v>675</v>
      </c>
    </row>
    <row r="121" spans="1:22" s="100" customFormat="1" x14ac:dyDescent="0.2">
      <c r="A121" s="90">
        <v>30</v>
      </c>
      <c r="B121" s="90" t="s">
        <v>1789</v>
      </c>
      <c r="C121" s="90" t="s">
        <v>643</v>
      </c>
      <c r="D121" s="90" t="s">
        <v>90</v>
      </c>
      <c r="E121" s="90" t="s">
        <v>90</v>
      </c>
      <c r="F121" s="90">
        <v>6</v>
      </c>
      <c r="G121" s="90" t="s">
        <v>71</v>
      </c>
      <c r="H121" s="90">
        <v>96</v>
      </c>
      <c r="I121" s="90" t="s">
        <v>125</v>
      </c>
      <c r="J121" s="90">
        <v>96</v>
      </c>
      <c r="K121" s="90" t="s">
        <v>71</v>
      </c>
      <c r="L121" s="90" t="s">
        <v>71</v>
      </c>
      <c r="M121" s="90" t="s">
        <v>71</v>
      </c>
      <c r="N121" s="90" t="s">
        <v>71</v>
      </c>
      <c r="O121" s="90" t="s">
        <v>71</v>
      </c>
      <c r="P121" s="90" t="s">
        <v>71</v>
      </c>
      <c r="Q121" s="90" t="s">
        <v>71</v>
      </c>
      <c r="R121" s="90" t="s">
        <v>71</v>
      </c>
      <c r="S121" s="90" t="s">
        <v>71</v>
      </c>
      <c r="T121" s="90" t="s">
        <v>71</v>
      </c>
      <c r="U121" s="90" t="s">
        <v>71</v>
      </c>
      <c r="V121" s="243" t="s">
        <v>675</v>
      </c>
    </row>
    <row r="122" spans="1:22" s="100" customFormat="1" x14ac:dyDescent="0.2">
      <c r="A122" s="90">
        <v>31</v>
      </c>
      <c r="B122" s="90" t="s">
        <v>1789</v>
      </c>
      <c r="C122" s="90" t="s">
        <v>660</v>
      </c>
      <c r="D122" s="90" t="s">
        <v>1596</v>
      </c>
      <c r="E122" s="90" t="s">
        <v>662</v>
      </c>
      <c r="F122" s="90">
        <v>3</v>
      </c>
      <c r="G122" s="90" t="s">
        <v>71</v>
      </c>
      <c r="H122" s="90">
        <v>24</v>
      </c>
      <c r="I122" s="90" t="s">
        <v>125</v>
      </c>
      <c r="J122" s="90">
        <v>24</v>
      </c>
      <c r="K122" s="90" t="s">
        <v>71</v>
      </c>
      <c r="L122" s="90" t="s">
        <v>71</v>
      </c>
      <c r="M122" s="90" t="s">
        <v>71</v>
      </c>
      <c r="N122" s="90" t="s">
        <v>71</v>
      </c>
      <c r="O122" s="90" t="s">
        <v>71</v>
      </c>
      <c r="P122" s="90" t="s">
        <v>71</v>
      </c>
      <c r="Q122" s="90" t="s">
        <v>71</v>
      </c>
      <c r="R122" s="90" t="s">
        <v>71</v>
      </c>
      <c r="S122" s="90" t="s">
        <v>71</v>
      </c>
      <c r="T122" s="90" t="s">
        <v>71</v>
      </c>
      <c r="U122" s="90" t="s">
        <v>71</v>
      </c>
      <c r="V122" s="243" t="s">
        <v>675</v>
      </c>
    </row>
    <row r="123" spans="1:22" s="100" customFormat="1" x14ac:dyDescent="0.2">
      <c r="A123" s="90">
        <v>32</v>
      </c>
      <c r="B123" s="90" t="s">
        <v>1789</v>
      </c>
      <c r="C123" s="90" t="s">
        <v>629</v>
      </c>
      <c r="D123" s="90" t="s">
        <v>90</v>
      </c>
      <c r="E123" s="90" t="s">
        <v>90</v>
      </c>
      <c r="F123" s="90">
        <v>6</v>
      </c>
      <c r="G123" s="90" t="s">
        <v>71</v>
      </c>
      <c r="H123" s="90">
        <v>96</v>
      </c>
      <c r="I123" s="90" t="s">
        <v>125</v>
      </c>
      <c r="J123" s="90">
        <v>96</v>
      </c>
      <c r="K123" s="90" t="s">
        <v>71</v>
      </c>
      <c r="L123" s="90" t="s">
        <v>71</v>
      </c>
      <c r="M123" s="90" t="s">
        <v>71</v>
      </c>
      <c r="N123" s="90" t="s">
        <v>71</v>
      </c>
      <c r="O123" s="90" t="s">
        <v>71</v>
      </c>
      <c r="P123" s="90" t="s">
        <v>71</v>
      </c>
      <c r="Q123" s="90" t="s">
        <v>71</v>
      </c>
      <c r="R123" s="90" t="s">
        <v>71</v>
      </c>
      <c r="S123" s="90" t="s">
        <v>71</v>
      </c>
      <c r="T123" s="90" t="s">
        <v>71</v>
      </c>
      <c r="U123" s="90" t="s">
        <v>71</v>
      </c>
      <c r="V123" s="243" t="s">
        <v>675</v>
      </c>
    </row>
    <row r="124" spans="1:22" s="100" customFormat="1" x14ac:dyDescent="0.2">
      <c r="A124" s="90">
        <v>33</v>
      </c>
      <c r="B124" s="90" t="s">
        <v>1789</v>
      </c>
      <c r="C124" s="90" t="s">
        <v>652</v>
      </c>
      <c r="D124" s="90" t="s">
        <v>1596</v>
      </c>
      <c r="E124" s="90" t="s">
        <v>663</v>
      </c>
      <c r="F124" s="90">
        <v>3</v>
      </c>
      <c r="G124" s="90" t="s">
        <v>71</v>
      </c>
      <c r="H124" s="90">
        <v>24</v>
      </c>
      <c r="I124" s="90" t="s">
        <v>125</v>
      </c>
      <c r="J124" s="90">
        <v>24</v>
      </c>
      <c r="K124" s="90" t="s">
        <v>2107</v>
      </c>
      <c r="L124" s="90" t="s">
        <v>71</v>
      </c>
      <c r="M124" s="90" t="s">
        <v>2108</v>
      </c>
      <c r="N124" s="90" t="s">
        <v>71</v>
      </c>
      <c r="O124" s="90" t="s">
        <v>71</v>
      </c>
      <c r="P124" s="90" t="s">
        <v>71</v>
      </c>
      <c r="Q124" s="90" t="s">
        <v>71</v>
      </c>
      <c r="R124" s="90" t="s">
        <v>71</v>
      </c>
      <c r="S124" s="90" t="s">
        <v>71</v>
      </c>
      <c r="T124" s="90" t="s">
        <v>71</v>
      </c>
      <c r="U124" s="90" t="s">
        <v>71</v>
      </c>
      <c r="V124" s="243" t="s">
        <v>675</v>
      </c>
    </row>
    <row r="125" spans="1:22" s="100" customFormat="1" x14ac:dyDescent="0.2">
      <c r="A125" s="90">
        <v>34</v>
      </c>
      <c r="B125" s="90" t="s">
        <v>1789</v>
      </c>
      <c r="C125" s="90" t="s">
        <v>652</v>
      </c>
      <c r="D125" s="90" t="s">
        <v>1596</v>
      </c>
      <c r="E125" s="90" t="s">
        <v>664</v>
      </c>
      <c r="F125" s="90">
        <v>3</v>
      </c>
      <c r="G125" s="90" t="s">
        <v>71</v>
      </c>
      <c r="H125" s="90">
        <v>96</v>
      </c>
      <c r="I125" s="90" t="s">
        <v>125</v>
      </c>
      <c r="J125" s="90">
        <v>96</v>
      </c>
      <c r="K125" s="90" t="s">
        <v>71</v>
      </c>
      <c r="L125" s="90" t="s">
        <v>71</v>
      </c>
      <c r="M125" s="90" t="s">
        <v>71</v>
      </c>
      <c r="N125" s="90" t="s">
        <v>71</v>
      </c>
      <c r="O125" s="90" t="s">
        <v>71</v>
      </c>
      <c r="P125" s="90" t="s">
        <v>71</v>
      </c>
      <c r="Q125" s="90" t="s">
        <v>71</v>
      </c>
      <c r="R125" s="90" t="s">
        <v>71</v>
      </c>
      <c r="S125" s="90" t="s">
        <v>71</v>
      </c>
      <c r="T125" s="90" t="s">
        <v>71</v>
      </c>
      <c r="U125" s="90" t="s">
        <v>71</v>
      </c>
      <c r="V125" s="243" t="s">
        <v>675</v>
      </c>
    </row>
    <row r="126" spans="1:22" s="100" customFormat="1" x14ac:dyDescent="0.2">
      <c r="A126" s="90">
        <v>35</v>
      </c>
      <c r="B126" s="90" t="s">
        <v>1789</v>
      </c>
      <c r="C126" s="90" t="s">
        <v>652</v>
      </c>
      <c r="D126" s="90" t="s">
        <v>90</v>
      </c>
      <c r="E126" s="90" t="s">
        <v>90</v>
      </c>
      <c r="F126" s="90">
        <v>6</v>
      </c>
      <c r="G126" s="90" t="s">
        <v>71</v>
      </c>
      <c r="H126" s="90">
        <v>96</v>
      </c>
      <c r="I126" s="90" t="s">
        <v>125</v>
      </c>
      <c r="J126" s="90">
        <v>96</v>
      </c>
      <c r="K126" s="90" t="s">
        <v>71</v>
      </c>
      <c r="L126" s="90" t="s">
        <v>71</v>
      </c>
      <c r="M126" s="90" t="s">
        <v>71</v>
      </c>
      <c r="N126" s="90" t="s">
        <v>71</v>
      </c>
      <c r="O126" s="90" t="s">
        <v>71</v>
      </c>
      <c r="P126" s="90" t="s">
        <v>71</v>
      </c>
      <c r="Q126" s="90" t="s">
        <v>71</v>
      </c>
      <c r="R126" s="90" t="s">
        <v>71</v>
      </c>
      <c r="S126" s="90" t="s">
        <v>71</v>
      </c>
      <c r="T126" s="90" t="s">
        <v>71</v>
      </c>
      <c r="U126" s="90" t="s">
        <v>71</v>
      </c>
      <c r="V126" s="243" t="s">
        <v>675</v>
      </c>
    </row>
    <row r="127" spans="1:22" s="100" customFormat="1" x14ac:dyDescent="0.2">
      <c r="A127" s="90">
        <v>36</v>
      </c>
      <c r="B127" s="90" t="s">
        <v>1789</v>
      </c>
      <c r="C127" s="90" t="s">
        <v>652</v>
      </c>
      <c r="D127" s="90" t="s">
        <v>1601</v>
      </c>
      <c r="E127" s="90" t="s">
        <v>657</v>
      </c>
      <c r="F127" s="90">
        <v>3</v>
      </c>
      <c r="G127" s="90" t="s">
        <v>71</v>
      </c>
      <c r="H127" s="90">
        <v>24</v>
      </c>
      <c r="I127" s="90" t="s">
        <v>125</v>
      </c>
      <c r="J127" s="90">
        <v>24</v>
      </c>
      <c r="K127" s="90" t="s">
        <v>2029</v>
      </c>
      <c r="L127" s="90" t="s">
        <v>71</v>
      </c>
      <c r="M127" s="90" t="s">
        <v>2028</v>
      </c>
      <c r="N127" s="90" t="s">
        <v>71</v>
      </c>
      <c r="O127" s="90" t="s">
        <v>71</v>
      </c>
      <c r="P127" s="90" t="s">
        <v>71</v>
      </c>
      <c r="Q127" s="90" t="s">
        <v>71</v>
      </c>
      <c r="R127" s="90" t="s">
        <v>71</v>
      </c>
      <c r="S127" s="90" t="s">
        <v>71</v>
      </c>
      <c r="T127" s="90" t="s">
        <v>71</v>
      </c>
      <c r="U127" s="90" t="s">
        <v>71</v>
      </c>
      <c r="V127" s="243" t="s">
        <v>675</v>
      </c>
    </row>
    <row r="128" spans="1:22" s="100" customFormat="1" x14ac:dyDescent="0.2">
      <c r="A128" s="90">
        <v>37</v>
      </c>
      <c r="B128" s="90" t="s">
        <v>1789</v>
      </c>
      <c r="C128" s="90" t="s">
        <v>659</v>
      </c>
      <c r="D128" s="90" t="s">
        <v>90</v>
      </c>
      <c r="E128" s="90" t="s">
        <v>90</v>
      </c>
      <c r="F128" s="90">
        <v>6</v>
      </c>
      <c r="G128" s="90" t="s">
        <v>71</v>
      </c>
      <c r="H128" s="90">
        <v>96</v>
      </c>
      <c r="I128" s="90" t="s">
        <v>125</v>
      </c>
      <c r="J128" s="90">
        <v>96</v>
      </c>
      <c r="K128" s="90" t="s">
        <v>71</v>
      </c>
      <c r="L128" s="90" t="s">
        <v>71</v>
      </c>
      <c r="M128" s="90" t="s">
        <v>71</v>
      </c>
      <c r="N128" s="90" t="s">
        <v>71</v>
      </c>
      <c r="O128" s="90" t="s">
        <v>71</v>
      </c>
      <c r="P128" s="90" t="s">
        <v>71</v>
      </c>
      <c r="Q128" s="90" t="s">
        <v>71</v>
      </c>
      <c r="R128" s="90" t="s">
        <v>71</v>
      </c>
      <c r="S128" s="90" t="s">
        <v>71</v>
      </c>
      <c r="T128" s="90" t="s">
        <v>71</v>
      </c>
      <c r="U128" s="90" t="s">
        <v>71</v>
      </c>
      <c r="V128" s="243" t="s">
        <v>675</v>
      </c>
    </row>
    <row r="129" spans="1:22" s="100" customFormat="1" x14ac:dyDescent="0.2">
      <c r="A129" s="90">
        <v>38</v>
      </c>
      <c r="B129" s="90" t="s">
        <v>1789</v>
      </c>
      <c r="C129" s="90" t="s">
        <v>658</v>
      </c>
      <c r="D129" s="90" t="s">
        <v>1596</v>
      </c>
      <c r="E129" s="90" t="s">
        <v>663</v>
      </c>
      <c r="F129" s="90">
        <v>3</v>
      </c>
      <c r="G129" s="90" t="s">
        <v>71</v>
      </c>
      <c r="H129" s="90">
        <v>24</v>
      </c>
      <c r="I129" s="90" t="s">
        <v>125</v>
      </c>
      <c r="J129" s="90">
        <v>24</v>
      </c>
      <c r="K129" s="90" t="s">
        <v>2107</v>
      </c>
      <c r="L129" s="90" t="s">
        <v>71</v>
      </c>
      <c r="M129" s="90" t="s">
        <v>2108</v>
      </c>
      <c r="N129" s="90" t="s">
        <v>71</v>
      </c>
      <c r="O129" s="90" t="s">
        <v>71</v>
      </c>
      <c r="P129" s="90" t="s">
        <v>71</v>
      </c>
      <c r="Q129" s="90" t="s">
        <v>71</v>
      </c>
      <c r="R129" s="90" t="s">
        <v>71</v>
      </c>
      <c r="S129" s="90" t="s">
        <v>71</v>
      </c>
      <c r="T129" s="90" t="s">
        <v>71</v>
      </c>
      <c r="U129" s="90" t="s">
        <v>71</v>
      </c>
      <c r="V129" s="243" t="s">
        <v>675</v>
      </c>
    </row>
    <row r="130" spans="1:22" s="100" customFormat="1" x14ac:dyDescent="0.2">
      <c r="A130" s="90">
        <v>39</v>
      </c>
      <c r="B130" s="90" t="s">
        <v>1789</v>
      </c>
      <c r="C130" s="90" t="s">
        <v>658</v>
      </c>
      <c r="D130" s="90" t="s">
        <v>90</v>
      </c>
      <c r="E130" s="90" t="s">
        <v>90</v>
      </c>
      <c r="F130" s="90">
        <v>6</v>
      </c>
      <c r="G130" s="90" t="s">
        <v>71</v>
      </c>
      <c r="H130" s="90">
        <v>96</v>
      </c>
      <c r="I130" s="90" t="s">
        <v>125</v>
      </c>
      <c r="J130" s="90">
        <v>96</v>
      </c>
      <c r="K130" s="90" t="s">
        <v>71</v>
      </c>
      <c r="L130" s="90" t="s">
        <v>71</v>
      </c>
      <c r="M130" s="90" t="s">
        <v>71</v>
      </c>
      <c r="N130" s="90" t="s">
        <v>71</v>
      </c>
      <c r="O130" s="90" t="s">
        <v>71</v>
      </c>
      <c r="P130" s="90" t="s">
        <v>71</v>
      </c>
      <c r="Q130" s="90" t="s">
        <v>71</v>
      </c>
      <c r="R130" s="90" t="s">
        <v>71</v>
      </c>
      <c r="S130" s="90" t="s">
        <v>71</v>
      </c>
      <c r="T130" s="90" t="s">
        <v>71</v>
      </c>
      <c r="U130" s="90" t="s">
        <v>71</v>
      </c>
      <c r="V130" s="243" t="s">
        <v>675</v>
      </c>
    </row>
    <row r="131" spans="1:22" s="100" customFormat="1" x14ac:dyDescent="0.2">
      <c r="A131" s="90">
        <v>40</v>
      </c>
      <c r="B131" s="90" t="s">
        <v>1789</v>
      </c>
      <c r="C131" s="90" t="s">
        <v>658</v>
      </c>
      <c r="D131" s="90" t="s">
        <v>1601</v>
      </c>
      <c r="E131" s="90" t="s">
        <v>657</v>
      </c>
      <c r="F131" s="90">
        <v>3</v>
      </c>
      <c r="G131" s="90" t="s">
        <v>71</v>
      </c>
      <c r="H131" s="90">
        <v>24</v>
      </c>
      <c r="I131" s="90" t="s">
        <v>125</v>
      </c>
      <c r="J131" s="90">
        <v>24</v>
      </c>
      <c r="K131" s="90" t="s">
        <v>2029</v>
      </c>
      <c r="L131" s="90" t="s">
        <v>71</v>
      </c>
      <c r="M131" s="90" t="s">
        <v>2028</v>
      </c>
      <c r="N131" s="90" t="s">
        <v>71</v>
      </c>
      <c r="O131" s="90" t="s">
        <v>71</v>
      </c>
      <c r="P131" s="90" t="s">
        <v>71</v>
      </c>
      <c r="Q131" s="90" t="s">
        <v>71</v>
      </c>
      <c r="R131" s="90" t="s">
        <v>71</v>
      </c>
      <c r="S131" s="90" t="s">
        <v>71</v>
      </c>
      <c r="T131" s="90" t="s">
        <v>71</v>
      </c>
      <c r="U131" s="90" t="s">
        <v>71</v>
      </c>
      <c r="V131" s="243" t="s">
        <v>675</v>
      </c>
    </row>
    <row r="132" spans="1:22" s="100" customFormat="1" x14ac:dyDescent="0.2">
      <c r="A132" s="90">
        <v>41</v>
      </c>
      <c r="B132" s="90" t="s">
        <v>1789</v>
      </c>
      <c r="C132" s="90" t="s">
        <v>647</v>
      </c>
      <c r="D132" s="90" t="s">
        <v>90</v>
      </c>
      <c r="E132" s="90" t="s">
        <v>90</v>
      </c>
      <c r="F132" s="90">
        <v>6</v>
      </c>
      <c r="G132" s="90" t="s">
        <v>71</v>
      </c>
      <c r="H132" s="90">
        <v>96</v>
      </c>
      <c r="I132" s="90" t="s">
        <v>125</v>
      </c>
      <c r="J132" s="90">
        <v>96</v>
      </c>
      <c r="K132" s="90" t="s">
        <v>71</v>
      </c>
      <c r="L132" s="90" t="s">
        <v>71</v>
      </c>
      <c r="M132" s="90" t="s">
        <v>71</v>
      </c>
      <c r="N132" s="90" t="s">
        <v>71</v>
      </c>
      <c r="O132" s="90" t="s">
        <v>71</v>
      </c>
      <c r="P132" s="90" t="s">
        <v>71</v>
      </c>
      <c r="Q132" s="90" t="s">
        <v>71</v>
      </c>
      <c r="R132" s="90" t="s">
        <v>71</v>
      </c>
      <c r="S132" s="90" t="s">
        <v>71</v>
      </c>
      <c r="T132" s="90" t="s">
        <v>71</v>
      </c>
      <c r="U132" s="90" t="s">
        <v>71</v>
      </c>
      <c r="V132" s="243" t="s">
        <v>675</v>
      </c>
    </row>
    <row r="133" spans="1:22" s="100" customFormat="1" x14ac:dyDescent="0.2">
      <c r="A133" s="90">
        <v>42</v>
      </c>
      <c r="B133" s="90" t="s">
        <v>1789</v>
      </c>
      <c r="C133" s="90" t="s">
        <v>628</v>
      </c>
      <c r="D133" s="90" t="s">
        <v>1596</v>
      </c>
      <c r="E133" s="90" t="s">
        <v>662</v>
      </c>
      <c r="F133" s="90">
        <v>3</v>
      </c>
      <c r="G133" s="90" t="s">
        <v>51</v>
      </c>
      <c r="H133" s="90">
        <v>24</v>
      </c>
      <c r="I133" s="90" t="s">
        <v>125</v>
      </c>
      <c r="J133" s="90">
        <v>24</v>
      </c>
      <c r="K133" s="90" t="s">
        <v>71</v>
      </c>
      <c r="L133" s="90" t="s">
        <v>71</v>
      </c>
      <c r="M133" s="90" t="s">
        <v>71</v>
      </c>
      <c r="N133" s="90" t="s">
        <v>71</v>
      </c>
      <c r="O133" s="90" t="s">
        <v>71</v>
      </c>
      <c r="P133" s="90" t="s">
        <v>71</v>
      </c>
      <c r="Q133" s="90" t="s">
        <v>71</v>
      </c>
      <c r="R133" s="90" t="s">
        <v>71</v>
      </c>
      <c r="S133" s="90" t="s">
        <v>71</v>
      </c>
      <c r="T133" s="90" t="s">
        <v>71</v>
      </c>
      <c r="U133" s="90" t="s">
        <v>71</v>
      </c>
      <c r="V133" s="243" t="s">
        <v>675</v>
      </c>
    </row>
    <row r="134" spans="1:22" s="100" customFormat="1" x14ac:dyDescent="0.2">
      <c r="A134" s="90">
        <v>43</v>
      </c>
      <c r="B134" s="90" t="s">
        <v>1789</v>
      </c>
      <c r="C134" s="90" t="s">
        <v>628</v>
      </c>
      <c r="D134" s="90" t="s">
        <v>1596</v>
      </c>
      <c r="E134" s="90" t="s">
        <v>663</v>
      </c>
      <c r="F134" s="90">
        <v>3</v>
      </c>
      <c r="G134" s="90" t="s">
        <v>51</v>
      </c>
      <c r="H134" s="90">
        <v>10</v>
      </c>
      <c r="I134" s="90" t="s">
        <v>126</v>
      </c>
      <c r="J134" s="90">
        <f>24*H134</f>
        <v>240</v>
      </c>
      <c r="K134" s="90" t="s">
        <v>2029</v>
      </c>
      <c r="L134" s="90" t="s">
        <v>71</v>
      </c>
      <c r="M134" s="90" t="s">
        <v>2028</v>
      </c>
      <c r="N134" s="90" t="s">
        <v>71</v>
      </c>
      <c r="O134" s="90" t="s">
        <v>71</v>
      </c>
      <c r="P134" s="90" t="s">
        <v>71</v>
      </c>
      <c r="Q134" s="90" t="s">
        <v>71</v>
      </c>
      <c r="R134" s="90" t="s">
        <v>71</v>
      </c>
      <c r="S134" s="90" t="s">
        <v>71</v>
      </c>
      <c r="T134" s="90" t="s">
        <v>71</v>
      </c>
      <c r="U134" s="90" t="s">
        <v>71</v>
      </c>
      <c r="V134" s="243" t="s">
        <v>675</v>
      </c>
    </row>
    <row r="135" spans="1:22" s="100" customFormat="1" x14ac:dyDescent="0.2">
      <c r="A135" s="90">
        <v>44</v>
      </c>
      <c r="B135" s="90" t="s">
        <v>1789</v>
      </c>
      <c r="C135" s="90" t="s">
        <v>628</v>
      </c>
      <c r="D135" s="90" t="s">
        <v>1596</v>
      </c>
      <c r="E135" s="90" t="s">
        <v>664</v>
      </c>
      <c r="F135" s="90">
        <v>3</v>
      </c>
      <c r="G135" s="90" t="s">
        <v>51</v>
      </c>
      <c r="H135" s="90">
        <v>24</v>
      </c>
      <c r="I135" s="90" t="s">
        <v>125</v>
      </c>
      <c r="J135" s="90">
        <v>24</v>
      </c>
      <c r="K135" s="90" t="s">
        <v>71</v>
      </c>
      <c r="L135" s="90" t="s">
        <v>71</v>
      </c>
      <c r="M135" s="90" t="s">
        <v>71</v>
      </c>
      <c r="N135" s="90" t="s">
        <v>71</v>
      </c>
      <c r="O135" s="90" t="s">
        <v>71</v>
      </c>
      <c r="P135" s="90" t="s">
        <v>71</v>
      </c>
      <c r="Q135" s="90" t="s">
        <v>71</v>
      </c>
      <c r="R135" s="90" t="s">
        <v>71</v>
      </c>
      <c r="S135" s="90" t="s">
        <v>71</v>
      </c>
      <c r="T135" s="90" t="s">
        <v>71</v>
      </c>
      <c r="U135" s="90" t="s">
        <v>71</v>
      </c>
      <c r="V135" s="243" t="s">
        <v>675</v>
      </c>
    </row>
    <row r="136" spans="1:22" s="100" customFormat="1" x14ac:dyDescent="0.2">
      <c r="A136" s="90">
        <v>45</v>
      </c>
      <c r="B136" s="90" t="s">
        <v>1789</v>
      </c>
      <c r="C136" s="90" t="s">
        <v>628</v>
      </c>
      <c r="D136" s="90" t="s">
        <v>90</v>
      </c>
      <c r="E136" s="90" t="s">
        <v>90</v>
      </c>
      <c r="F136" s="90">
        <v>6</v>
      </c>
      <c r="G136" s="90" t="s">
        <v>51</v>
      </c>
      <c r="H136" s="90">
        <v>96</v>
      </c>
      <c r="I136" s="90" t="s">
        <v>125</v>
      </c>
      <c r="J136" s="90">
        <v>96</v>
      </c>
      <c r="K136" s="90" t="s">
        <v>71</v>
      </c>
      <c r="L136" s="90" t="s">
        <v>71</v>
      </c>
      <c r="M136" s="90" t="s">
        <v>71</v>
      </c>
      <c r="N136" s="90" t="s">
        <v>71</v>
      </c>
      <c r="O136" s="90" t="s">
        <v>71</v>
      </c>
      <c r="P136" s="90" t="s">
        <v>71</v>
      </c>
      <c r="Q136" s="90" t="s">
        <v>71</v>
      </c>
      <c r="R136" s="90" t="s">
        <v>71</v>
      </c>
      <c r="S136" s="90" t="s">
        <v>71</v>
      </c>
      <c r="T136" s="90" t="s">
        <v>71</v>
      </c>
      <c r="U136" s="90" t="s">
        <v>71</v>
      </c>
      <c r="V136" s="243" t="s">
        <v>675</v>
      </c>
    </row>
    <row r="137" spans="1:22" s="100" customFormat="1" x14ac:dyDescent="0.2">
      <c r="A137" s="90">
        <v>46</v>
      </c>
      <c r="B137" s="90" t="s">
        <v>1789</v>
      </c>
      <c r="C137" s="90" t="s">
        <v>628</v>
      </c>
      <c r="D137" s="90" t="s">
        <v>90</v>
      </c>
      <c r="E137" s="90" t="s">
        <v>90</v>
      </c>
      <c r="F137" s="90">
        <v>6</v>
      </c>
      <c r="G137" s="90" t="s">
        <v>51</v>
      </c>
      <c r="H137" s="90">
        <v>96</v>
      </c>
      <c r="I137" s="90" t="s">
        <v>125</v>
      </c>
      <c r="J137" s="90">
        <v>96</v>
      </c>
      <c r="K137" s="90" t="s">
        <v>71</v>
      </c>
      <c r="L137" s="90" t="s">
        <v>71</v>
      </c>
      <c r="M137" s="90" t="s">
        <v>71</v>
      </c>
      <c r="N137" s="90" t="s">
        <v>71</v>
      </c>
      <c r="O137" s="90" t="s">
        <v>71</v>
      </c>
      <c r="P137" s="90" t="s">
        <v>71</v>
      </c>
      <c r="Q137" s="90" t="s">
        <v>71</v>
      </c>
      <c r="R137" s="90" t="s">
        <v>71</v>
      </c>
      <c r="S137" s="90" t="s">
        <v>71</v>
      </c>
      <c r="T137" s="90" t="s">
        <v>71</v>
      </c>
      <c r="U137" s="90" t="s">
        <v>71</v>
      </c>
      <c r="V137" s="243" t="s">
        <v>675</v>
      </c>
    </row>
    <row r="138" spans="1:22" s="100" customFormat="1" x14ac:dyDescent="0.2">
      <c r="A138" s="90">
        <v>47</v>
      </c>
      <c r="B138" s="90" t="s">
        <v>1789</v>
      </c>
      <c r="C138" s="90" t="s">
        <v>628</v>
      </c>
      <c r="D138" s="90" t="s">
        <v>90</v>
      </c>
      <c r="E138" s="90" t="s">
        <v>90</v>
      </c>
      <c r="F138" s="90">
        <v>6</v>
      </c>
      <c r="G138" s="90" t="s">
        <v>51</v>
      </c>
      <c r="H138" s="90">
        <v>10</v>
      </c>
      <c r="I138" s="90" t="s">
        <v>126</v>
      </c>
      <c r="J138" s="90">
        <f>24*H138</f>
        <v>240</v>
      </c>
      <c r="K138" s="90" t="s">
        <v>2029</v>
      </c>
      <c r="L138" s="90" t="s">
        <v>71</v>
      </c>
      <c r="M138" s="90" t="s">
        <v>2028</v>
      </c>
      <c r="N138" s="90" t="s">
        <v>71</v>
      </c>
      <c r="O138" s="90" t="s">
        <v>71</v>
      </c>
      <c r="P138" s="90" t="s">
        <v>71</v>
      </c>
      <c r="Q138" s="90" t="s">
        <v>71</v>
      </c>
      <c r="R138" s="90" t="s">
        <v>71</v>
      </c>
      <c r="S138" s="90" t="s">
        <v>71</v>
      </c>
      <c r="T138" s="90" t="s">
        <v>71</v>
      </c>
      <c r="U138" s="90" t="s">
        <v>71</v>
      </c>
      <c r="V138" s="243" t="s">
        <v>675</v>
      </c>
    </row>
    <row r="139" spans="1:22" s="100" customFormat="1" x14ac:dyDescent="0.2">
      <c r="A139" s="90">
        <v>48</v>
      </c>
      <c r="B139" s="90" t="s">
        <v>1789</v>
      </c>
      <c r="C139" s="90" t="s">
        <v>628</v>
      </c>
      <c r="D139" s="90" t="s">
        <v>90</v>
      </c>
      <c r="E139" s="90" t="s">
        <v>90</v>
      </c>
      <c r="F139" s="90">
        <v>6</v>
      </c>
      <c r="G139" s="90" t="s">
        <v>51</v>
      </c>
      <c r="H139" s="90">
        <v>10</v>
      </c>
      <c r="I139" s="90" t="s">
        <v>126</v>
      </c>
      <c r="J139" s="90">
        <f>24*H139</f>
        <v>240</v>
      </c>
      <c r="K139" s="90" t="s">
        <v>2029</v>
      </c>
      <c r="L139" s="90" t="s">
        <v>71</v>
      </c>
      <c r="M139" s="90" t="s">
        <v>2028</v>
      </c>
      <c r="N139" s="90" t="s">
        <v>71</v>
      </c>
      <c r="O139" s="90" t="s">
        <v>71</v>
      </c>
      <c r="P139" s="90" t="s">
        <v>71</v>
      </c>
      <c r="Q139" s="90" t="s">
        <v>71</v>
      </c>
      <c r="R139" s="90" t="s">
        <v>71</v>
      </c>
      <c r="S139" s="90" t="s">
        <v>71</v>
      </c>
      <c r="T139" s="90" t="s">
        <v>71</v>
      </c>
      <c r="U139" s="90" t="s">
        <v>71</v>
      </c>
      <c r="V139" s="243" t="s">
        <v>675</v>
      </c>
    </row>
    <row r="140" spans="1:22" s="100" customFormat="1" x14ac:dyDescent="0.2">
      <c r="A140" s="90">
        <v>49</v>
      </c>
      <c r="B140" s="90" t="s">
        <v>1789</v>
      </c>
      <c r="C140" s="90" t="s">
        <v>628</v>
      </c>
      <c r="D140" s="90" t="s">
        <v>1601</v>
      </c>
      <c r="E140" s="90" t="s">
        <v>657</v>
      </c>
      <c r="F140" s="90">
        <v>3</v>
      </c>
      <c r="G140" s="90" t="s">
        <v>51</v>
      </c>
      <c r="H140" s="90">
        <v>24</v>
      </c>
      <c r="I140" s="90" t="s">
        <v>125</v>
      </c>
      <c r="J140" s="90">
        <v>24</v>
      </c>
      <c r="K140" s="90" t="s">
        <v>2029</v>
      </c>
      <c r="L140" s="90" t="s">
        <v>71</v>
      </c>
      <c r="M140" s="90" t="s">
        <v>2028</v>
      </c>
      <c r="N140" s="90" t="s">
        <v>71</v>
      </c>
      <c r="O140" s="90" t="s">
        <v>71</v>
      </c>
      <c r="P140" s="90" t="s">
        <v>71</v>
      </c>
      <c r="Q140" s="90" t="s">
        <v>71</v>
      </c>
      <c r="R140" s="90" t="s">
        <v>71</v>
      </c>
      <c r="S140" s="90" t="s">
        <v>71</v>
      </c>
      <c r="T140" s="90" t="s">
        <v>71</v>
      </c>
      <c r="U140" s="90" t="s">
        <v>71</v>
      </c>
      <c r="V140" s="243" t="s">
        <v>675</v>
      </c>
    </row>
    <row r="141" spans="1:22" s="100" customFormat="1" x14ac:dyDescent="0.2">
      <c r="A141" s="90">
        <v>50</v>
      </c>
      <c r="B141" s="90" t="s">
        <v>1789</v>
      </c>
      <c r="C141" s="90" t="s">
        <v>628</v>
      </c>
      <c r="D141" s="90" t="s">
        <v>1601</v>
      </c>
      <c r="E141" s="90" t="s">
        <v>657</v>
      </c>
      <c r="F141" s="90">
        <v>3</v>
      </c>
      <c r="G141" s="90" t="s">
        <v>51</v>
      </c>
      <c r="H141" s="90">
        <v>120</v>
      </c>
      <c r="I141" s="90" t="s">
        <v>125</v>
      </c>
      <c r="J141" s="90">
        <v>120</v>
      </c>
      <c r="K141" s="90" t="s">
        <v>2029</v>
      </c>
      <c r="L141" s="90" t="s">
        <v>71</v>
      </c>
      <c r="M141" s="90" t="s">
        <v>2028</v>
      </c>
      <c r="N141" s="90" t="s">
        <v>71</v>
      </c>
      <c r="O141" s="90" t="s">
        <v>71</v>
      </c>
      <c r="P141" s="90" t="s">
        <v>71</v>
      </c>
      <c r="Q141" s="90" t="s">
        <v>71</v>
      </c>
      <c r="R141" s="90" t="s">
        <v>71</v>
      </c>
      <c r="S141" s="90" t="s">
        <v>71</v>
      </c>
      <c r="T141" s="90" t="s">
        <v>71</v>
      </c>
      <c r="U141" s="90" t="s">
        <v>71</v>
      </c>
      <c r="V141" s="243" t="s">
        <v>675</v>
      </c>
    </row>
    <row r="142" spans="1:22" s="100" customFormat="1" x14ac:dyDescent="0.2">
      <c r="A142" s="90">
        <v>51</v>
      </c>
      <c r="B142" s="90" t="s">
        <v>1789</v>
      </c>
      <c r="C142" s="90" t="s">
        <v>1484</v>
      </c>
      <c r="D142" s="90" t="s">
        <v>1601</v>
      </c>
      <c r="E142" s="90" t="s">
        <v>657</v>
      </c>
      <c r="F142" s="90">
        <v>3</v>
      </c>
      <c r="G142" s="90" t="s">
        <v>71</v>
      </c>
      <c r="H142" s="90">
        <v>24</v>
      </c>
      <c r="I142" s="90" t="s">
        <v>125</v>
      </c>
      <c r="J142" s="90">
        <v>24</v>
      </c>
      <c r="K142" s="90" t="s">
        <v>2029</v>
      </c>
      <c r="L142" s="90" t="s">
        <v>71</v>
      </c>
      <c r="M142" s="90" t="s">
        <v>2028</v>
      </c>
      <c r="N142" s="90" t="s">
        <v>71</v>
      </c>
      <c r="O142" s="90" t="s">
        <v>71</v>
      </c>
      <c r="P142" s="90" t="s">
        <v>71</v>
      </c>
      <c r="Q142" s="90" t="s">
        <v>71</v>
      </c>
      <c r="R142" s="90" t="s">
        <v>71</v>
      </c>
      <c r="S142" s="90" t="s">
        <v>71</v>
      </c>
      <c r="T142" s="90" t="s">
        <v>71</v>
      </c>
      <c r="U142" s="90" t="s">
        <v>71</v>
      </c>
      <c r="V142" s="243" t="s">
        <v>675</v>
      </c>
    </row>
    <row r="143" spans="1:22" s="100" customFormat="1" x14ac:dyDescent="0.2">
      <c r="A143" s="90">
        <v>52</v>
      </c>
      <c r="B143" s="90" t="s">
        <v>1790</v>
      </c>
      <c r="C143" s="90" t="s">
        <v>628</v>
      </c>
      <c r="D143" s="90" t="s">
        <v>90</v>
      </c>
      <c r="E143" s="90" t="s">
        <v>90</v>
      </c>
      <c r="F143" s="90">
        <v>6</v>
      </c>
      <c r="G143" s="90" t="s">
        <v>51</v>
      </c>
      <c r="H143" s="90">
        <v>96</v>
      </c>
      <c r="I143" s="90" t="s">
        <v>125</v>
      </c>
      <c r="J143" s="90">
        <v>96</v>
      </c>
      <c r="K143" s="90" t="s">
        <v>71</v>
      </c>
      <c r="L143" s="90" t="s">
        <v>71</v>
      </c>
      <c r="M143" s="90" t="s">
        <v>71</v>
      </c>
      <c r="N143" s="90" t="s">
        <v>71</v>
      </c>
      <c r="O143" s="90" t="s">
        <v>71</v>
      </c>
      <c r="P143" s="90" t="s">
        <v>71</v>
      </c>
      <c r="Q143" s="90" t="s">
        <v>71</v>
      </c>
      <c r="R143" s="90" t="s">
        <v>71</v>
      </c>
      <c r="S143" s="90" t="s">
        <v>71</v>
      </c>
      <c r="T143" s="90" t="s">
        <v>71</v>
      </c>
      <c r="U143" s="90" t="s">
        <v>71</v>
      </c>
      <c r="V143" s="243" t="s">
        <v>675</v>
      </c>
    </row>
    <row r="144" spans="1:22" s="100" customFormat="1" x14ac:dyDescent="0.2">
      <c r="A144" s="90">
        <v>53</v>
      </c>
      <c r="B144" s="90" t="s">
        <v>1791</v>
      </c>
      <c r="C144" s="90" t="s">
        <v>628</v>
      </c>
      <c r="D144" s="90" t="s">
        <v>1596</v>
      </c>
      <c r="E144" s="90" t="s">
        <v>663</v>
      </c>
      <c r="F144" s="90">
        <v>3</v>
      </c>
      <c r="G144" s="90" t="s">
        <v>51</v>
      </c>
      <c r="H144" s="90">
        <v>10</v>
      </c>
      <c r="I144" s="90" t="s">
        <v>126</v>
      </c>
      <c r="J144" s="90">
        <f>24*H144</f>
        <v>240</v>
      </c>
      <c r="K144" s="90" t="s">
        <v>2028</v>
      </c>
      <c r="L144" s="90" t="s">
        <v>71</v>
      </c>
      <c r="M144" s="90" t="s">
        <v>2006</v>
      </c>
      <c r="N144" s="90" t="s">
        <v>71</v>
      </c>
      <c r="O144" s="90" t="s">
        <v>71</v>
      </c>
      <c r="P144" s="90" t="s">
        <v>71</v>
      </c>
      <c r="Q144" s="90" t="s">
        <v>71</v>
      </c>
      <c r="R144" s="90" t="s">
        <v>71</v>
      </c>
      <c r="S144" s="90" t="s">
        <v>71</v>
      </c>
      <c r="T144" s="90" t="s">
        <v>71</v>
      </c>
      <c r="U144" s="90" t="s">
        <v>71</v>
      </c>
      <c r="V144" s="243" t="s">
        <v>675</v>
      </c>
    </row>
    <row r="145" spans="1:22" s="100" customFormat="1" x14ac:dyDescent="0.2">
      <c r="A145" s="218">
        <v>54</v>
      </c>
      <c r="B145" s="90" t="s">
        <v>1792</v>
      </c>
      <c r="C145" s="90" t="s">
        <v>644</v>
      </c>
      <c r="D145" s="90" t="s">
        <v>1601</v>
      </c>
      <c r="E145" s="90" t="s">
        <v>657</v>
      </c>
      <c r="F145" s="90">
        <v>3</v>
      </c>
      <c r="G145" s="90" t="s">
        <v>71</v>
      </c>
      <c r="H145" s="90">
        <v>24</v>
      </c>
      <c r="I145" s="90" t="s">
        <v>125</v>
      </c>
      <c r="J145" s="90">
        <v>24</v>
      </c>
      <c r="K145" s="90" t="s">
        <v>2029</v>
      </c>
      <c r="L145" s="90" t="s">
        <v>71</v>
      </c>
      <c r="M145" s="90" t="s">
        <v>2028</v>
      </c>
      <c r="N145" s="90" t="s">
        <v>71</v>
      </c>
      <c r="O145" s="90" t="s">
        <v>71</v>
      </c>
      <c r="P145" s="90" t="s">
        <v>71</v>
      </c>
      <c r="Q145" s="90" t="s">
        <v>71</v>
      </c>
      <c r="R145" s="218" t="s">
        <v>71</v>
      </c>
      <c r="S145" s="218" t="s">
        <v>71</v>
      </c>
      <c r="T145" s="218" t="s">
        <v>71</v>
      </c>
      <c r="U145" s="218" t="s">
        <v>71</v>
      </c>
      <c r="V145" s="482" t="s">
        <v>675</v>
      </c>
    </row>
    <row r="146" spans="1:22" s="100" customFormat="1" x14ac:dyDescent="0.2">
      <c r="A146" s="218">
        <v>55</v>
      </c>
      <c r="B146" s="218" t="s">
        <v>1792</v>
      </c>
      <c r="C146" s="218" t="s">
        <v>643</v>
      </c>
      <c r="D146" s="218" t="s">
        <v>1596</v>
      </c>
      <c r="E146" s="218" t="s">
        <v>663</v>
      </c>
      <c r="F146" s="218">
        <v>3</v>
      </c>
      <c r="G146" s="218" t="s">
        <v>71</v>
      </c>
      <c r="H146" s="218">
        <v>24</v>
      </c>
      <c r="I146" s="218" t="s">
        <v>125</v>
      </c>
      <c r="J146" s="218">
        <v>24</v>
      </c>
      <c r="K146" s="218" t="s">
        <v>71</v>
      </c>
      <c r="L146" s="218" t="s">
        <v>71</v>
      </c>
      <c r="M146" s="218" t="s">
        <v>71</v>
      </c>
      <c r="N146" s="218" t="s">
        <v>71</v>
      </c>
      <c r="O146" s="218" t="s">
        <v>71</v>
      </c>
      <c r="P146" s="218" t="s">
        <v>71</v>
      </c>
      <c r="Q146" s="218" t="s">
        <v>71</v>
      </c>
      <c r="R146" s="218" t="s">
        <v>71</v>
      </c>
      <c r="S146" s="218" t="s">
        <v>71</v>
      </c>
      <c r="T146" s="218" t="s">
        <v>71</v>
      </c>
      <c r="U146" s="218" t="s">
        <v>71</v>
      </c>
      <c r="V146" s="482" t="s">
        <v>675</v>
      </c>
    </row>
    <row r="147" spans="1:22" s="100" customFormat="1" x14ac:dyDescent="0.2">
      <c r="A147" s="218">
        <v>56</v>
      </c>
      <c r="B147" s="218" t="s">
        <v>1792</v>
      </c>
      <c r="C147" s="218" t="s">
        <v>652</v>
      </c>
      <c r="D147" s="218" t="s">
        <v>1596</v>
      </c>
      <c r="E147" s="218" t="s">
        <v>663</v>
      </c>
      <c r="F147" s="218">
        <v>3</v>
      </c>
      <c r="G147" s="218" t="s">
        <v>71</v>
      </c>
      <c r="H147" s="218">
        <v>24</v>
      </c>
      <c r="I147" s="218" t="s">
        <v>125</v>
      </c>
      <c r="J147" s="218">
        <v>24</v>
      </c>
      <c r="K147" s="218" t="s">
        <v>2006</v>
      </c>
      <c r="L147" s="218" t="s">
        <v>71</v>
      </c>
      <c r="M147" s="218" t="s">
        <v>2106</v>
      </c>
      <c r="N147" s="218" t="s">
        <v>71</v>
      </c>
      <c r="O147" s="218" t="s">
        <v>71</v>
      </c>
      <c r="P147" s="218" t="s">
        <v>71</v>
      </c>
      <c r="Q147" s="218" t="s">
        <v>71</v>
      </c>
      <c r="R147" s="218" t="s">
        <v>71</v>
      </c>
      <c r="S147" s="218" t="s">
        <v>71</v>
      </c>
      <c r="T147" s="218" t="s">
        <v>71</v>
      </c>
      <c r="U147" s="218" t="s">
        <v>71</v>
      </c>
      <c r="V147" s="482" t="s">
        <v>675</v>
      </c>
    </row>
    <row r="148" spans="1:22" s="100" customFormat="1" x14ac:dyDescent="0.2">
      <c r="A148" s="218">
        <v>57</v>
      </c>
      <c r="B148" s="218" t="s">
        <v>1792</v>
      </c>
      <c r="C148" s="218" t="s">
        <v>658</v>
      </c>
      <c r="D148" s="218" t="s">
        <v>1596</v>
      </c>
      <c r="E148" s="218" t="s">
        <v>663</v>
      </c>
      <c r="F148" s="218">
        <v>3</v>
      </c>
      <c r="G148" s="218" t="s">
        <v>71</v>
      </c>
      <c r="H148" s="218">
        <v>24</v>
      </c>
      <c r="I148" s="218" t="s">
        <v>125</v>
      </c>
      <c r="J148" s="218">
        <v>24</v>
      </c>
      <c r="K148" s="218" t="s">
        <v>2107</v>
      </c>
      <c r="L148" s="218" t="s">
        <v>71</v>
      </c>
      <c r="M148" s="218" t="s">
        <v>2108</v>
      </c>
      <c r="N148" s="218" t="s">
        <v>71</v>
      </c>
      <c r="O148" s="218" t="s">
        <v>71</v>
      </c>
      <c r="P148" s="218" t="s">
        <v>71</v>
      </c>
      <c r="Q148" s="218" t="s">
        <v>71</v>
      </c>
      <c r="R148" s="218" t="s">
        <v>71</v>
      </c>
      <c r="S148" s="218" t="s">
        <v>71</v>
      </c>
      <c r="T148" s="218" t="s">
        <v>71</v>
      </c>
      <c r="U148" s="218" t="s">
        <v>71</v>
      </c>
      <c r="V148" s="482" t="s">
        <v>675</v>
      </c>
    </row>
    <row r="149" spans="1:22" s="100" customFormat="1" x14ac:dyDescent="0.2">
      <c r="A149" s="218">
        <v>58</v>
      </c>
      <c r="B149" s="218" t="s">
        <v>1792</v>
      </c>
      <c r="C149" s="218" t="s">
        <v>658</v>
      </c>
      <c r="D149" s="218" t="s">
        <v>1601</v>
      </c>
      <c r="E149" s="218" t="s">
        <v>657</v>
      </c>
      <c r="F149" s="218">
        <v>3</v>
      </c>
      <c r="G149" s="218" t="s">
        <v>71</v>
      </c>
      <c r="H149" s="218">
        <v>24</v>
      </c>
      <c r="I149" s="218" t="s">
        <v>125</v>
      </c>
      <c r="J149" s="218">
        <v>24</v>
      </c>
      <c r="K149" s="218" t="s">
        <v>2029</v>
      </c>
      <c r="L149" s="218" t="s">
        <v>71</v>
      </c>
      <c r="M149" s="218" t="s">
        <v>2028</v>
      </c>
      <c r="N149" s="218" t="s">
        <v>71</v>
      </c>
      <c r="O149" s="218" t="s">
        <v>71</v>
      </c>
      <c r="P149" s="218" t="s">
        <v>71</v>
      </c>
      <c r="Q149" s="218" t="s">
        <v>71</v>
      </c>
      <c r="R149" s="218" t="s">
        <v>71</v>
      </c>
      <c r="S149" s="218" t="s">
        <v>71</v>
      </c>
      <c r="T149" s="218" t="s">
        <v>71</v>
      </c>
      <c r="U149" s="218" t="s">
        <v>71</v>
      </c>
      <c r="V149" s="482" t="s">
        <v>675</v>
      </c>
    </row>
    <row r="150" spans="1:22" s="100" customFormat="1" x14ac:dyDescent="0.2">
      <c r="A150" s="218">
        <v>59</v>
      </c>
      <c r="B150" s="218" t="s">
        <v>1792</v>
      </c>
      <c r="C150" s="218" t="s">
        <v>628</v>
      </c>
      <c r="D150" s="218" t="s">
        <v>1596</v>
      </c>
      <c r="E150" s="218" t="s">
        <v>663</v>
      </c>
      <c r="F150" s="218">
        <v>3</v>
      </c>
      <c r="G150" s="218" t="s">
        <v>51</v>
      </c>
      <c r="H150" s="218">
        <v>10</v>
      </c>
      <c r="I150" s="218" t="s">
        <v>126</v>
      </c>
      <c r="J150" s="218">
        <f>24*H150</f>
        <v>240</v>
      </c>
      <c r="K150" s="218" t="s">
        <v>2029</v>
      </c>
      <c r="L150" s="218" t="s">
        <v>71</v>
      </c>
      <c r="M150" s="218" t="s">
        <v>2028</v>
      </c>
      <c r="N150" s="218" t="s">
        <v>71</v>
      </c>
      <c r="O150" s="218" t="s">
        <v>71</v>
      </c>
      <c r="P150" s="218" t="s">
        <v>71</v>
      </c>
      <c r="Q150" s="218" t="s">
        <v>71</v>
      </c>
      <c r="R150" s="218" t="s">
        <v>71</v>
      </c>
      <c r="S150" s="218" t="s">
        <v>71</v>
      </c>
      <c r="T150" s="218" t="s">
        <v>71</v>
      </c>
      <c r="U150" s="218" t="s">
        <v>71</v>
      </c>
      <c r="V150" s="482" t="s">
        <v>675</v>
      </c>
    </row>
    <row r="151" spans="1:22" s="100" customFormat="1" x14ac:dyDescent="0.2">
      <c r="A151" s="218">
        <v>60</v>
      </c>
      <c r="B151" s="218" t="s">
        <v>1792</v>
      </c>
      <c r="C151" s="218" t="s">
        <v>628</v>
      </c>
      <c r="D151" s="218" t="s">
        <v>90</v>
      </c>
      <c r="E151" s="218" t="s">
        <v>90</v>
      </c>
      <c r="F151" s="218">
        <v>6</v>
      </c>
      <c r="G151" s="218" t="s">
        <v>51</v>
      </c>
      <c r="H151" s="218">
        <v>96</v>
      </c>
      <c r="I151" s="218" t="s">
        <v>125</v>
      </c>
      <c r="J151" s="218">
        <v>96</v>
      </c>
      <c r="K151" s="218" t="s">
        <v>71</v>
      </c>
      <c r="L151" s="218" t="s">
        <v>71</v>
      </c>
      <c r="M151" s="218" t="s">
        <v>71</v>
      </c>
      <c r="N151" s="218" t="s">
        <v>71</v>
      </c>
      <c r="O151" s="218" t="s">
        <v>71</v>
      </c>
      <c r="P151" s="218" t="s">
        <v>71</v>
      </c>
      <c r="Q151" s="218" t="s">
        <v>71</v>
      </c>
      <c r="R151" s="218" t="s">
        <v>71</v>
      </c>
      <c r="S151" s="218" t="s">
        <v>71</v>
      </c>
      <c r="T151" s="218" t="s">
        <v>71</v>
      </c>
      <c r="U151" s="218" t="s">
        <v>71</v>
      </c>
      <c r="V151" s="482" t="s">
        <v>675</v>
      </c>
    </row>
    <row r="152" spans="1:22" s="100" customFormat="1" x14ac:dyDescent="0.2">
      <c r="A152" s="218">
        <v>61</v>
      </c>
      <c r="B152" s="218" t="s">
        <v>1792</v>
      </c>
      <c r="C152" s="218" t="s">
        <v>628</v>
      </c>
      <c r="D152" s="218" t="s">
        <v>90</v>
      </c>
      <c r="E152" s="218" t="s">
        <v>90</v>
      </c>
      <c r="F152" s="218">
        <v>6</v>
      </c>
      <c r="G152" s="218" t="s">
        <v>51</v>
      </c>
      <c r="H152" s="218">
        <v>96</v>
      </c>
      <c r="I152" s="218" t="s">
        <v>125</v>
      </c>
      <c r="J152" s="218">
        <v>96</v>
      </c>
      <c r="K152" s="218" t="s">
        <v>71</v>
      </c>
      <c r="L152" s="218" t="s">
        <v>71</v>
      </c>
      <c r="M152" s="218" t="s">
        <v>71</v>
      </c>
      <c r="N152" s="218" t="s">
        <v>71</v>
      </c>
      <c r="O152" s="218" t="s">
        <v>71</v>
      </c>
      <c r="P152" s="218" t="s">
        <v>71</v>
      </c>
      <c r="Q152" s="218" t="s">
        <v>71</v>
      </c>
      <c r="R152" s="218" t="s">
        <v>71</v>
      </c>
      <c r="S152" s="218" t="s">
        <v>71</v>
      </c>
      <c r="T152" s="218" t="s">
        <v>71</v>
      </c>
      <c r="U152" s="218" t="s">
        <v>71</v>
      </c>
      <c r="V152" s="482" t="s">
        <v>675</v>
      </c>
    </row>
    <row r="153" spans="1:22" s="100" customFormat="1" x14ac:dyDescent="0.2">
      <c r="A153" s="218">
        <v>62</v>
      </c>
      <c r="B153" s="218" t="s">
        <v>1792</v>
      </c>
      <c r="C153" s="218" t="s">
        <v>628</v>
      </c>
      <c r="D153" s="218" t="s">
        <v>90</v>
      </c>
      <c r="E153" s="218" t="s">
        <v>90</v>
      </c>
      <c r="F153" s="218">
        <v>6</v>
      </c>
      <c r="G153" s="218" t="s">
        <v>51</v>
      </c>
      <c r="H153" s="218">
        <v>10</v>
      </c>
      <c r="I153" s="218" t="s">
        <v>126</v>
      </c>
      <c r="J153" s="218">
        <f>24*H153</f>
        <v>240</v>
      </c>
      <c r="K153" s="218" t="s">
        <v>2029</v>
      </c>
      <c r="L153" s="218" t="s">
        <v>71</v>
      </c>
      <c r="M153" s="218" t="s">
        <v>2028</v>
      </c>
      <c r="N153" s="218" t="s">
        <v>71</v>
      </c>
      <c r="O153" s="218" t="s">
        <v>71</v>
      </c>
      <c r="P153" s="218" t="s">
        <v>71</v>
      </c>
      <c r="Q153" s="218" t="s">
        <v>71</v>
      </c>
      <c r="R153" s="218" t="s">
        <v>71</v>
      </c>
      <c r="S153" s="218" t="s">
        <v>71</v>
      </c>
      <c r="T153" s="218" t="s">
        <v>71</v>
      </c>
      <c r="U153" s="218" t="s">
        <v>71</v>
      </c>
      <c r="V153" s="482" t="s">
        <v>675</v>
      </c>
    </row>
    <row r="154" spans="1:22" s="100" customFormat="1" x14ac:dyDescent="0.2">
      <c r="A154" s="218">
        <v>63</v>
      </c>
      <c r="B154" s="218" t="s">
        <v>1792</v>
      </c>
      <c r="C154" s="218" t="s">
        <v>628</v>
      </c>
      <c r="D154" s="218" t="s">
        <v>90</v>
      </c>
      <c r="E154" s="218" t="s">
        <v>90</v>
      </c>
      <c r="F154" s="218">
        <v>6</v>
      </c>
      <c r="G154" s="218" t="s">
        <v>51</v>
      </c>
      <c r="H154" s="218">
        <v>10</v>
      </c>
      <c r="I154" s="218" t="s">
        <v>126</v>
      </c>
      <c r="J154" s="218">
        <f>24*H154</f>
        <v>240</v>
      </c>
      <c r="K154" s="218" t="s">
        <v>2029</v>
      </c>
      <c r="L154" s="218" t="s">
        <v>71</v>
      </c>
      <c r="M154" s="218" t="s">
        <v>2028</v>
      </c>
      <c r="N154" s="218" t="s">
        <v>71</v>
      </c>
      <c r="O154" s="218" t="s">
        <v>71</v>
      </c>
      <c r="P154" s="218" t="s">
        <v>71</v>
      </c>
      <c r="Q154" s="218" t="s">
        <v>71</v>
      </c>
      <c r="R154" s="218" t="s">
        <v>71</v>
      </c>
      <c r="S154" s="218" t="s">
        <v>71</v>
      </c>
      <c r="T154" s="218" t="s">
        <v>71</v>
      </c>
      <c r="U154" s="218" t="s">
        <v>71</v>
      </c>
      <c r="V154" s="482" t="s">
        <v>675</v>
      </c>
    </row>
    <row r="155" spans="1:22" s="100" customFormat="1" x14ac:dyDescent="0.2">
      <c r="A155" s="218">
        <v>64</v>
      </c>
      <c r="B155" s="218" t="s">
        <v>1792</v>
      </c>
      <c r="C155" s="218" t="s">
        <v>628</v>
      </c>
      <c r="D155" s="218" t="s">
        <v>1601</v>
      </c>
      <c r="E155" s="218" t="s">
        <v>657</v>
      </c>
      <c r="F155" s="218">
        <v>3</v>
      </c>
      <c r="G155" s="218" t="s">
        <v>51</v>
      </c>
      <c r="H155" s="218">
        <v>24</v>
      </c>
      <c r="I155" s="218" t="s">
        <v>125</v>
      </c>
      <c r="J155" s="218">
        <v>24</v>
      </c>
      <c r="K155" s="218" t="s">
        <v>2029</v>
      </c>
      <c r="L155" s="218" t="s">
        <v>71</v>
      </c>
      <c r="M155" s="218" t="s">
        <v>2028</v>
      </c>
      <c r="N155" s="218" t="s">
        <v>71</v>
      </c>
      <c r="O155" s="218" t="s">
        <v>71</v>
      </c>
      <c r="P155" s="218" t="s">
        <v>71</v>
      </c>
      <c r="Q155" s="218" t="s">
        <v>71</v>
      </c>
      <c r="R155" s="218" t="s">
        <v>71</v>
      </c>
      <c r="S155" s="218" t="s">
        <v>71</v>
      </c>
      <c r="T155" s="218" t="s">
        <v>71</v>
      </c>
      <c r="U155" s="218" t="s">
        <v>71</v>
      </c>
      <c r="V155" s="482" t="s">
        <v>675</v>
      </c>
    </row>
    <row r="156" spans="1:22" s="100" customFormat="1" x14ac:dyDescent="0.2">
      <c r="A156" s="218">
        <v>65</v>
      </c>
      <c r="B156" s="218" t="s">
        <v>1793</v>
      </c>
      <c r="C156" s="218" t="s">
        <v>628</v>
      </c>
      <c r="D156" s="218" t="s">
        <v>90</v>
      </c>
      <c r="E156" s="218" t="s">
        <v>663</v>
      </c>
      <c r="F156" s="218">
        <v>3</v>
      </c>
      <c r="G156" s="218" t="s">
        <v>51</v>
      </c>
      <c r="H156" s="218">
        <v>10</v>
      </c>
      <c r="I156" s="218" t="s">
        <v>126</v>
      </c>
      <c r="J156" s="218">
        <f>24*H156</f>
        <v>240</v>
      </c>
      <c r="K156" s="218" t="s">
        <v>2029</v>
      </c>
      <c r="L156" s="218" t="s">
        <v>71</v>
      </c>
      <c r="M156" s="218" t="s">
        <v>2028</v>
      </c>
      <c r="N156" s="218" t="s">
        <v>71</v>
      </c>
      <c r="O156" s="218" t="s">
        <v>71</v>
      </c>
      <c r="P156" s="218" t="s">
        <v>71</v>
      </c>
      <c r="Q156" s="218" t="s">
        <v>71</v>
      </c>
      <c r="R156" s="218" t="s">
        <v>71</v>
      </c>
      <c r="S156" s="218" t="s">
        <v>71</v>
      </c>
      <c r="T156" s="218" t="s">
        <v>71</v>
      </c>
      <c r="U156" s="218" t="s">
        <v>71</v>
      </c>
      <c r="V156" s="482" t="s">
        <v>675</v>
      </c>
    </row>
    <row r="157" spans="1:22" s="100" customFormat="1" x14ac:dyDescent="0.2">
      <c r="A157" s="218">
        <v>66</v>
      </c>
      <c r="B157" s="218" t="s">
        <v>1794</v>
      </c>
      <c r="C157" s="218" t="s">
        <v>628</v>
      </c>
      <c r="D157" s="218" t="s">
        <v>90</v>
      </c>
      <c r="E157" s="218" t="s">
        <v>90</v>
      </c>
      <c r="F157" s="218">
        <v>6</v>
      </c>
      <c r="G157" s="218" t="s">
        <v>51</v>
      </c>
      <c r="H157" s="218">
        <v>96</v>
      </c>
      <c r="I157" s="218" t="s">
        <v>125</v>
      </c>
      <c r="J157" s="218">
        <v>96</v>
      </c>
      <c r="K157" s="218" t="s">
        <v>71</v>
      </c>
      <c r="L157" s="218" t="s">
        <v>71</v>
      </c>
      <c r="M157" s="218" t="s">
        <v>71</v>
      </c>
      <c r="N157" s="218" t="s">
        <v>71</v>
      </c>
      <c r="O157" s="218" t="s">
        <v>71</v>
      </c>
      <c r="P157" s="218" t="s">
        <v>71</v>
      </c>
      <c r="Q157" s="218" t="s">
        <v>71</v>
      </c>
      <c r="R157" s="218" t="s">
        <v>71</v>
      </c>
      <c r="S157" s="218" t="s">
        <v>71</v>
      </c>
      <c r="T157" s="218" t="s">
        <v>71</v>
      </c>
      <c r="U157" s="218" t="s">
        <v>71</v>
      </c>
      <c r="V157" s="482" t="s">
        <v>675</v>
      </c>
    </row>
    <row r="158" spans="1:22" s="100" customFormat="1" x14ac:dyDescent="0.2">
      <c r="A158" s="90">
        <v>67</v>
      </c>
      <c r="B158" s="218" t="s">
        <v>1795</v>
      </c>
      <c r="C158" s="218" t="s">
        <v>628</v>
      </c>
      <c r="D158" s="218" t="s">
        <v>90</v>
      </c>
      <c r="E158" s="218" t="s">
        <v>90</v>
      </c>
      <c r="F158" s="218">
        <v>6</v>
      </c>
      <c r="G158" s="218" t="s">
        <v>51</v>
      </c>
      <c r="H158" s="218">
        <v>96</v>
      </c>
      <c r="I158" s="218" t="s">
        <v>125</v>
      </c>
      <c r="J158" s="218">
        <v>96</v>
      </c>
      <c r="K158" s="218" t="s">
        <v>71</v>
      </c>
      <c r="L158" s="218" t="s">
        <v>71</v>
      </c>
      <c r="M158" s="218" t="s">
        <v>71</v>
      </c>
      <c r="N158" s="218" t="s">
        <v>71</v>
      </c>
      <c r="O158" s="218" t="s">
        <v>71</v>
      </c>
      <c r="P158" s="218" t="s">
        <v>71</v>
      </c>
      <c r="Q158" s="218" t="s">
        <v>71</v>
      </c>
      <c r="R158" s="90" t="s">
        <v>71</v>
      </c>
      <c r="S158" s="90" t="s">
        <v>71</v>
      </c>
      <c r="T158" s="90" t="s">
        <v>71</v>
      </c>
      <c r="U158" s="90" t="s">
        <v>71</v>
      </c>
      <c r="V158" s="243" t="s">
        <v>675</v>
      </c>
    </row>
    <row r="159" spans="1:22" s="100" customFormat="1" x14ac:dyDescent="0.2">
      <c r="A159" s="90">
        <v>68</v>
      </c>
      <c r="B159" s="90" t="s">
        <v>1796</v>
      </c>
      <c r="C159" s="90" t="s">
        <v>628</v>
      </c>
      <c r="D159" s="90" t="s">
        <v>1601</v>
      </c>
      <c r="E159" s="90" t="s">
        <v>657</v>
      </c>
      <c r="F159" s="90">
        <v>3</v>
      </c>
      <c r="G159" s="90" t="s">
        <v>51</v>
      </c>
      <c r="H159" s="90">
        <v>24</v>
      </c>
      <c r="I159" s="90" t="s">
        <v>125</v>
      </c>
      <c r="J159" s="90">
        <v>24</v>
      </c>
      <c r="K159" s="90" t="s">
        <v>2029</v>
      </c>
      <c r="L159" s="90" t="s">
        <v>71</v>
      </c>
      <c r="M159" s="90" t="s">
        <v>2028</v>
      </c>
      <c r="N159" s="90" t="s">
        <v>71</v>
      </c>
      <c r="O159" s="90" t="s">
        <v>71</v>
      </c>
      <c r="P159" s="90" t="s">
        <v>71</v>
      </c>
      <c r="Q159" s="90" t="s">
        <v>71</v>
      </c>
      <c r="R159" s="90" t="s">
        <v>71</v>
      </c>
      <c r="S159" s="90" t="s">
        <v>71</v>
      </c>
      <c r="T159" s="90" t="s">
        <v>71</v>
      </c>
      <c r="U159" s="90" t="s">
        <v>71</v>
      </c>
      <c r="V159" s="243" t="s">
        <v>675</v>
      </c>
    </row>
    <row r="160" spans="1:22" s="100" customFormat="1" x14ac:dyDescent="0.2">
      <c r="A160" s="90">
        <v>71</v>
      </c>
      <c r="B160" s="90" t="s">
        <v>1797</v>
      </c>
      <c r="C160" s="90" t="s">
        <v>628</v>
      </c>
      <c r="D160" s="90" t="s">
        <v>90</v>
      </c>
      <c r="E160" s="90" t="s">
        <v>90</v>
      </c>
      <c r="F160" s="90">
        <v>6</v>
      </c>
      <c r="G160" s="90" t="s">
        <v>51</v>
      </c>
      <c r="H160" s="90">
        <v>96</v>
      </c>
      <c r="I160" s="90" t="s">
        <v>125</v>
      </c>
      <c r="J160" s="90">
        <v>96</v>
      </c>
      <c r="K160" s="90" t="s">
        <v>71</v>
      </c>
      <c r="L160" s="90" t="s">
        <v>71</v>
      </c>
      <c r="M160" s="90" t="s">
        <v>71</v>
      </c>
      <c r="N160" s="90" t="s">
        <v>71</v>
      </c>
      <c r="O160" s="90" t="s">
        <v>71</v>
      </c>
      <c r="P160" s="90" t="s">
        <v>71</v>
      </c>
      <c r="Q160" s="90" t="s">
        <v>71</v>
      </c>
      <c r="R160" s="90" t="s">
        <v>71</v>
      </c>
      <c r="S160" s="90" t="s">
        <v>71</v>
      </c>
      <c r="T160" s="90" t="s">
        <v>71</v>
      </c>
      <c r="U160" s="90" t="s">
        <v>71</v>
      </c>
      <c r="V160" s="243" t="s">
        <v>675</v>
      </c>
    </row>
    <row r="161" spans="1:22" s="100" customFormat="1" x14ac:dyDescent="0.2">
      <c r="A161" s="90">
        <v>72</v>
      </c>
      <c r="B161" s="90" t="s">
        <v>1797</v>
      </c>
      <c r="C161" s="90" t="s">
        <v>628</v>
      </c>
      <c r="D161" s="90" t="s">
        <v>1601</v>
      </c>
      <c r="E161" s="90" t="s">
        <v>657</v>
      </c>
      <c r="F161" s="90">
        <v>3</v>
      </c>
      <c r="G161" s="90" t="s">
        <v>51</v>
      </c>
      <c r="H161" s="90">
        <v>24</v>
      </c>
      <c r="I161" s="90" t="s">
        <v>125</v>
      </c>
      <c r="J161" s="90">
        <v>24</v>
      </c>
      <c r="K161" s="90" t="s">
        <v>2029</v>
      </c>
      <c r="L161" s="90" t="s">
        <v>71</v>
      </c>
      <c r="M161" s="90" t="s">
        <v>2028</v>
      </c>
      <c r="N161" s="90" t="s">
        <v>71</v>
      </c>
      <c r="O161" s="90" t="s">
        <v>71</v>
      </c>
      <c r="P161" s="90" t="s">
        <v>71</v>
      </c>
      <c r="Q161" s="90" t="s">
        <v>71</v>
      </c>
      <c r="R161" s="90" t="s">
        <v>71</v>
      </c>
      <c r="S161" s="90" t="s">
        <v>71</v>
      </c>
      <c r="T161" s="90" t="s">
        <v>71</v>
      </c>
      <c r="U161" s="90" t="s">
        <v>71</v>
      </c>
      <c r="V161" s="243" t="s">
        <v>675</v>
      </c>
    </row>
    <row r="162" spans="1:22" s="100" customFormat="1" x14ac:dyDescent="0.2">
      <c r="A162" s="90">
        <v>73</v>
      </c>
      <c r="B162" s="90" t="s">
        <v>1798</v>
      </c>
      <c r="C162" s="90" t="s">
        <v>628</v>
      </c>
      <c r="D162" s="90" t="s">
        <v>90</v>
      </c>
      <c r="E162" s="90" t="s">
        <v>90</v>
      </c>
      <c r="F162" s="90">
        <v>6</v>
      </c>
      <c r="G162" s="90" t="s">
        <v>51</v>
      </c>
      <c r="H162" s="90">
        <v>96</v>
      </c>
      <c r="I162" s="90" t="s">
        <v>125</v>
      </c>
      <c r="J162" s="90">
        <v>96</v>
      </c>
      <c r="K162" s="90" t="s">
        <v>71</v>
      </c>
      <c r="L162" s="90" t="s">
        <v>71</v>
      </c>
      <c r="M162" s="90" t="s">
        <v>71</v>
      </c>
      <c r="N162" s="90" t="s">
        <v>71</v>
      </c>
      <c r="O162" s="90" t="s">
        <v>71</v>
      </c>
      <c r="P162" s="90" t="s">
        <v>71</v>
      </c>
      <c r="Q162" s="90" t="s">
        <v>71</v>
      </c>
      <c r="R162" s="90" t="s">
        <v>71</v>
      </c>
      <c r="S162" s="90" t="s">
        <v>71</v>
      </c>
      <c r="T162" s="90" t="s">
        <v>71</v>
      </c>
      <c r="U162" s="90" t="s">
        <v>71</v>
      </c>
      <c r="V162" s="243" t="s">
        <v>675</v>
      </c>
    </row>
    <row r="163" spans="1:22" s="100" customFormat="1" x14ac:dyDescent="0.2">
      <c r="A163" s="90">
        <v>74</v>
      </c>
      <c r="B163" s="90" t="s">
        <v>1798</v>
      </c>
      <c r="C163" s="90" t="s">
        <v>628</v>
      </c>
      <c r="D163" s="90" t="s">
        <v>1601</v>
      </c>
      <c r="E163" s="90" t="s">
        <v>657</v>
      </c>
      <c r="F163" s="90">
        <v>3</v>
      </c>
      <c r="G163" s="90" t="s">
        <v>51</v>
      </c>
      <c r="H163" s="90">
        <v>24</v>
      </c>
      <c r="I163" s="90" t="s">
        <v>125</v>
      </c>
      <c r="J163" s="90">
        <v>24</v>
      </c>
      <c r="K163" s="90" t="s">
        <v>2028</v>
      </c>
      <c r="L163" s="90" t="s">
        <v>71</v>
      </c>
      <c r="M163" s="90" t="s">
        <v>2006</v>
      </c>
      <c r="N163" s="90" t="s">
        <v>71</v>
      </c>
      <c r="O163" s="90" t="s">
        <v>71</v>
      </c>
      <c r="P163" s="90" t="s">
        <v>71</v>
      </c>
      <c r="Q163" s="90" t="s">
        <v>71</v>
      </c>
      <c r="R163" s="90" t="s">
        <v>71</v>
      </c>
      <c r="S163" s="90" t="s">
        <v>71</v>
      </c>
      <c r="T163" s="90" t="s">
        <v>71</v>
      </c>
      <c r="U163" s="90" t="s">
        <v>71</v>
      </c>
      <c r="V163" s="243" t="s">
        <v>675</v>
      </c>
    </row>
    <row r="164" spans="1:22" s="100" customFormat="1" x14ac:dyDescent="0.2">
      <c r="A164" s="90">
        <v>75</v>
      </c>
      <c r="B164" s="90" t="s">
        <v>1799</v>
      </c>
      <c r="C164" s="90" t="s">
        <v>628</v>
      </c>
      <c r="D164" s="90" t="s">
        <v>90</v>
      </c>
      <c r="E164" s="90" t="s">
        <v>90</v>
      </c>
      <c r="F164" s="90">
        <v>6</v>
      </c>
      <c r="G164" s="90" t="s">
        <v>51</v>
      </c>
      <c r="H164" s="90">
        <v>96</v>
      </c>
      <c r="I164" s="90" t="s">
        <v>125</v>
      </c>
      <c r="J164" s="90">
        <v>96</v>
      </c>
      <c r="K164" s="90" t="s">
        <v>71</v>
      </c>
      <c r="L164" s="90" t="s">
        <v>71</v>
      </c>
      <c r="M164" s="90" t="s">
        <v>71</v>
      </c>
      <c r="N164" s="90" t="s">
        <v>71</v>
      </c>
      <c r="O164" s="90" t="s">
        <v>71</v>
      </c>
      <c r="P164" s="90" t="s">
        <v>71</v>
      </c>
      <c r="Q164" s="90" t="s">
        <v>71</v>
      </c>
      <c r="R164" s="90" t="s">
        <v>71</v>
      </c>
      <c r="S164" s="90" t="s">
        <v>71</v>
      </c>
      <c r="T164" s="90" t="s">
        <v>71</v>
      </c>
      <c r="U164" s="90" t="s">
        <v>71</v>
      </c>
      <c r="V164" s="243" t="s">
        <v>675</v>
      </c>
    </row>
    <row r="166" spans="1:22" s="43" customFormat="1" ht="16" thickBot="1" x14ac:dyDescent="0.25">
      <c r="A166" s="1" t="s">
        <v>2142</v>
      </c>
      <c r="B166" s="1"/>
      <c r="C166" s="1" t="s">
        <v>69</v>
      </c>
      <c r="D166" s="16"/>
      <c r="E166" s="16" t="s">
        <v>105</v>
      </c>
    </row>
    <row r="168" spans="1:22" x14ac:dyDescent="0.2">
      <c r="A168" s="263" t="s">
        <v>5</v>
      </c>
      <c r="B168" s="54" t="s">
        <v>9</v>
      </c>
      <c r="C168" s="55" t="s">
        <v>56</v>
      </c>
      <c r="D168" s="56" t="s">
        <v>488</v>
      </c>
      <c r="E168" s="56" t="s">
        <v>489</v>
      </c>
      <c r="F168" s="56" t="s">
        <v>490</v>
      </c>
      <c r="G168" s="56" t="s">
        <v>491</v>
      </c>
      <c r="H168" s="56" t="s">
        <v>492</v>
      </c>
      <c r="I168" s="56" t="s">
        <v>493</v>
      </c>
      <c r="J168" s="55" t="s">
        <v>2139</v>
      </c>
      <c r="K168" s="55" t="s">
        <v>122</v>
      </c>
      <c r="L168" s="55" t="s">
        <v>2140</v>
      </c>
      <c r="M168" s="55" t="s">
        <v>122</v>
      </c>
      <c r="N168" s="530" t="s">
        <v>42</v>
      </c>
      <c r="O168" s="55" t="s">
        <v>2141</v>
      </c>
      <c r="P168" s="55" t="s">
        <v>122</v>
      </c>
      <c r="Q168" s="530" t="s">
        <v>10</v>
      </c>
      <c r="R168" s="55" t="s">
        <v>2566</v>
      </c>
      <c r="S168" s="55" t="s">
        <v>11</v>
      </c>
      <c r="T168" s="55" t="s">
        <v>16</v>
      </c>
    </row>
    <row r="169" spans="1:22" s="49" customFormat="1" x14ac:dyDescent="0.2">
      <c r="A169" s="83">
        <v>64</v>
      </c>
      <c r="B169" s="83" t="s">
        <v>90</v>
      </c>
      <c r="C169" s="57" t="s">
        <v>51</v>
      </c>
      <c r="D169" s="84">
        <v>24</v>
      </c>
      <c r="E169" s="84" t="s">
        <v>125</v>
      </c>
      <c r="F169" s="84">
        <v>24</v>
      </c>
      <c r="G169" s="84">
        <v>24</v>
      </c>
      <c r="H169" s="84" t="s">
        <v>125</v>
      </c>
      <c r="I169" s="84">
        <v>24</v>
      </c>
      <c r="J169" s="57" t="s">
        <v>71</v>
      </c>
      <c r="K169" s="57" t="s">
        <v>71</v>
      </c>
      <c r="L169" s="57" t="s">
        <v>71</v>
      </c>
      <c r="M169" s="57" t="s">
        <v>71</v>
      </c>
      <c r="N169" s="57" t="s">
        <v>71</v>
      </c>
      <c r="O169" s="57" t="s">
        <v>71</v>
      </c>
      <c r="P169" s="57" t="s">
        <v>71</v>
      </c>
      <c r="Q169" s="57" t="s">
        <v>71</v>
      </c>
      <c r="R169" s="57" t="s">
        <v>71</v>
      </c>
      <c r="S169" s="57" t="s">
        <v>71</v>
      </c>
      <c r="T169" s="83" t="s">
        <v>2027</v>
      </c>
      <c r="U169" s="98"/>
    </row>
    <row r="171" spans="1:22" s="43" customFormat="1" ht="16" thickBot="1" x14ac:dyDescent="0.25">
      <c r="A171" s="1" t="s">
        <v>12</v>
      </c>
      <c r="B171" s="1"/>
    </row>
    <row r="172" spans="1:22" s="31" customFormat="1" x14ac:dyDescent="0.2">
      <c r="A172" s="3" t="s">
        <v>13</v>
      </c>
      <c r="B172" s="3"/>
      <c r="E172" s="58" t="s">
        <v>648</v>
      </c>
      <c r="F172" s="58" t="s">
        <v>1490</v>
      </c>
      <c r="G172" s="58" t="s">
        <v>1491</v>
      </c>
      <c r="H172" s="58" t="s">
        <v>1492</v>
      </c>
      <c r="I172" s="58" t="s">
        <v>1493</v>
      </c>
      <c r="J172" s="58" t="s">
        <v>1494</v>
      </c>
      <c r="K172" s="58" t="s">
        <v>1495</v>
      </c>
      <c r="L172" s="58" t="s">
        <v>661</v>
      </c>
      <c r="M172" s="58" t="s">
        <v>1496</v>
      </c>
      <c r="N172" s="58" t="s">
        <v>668</v>
      </c>
      <c r="O172" s="58" t="s">
        <v>669</v>
      </c>
      <c r="P172" s="58" t="s">
        <v>670</v>
      </c>
      <c r="Q172" s="30" t="s">
        <v>54</v>
      </c>
      <c r="S172" s="30" t="s">
        <v>16</v>
      </c>
    </row>
    <row r="173" spans="1:22" s="60" customFormat="1" x14ac:dyDescent="0.2">
      <c r="A173" s="59">
        <v>1</v>
      </c>
      <c r="B173" s="59"/>
      <c r="C173" s="60" t="s">
        <v>37</v>
      </c>
      <c r="E173" s="61">
        <v>1</v>
      </c>
      <c r="F173" s="61">
        <v>1</v>
      </c>
      <c r="G173" s="61">
        <v>1</v>
      </c>
      <c r="H173" s="61">
        <v>1</v>
      </c>
      <c r="I173" s="61">
        <v>1</v>
      </c>
      <c r="J173" s="61">
        <v>1</v>
      </c>
      <c r="K173" s="61">
        <v>1</v>
      </c>
      <c r="L173" s="61">
        <v>1</v>
      </c>
      <c r="M173" s="61">
        <v>1</v>
      </c>
      <c r="N173" s="61">
        <v>1</v>
      </c>
      <c r="O173" s="61">
        <v>1</v>
      </c>
      <c r="P173" s="61">
        <v>1</v>
      </c>
      <c r="Q173" s="60" t="s">
        <v>60</v>
      </c>
      <c r="S173" s="239" t="s">
        <v>651</v>
      </c>
    </row>
    <row r="174" spans="1:22" x14ac:dyDescent="0.2">
      <c r="A174" s="4">
        <v>2</v>
      </c>
      <c r="B174" s="4"/>
      <c r="C174" s="5" t="s">
        <v>17</v>
      </c>
      <c r="E174" s="6">
        <v>1</v>
      </c>
      <c r="F174" s="6">
        <v>1</v>
      </c>
      <c r="G174" s="6">
        <v>1</v>
      </c>
      <c r="H174" s="6">
        <v>1</v>
      </c>
      <c r="I174" s="6">
        <v>1</v>
      </c>
      <c r="J174" s="6">
        <v>1</v>
      </c>
      <c r="K174" s="6">
        <v>1</v>
      </c>
      <c r="L174" s="6">
        <v>1</v>
      </c>
      <c r="M174" s="6">
        <v>1</v>
      </c>
      <c r="N174" s="6">
        <v>1</v>
      </c>
      <c r="O174" s="6">
        <v>1</v>
      </c>
      <c r="P174" s="6">
        <v>1</v>
      </c>
      <c r="Q174" s="19" t="s">
        <v>61</v>
      </c>
      <c r="S174" s="41" t="s">
        <v>649</v>
      </c>
    </row>
    <row r="175" spans="1:22" s="8" customFormat="1" x14ac:dyDescent="0.2">
      <c r="A175" s="7">
        <v>3</v>
      </c>
      <c r="B175" s="7"/>
      <c r="C175" s="8" t="s">
        <v>18</v>
      </c>
      <c r="E175" s="10">
        <v>0</v>
      </c>
      <c r="F175" s="10">
        <v>0</v>
      </c>
      <c r="G175" s="10">
        <v>0</v>
      </c>
      <c r="H175" s="10">
        <v>0</v>
      </c>
      <c r="I175" s="10">
        <v>0</v>
      </c>
      <c r="J175" s="10">
        <v>0</v>
      </c>
      <c r="K175" s="10">
        <v>0</v>
      </c>
      <c r="L175" s="10">
        <v>0</v>
      </c>
      <c r="M175" s="10">
        <v>0</v>
      </c>
      <c r="N175" s="10">
        <v>0</v>
      </c>
      <c r="O175" s="10">
        <v>0</v>
      </c>
      <c r="P175" s="10">
        <v>0</v>
      </c>
      <c r="Q175" s="8" t="s">
        <v>19</v>
      </c>
      <c r="S175" s="41" t="s">
        <v>1628</v>
      </c>
    </row>
    <row r="176" spans="1:22" s="8" customFormat="1" x14ac:dyDescent="0.2">
      <c r="A176" s="7">
        <v>4</v>
      </c>
      <c r="B176" s="7"/>
      <c r="C176" s="8" t="s">
        <v>20</v>
      </c>
      <c r="E176" s="10">
        <v>0</v>
      </c>
      <c r="F176" s="10">
        <v>0</v>
      </c>
      <c r="G176" s="10">
        <v>0</v>
      </c>
      <c r="H176" s="10">
        <v>0</v>
      </c>
      <c r="I176" s="10">
        <v>0</v>
      </c>
      <c r="J176" s="10">
        <v>0</v>
      </c>
      <c r="K176" s="10">
        <v>0</v>
      </c>
      <c r="L176" s="10">
        <v>0</v>
      </c>
      <c r="M176" s="10">
        <v>0</v>
      </c>
      <c r="N176" s="10">
        <v>0</v>
      </c>
      <c r="O176" s="10">
        <v>0</v>
      </c>
      <c r="P176" s="10">
        <v>0</v>
      </c>
      <c r="Q176" s="8" t="s">
        <v>21</v>
      </c>
      <c r="S176" s="41" t="s">
        <v>1628</v>
      </c>
    </row>
    <row r="177" spans="1:19" x14ac:dyDescent="0.2">
      <c r="A177" s="4">
        <v>5</v>
      </c>
      <c r="B177" s="4"/>
      <c r="C177" s="5" t="s">
        <v>22</v>
      </c>
      <c r="E177" s="6">
        <v>1</v>
      </c>
      <c r="F177" s="6">
        <v>1</v>
      </c>
      <c r="G177" s="6">
        <v>1</v>
      </c>
      <c r="H177" s="6">
        <v>1</v>
      </c>
      <c r="I177" s="6">
        <v>1</v>
      </c>
      <c r="J177" s="6">
        <v>1</v>
      </c>
      <c r="K177" s="6">
        <v>1</v>
      </c>
      <c r="L177" s="6">
        <v>1</v>
      </c>
      <c r="M177" s="6">
        <v>1</v>
      </c>
      <c r="N177" s="6">
        <v>1</v>
      </c>
      <c r="O177" s="6">
        <v>1</v>
      </c>
      <c r="P177" s="6">
        <v>1</v>
      </c>
      <c r="Q177" s="19" t="s">
        <v>23</v>
      </c>
      <c r="S177" s="41" t="s">
        <v>650</v>
      </c>
    </row>
    <row r="178" spans="1:19" x14ac:dyDescent="0.2">
      <c r="A178" s="7">
        <v>6</v>
      </c>
      <c r="B178" s="7"/>
      <c r="C178" s="8" t="s">
        <v>24</v>
      </c>
      <c r="E178" s="10">
        <v>1</v>
      </c>
      <c r="F178" s="10">
        <v>1</v>
      </c>
      <c r="G178" s="10">
        <v>1</v>
      </c>
      <c r="H178" s="10">
        <v>1</v>
      </c>
      <c r="I178" s="10">
        <v>1</v>
      </c>
      <c r="J178" s="10">
        <v>1</v>
      </c>
      <c r="K178" s="10">
        <v>1</v>
      </c>
      <c r="L178" s="10">
        <v>1</v>
      </c>
      <c r="M178" s="10">
        <v>1</v>
      </c>
      <c r="N178" s="10">
        <v>1</v>
      </c>
      <c r="O178" s="10">
        <v>1</v>
      </c>
      <c r="P178" s="10">
        <v>1</v>
      </c>
      <c r="Q178" s="19" t="s">
        <v>128</v>
      </c>
      <c r="S178" s="41" t="s">
        <v>1313</v>
      </c>
    </row>
    <row r="179" spans="1:19" x14ac:dyDescent="0.2">
      <c r="E179" s="62"/>
      <c r="F179" s="62"/>
      <c r="G179" s="62"/>
      <c r="H179" s="62"/>
      <c r="I179" s="62"/>
      <c r="J179" s="62"/>
      <c r="K179" s="62"/>
      <c r="L179" s="62"/>
      <c r="M179" s="62"/>
      <c r="N179" s="62"/>
      <c r="O179" s="62"/>
      <c r="P179" s="62"/>
      <c r="S179" s="41"/>
    </row>
    <row r="180" spans="1:19" s="31" customFormat="1" x14ac:dyDescent="0.2">
      <c r="A180" s="3" t="s">
        <v>25</v>
      </c>
      <c r="B180" s="3"/>
      <c r="E180" s="58" t="s">
        <v>14</v>
      </c>
      <c r="F180" s="58" t="s">
        <v>14</v>
      </c>
      <c r="G180" s="58" t="s">
        <v>14</v>
      </c>
      <c r="H180" s="58" t="s">
        <v>14</v>
      </c>
      <c r="I180" s="58" t="s">
        <v>14</v>
      </c>
      <c r="J180" s="58" t="s">
        <v>14</v>
      </c>
      <c r="K180" s="58" t="s">
        <v>14</v>
      </c>
      <c r="L180" s="58" t="s">
        <v>14</v>
      </c>
      <c r="M180" s="58" t="s">
        <v>14</v>
      </c>
      <c r="N180" s="58" t="s">
        <v>14</v>
      </c>
      <c r="O180" s="58" t="s">
        <v>14</v>
      </c>
      <c r="P180" s="58" t="s">
        <v>14</v>
      </c>
      <c r="Q180" s="30" t="s">
        <v>15</v>
      </c>
      <c r="S180" s="40" t="s">
        <v>16</v>
      </c>
    </row>
    <row r="181" spans="1:19" x14ac:dyDescent="0.2">
      <c r="A181" s="19">
        <v>7</v>
      </c>
      <c r="C181" s="19" t="s">
        <v>26</v>
      </c>
      <c r="E181" s="61">
        <v>1</v>
      </c>
      <c r="F181" s="61">
        <v>1</v>
      </c>
      <c r="G181" s="61">
        <v>1</v>
      </c>
      <c r="H181" s="61">
        <v>1</v>
      </c>
      <c r="I181" s="61">
        <v>1</v>
      </c>
      <c r="J181" s="61">
        <v>1</v>
      </c>
      <c r="K181" s="61">
        <v>1</v>
      </c>
      <c r="L181" s="61">
        <v>1</v>
      </c>
      <c r="M181" s="61">
        <v>1</v>
      </c>
      <c r="N181" s="61">
        <v>1</v>
      </c>
      <c r="O181" s="61">
        <v>1</v>
      </c>
      <c r="P181" s="61">
        <v>1</v>
      </c>
      <c r="Q181" s="19" t="s">
        <v>27</v>
      </c>
      <c r="S181" s="42" t="s">
        <v>627</v>
      </c>
    </row>
    <row r="182" spans="1:19" x14ac:dyDescent="0.2">
      <c r="A182" s="19">
        <v>8</v>
      </c>
      <c r="C182" s="19" t="s">
        <v>58</v>
      </c>
      <c r="E182" s="61">
        <v>1</v>
      </c>
      <c r="F182" s="61">
        <v>1</v>
      </c>
      <c r="G182" s="61">
        <v>1</v>
      </c>
      <c r="H182" s="61">
        <v>1</v>
      </c>
      <c r="I182" s="61">
        <v>1</v>
      </c>
      <c r="J182" s="61">
        <v>1</v>
      </c>
      <c r="K182" s="61">
        <v>1</v>
      </c>
      <c r="L182" s="61">
        <v>1</v>
      </c>
      <c r="M182" s="61">
        <v>1</v>
      </c>
      <c r="N182" s="61">
        <v>1</v>
      </c>
      <c r="O182" s="61">
        <v>1</v>
      </c>
      <c r="P182" s="61">
        <v>1</v>
      </c>
      <c r="Q182" s="19" t="s">
        <v>62</v>
      </c>
      <c r="S182" s="42" t="s">
        <v>672</v>
      </c>
    </row>
    <row r="183" spans="1:19" x14ac:dyDescent="0.2">
      <c r="A183" s="19">
        <v>9</v>
      </c>
      <c r="C183" s="19" t="s">
        <v>40</v>
      </c>
      <c r="E183" s="61">
        <v>0</v>
      </c>
      <c r="F183" s="61">
        <v>0</v>
      </c>
      <c r="G183" s="61">
        <v>0</v>
      </c>
      <c r="H183" s="61">
        <v>0</v>
      </c>
      <c r="I183" s="61">
        <v>0</v>
      </c>
      <c r="J183" s="61">
        <v>0</v>
      </c>
      <c r="K183" s="61">
        <v>0</v>
      </c>
      <c r="L183" s="61">
        <v>0</v>
      </c>
      <c r="M183" s="61">
        <v>0</v>
      </c>
      <c r="N183" s="61">
        <v>0</v>
      </c>
      <c r="O183" s="61">
        <v>0</v>
      </c>
      <c r="P183" s="61">
        <v>0</v>
      </c>
      <c r="Q183" s="19" t="s">
        <v>63</v>
      </c>
      <c r="S183" s="42" t="s">
        <v>673</v>
      </c>
    </row>
    <row r="184" spans="1:19" x14ac:dyDescent="0.2">
      <c r="A184" s="19">
        <v>10</v>
      </c>
      <c r="C184" s="19" t="s">
        <v>39</v>
      </c>
      <c r="E184" s="61">
        <v>0</v>
      </c>
      <c r="F184" s="61">
        <v>0</v>
      </c>
      <c r="G184" s="61">
        <v>0</v>
      </c>
      <c r="H184" s="61">
        <v>0</v>
      </c>
      <c r="I184" s="61">
        <v>0</v>
      </c>
      <c r="J184" s="61">
        <v>0</v>
      </c>
      <c r="K184" s="61">
        <v>0</v>
      </c>
      <c r="L184" s="61">
        <v>0</v>
      </c>
      <c r="M184" s="61">
        <v>0</v>
      </c>
      <c r="N184" s="61">
        <v>0</v>
      </c>
      <c r="O184" s="61">
        <v>0</v>
      </c>
      <c r="P184" s="61">
        <v>0</v>
      </c>
      <c r="Q184" s="19" t="s">
        <v>115</v>
      </c>
      <c r="S184" s="413" t="s">
        <v>674</v>
      </c>
    </row>
    <row r="185" spans="1:19" x14ac:dyDescent="0.2">
      <c r="E185" s="63"/>
      <c r="F185" s="63"/>
      <c r="G185" s="63"/>
      <c r="H185" s="63"/>
      <c r="I185" s="63"/>
      <c r="J185" s="63"/>
      <c r="K185" s="63"/>
      <c r="L185" s="63"/>
      <c r="M185" s="63"/>
      <c r="N185" s="63"/>
      <c r="O185" s="63"/>
      <c r="P185" s="63"/>
      <c r="S185" s="41"/>
    </row>
    <row r="186" spans="1:19" s="31" customFormat="1" x14ac:dyDescent="0.2">
      <c r="A186" s="3" t="s">
        <v>57</v>
      </c>
      <c r="B186" s="3"/>
      <c r="E186" s="64" t="s">
        <v>14</v>
      </c>
      <c r="F186" s="64" t="s">
        <v>14</v>
      </c>
      <c r="G186" s="64" t="s">
        <v>14</v>
      </c>
      <c r="H186" s="64" t="s">
        <v>14</v>
      </c>
      <c r="I186" s="64" t="s">
        <v>14</v>
      </c>
      <c r="J186" s="64" t="s">
        <v>14</v>
      </c>
      <c r="K186" s="64" t="s">
        <v>14</v>
      </c>
      <c r="L186" s="64" t="s">
        <v>14</v>
      </c>
      <c r="M186" s="64" t="s">
        <v>14</v>
      </c>
      <c r="N186" s="64" t="s">
        <v>14</v>
      </c>
      <c r="O186" s="64" t="s">
        <v>14</v>
      </c>
      <c r="P186" s="64" t="s">
        <v>14</v>
      </c>
      <c r="Q186" s="30" t="s">
        <v>15</v>
      </c>
      <c r="S186" s="40" t="s">
        <v>16</v>
      </c>
    </row>
    <row r="187" spans="1:19" s="5" customFormat="1" x14ac:dyDescent="0.2">
      <c r="A187" s="5">
        <v>11</v>
      </c>
      <c r="C187" s="5" t="s">
        <v>28</v>
      </c>
      <c r="E187" s="6">
        <v>0</v>
      </c>
      <c r="F187" s="6">
        <v>0</v>
      </c>
      <c r="G187" s="6">
        <v>0</v>
      </c>
      <c r="H187" s="6">
        <v>0</v>
      </c>
      <c r="I187" s="6">
        <v>0</v>
      </c>
      <c r="J187" s="6">
        <v>0</v>
      </c>
      <c r="K187" s="6">
        <v>0</v>
      </c>
      <c r="L187" s="6">
        <v>0</v>
      </c>
      <c r="M187" s="6">
        <v>0</v>
      </c>
      <c r="N187" s="6">
        <v>0</v>
      </c>
      <c r="O187" s="6">
        <v>0</v>
      </c>
      <c r="P187" s="6">
        <v>0</v>
      </c>
      <c r="Q187" s="19" t="s">
        <v>49</v>
      </c>
      <c r="S187" s="42" t="s">
        <v>1497</v>
      </c>
    </row>
    <row r="188" spans="1:19" s="5" customFormat="1" x14ac:dyDescent="0.2">
      <c r="A188" s="11">
        <v>12</v>
      </c>
      <c r="B188" s="11"/>
      <c r="C188" s="5" t="s">
        <v>47</v>
      </c>
      <c r="E188" s="6">
        <v>1</v>
      </c>
      <c r="F188" s="6">
        <v>1</v>
      </c>
      <c r="G188" s="6">
        <v>1</v>
      </c>
      <c r="H188" s="6">
        <v>1</v>
      </c>
      <c r="I188" s="6">
        <v>1</v>
      </c>
      <c r="J188" s="6">
        <v>1</v>
      </c>
      <c r="K188" s="6">
        <v>1</v>
      </c>
      <c r="L188" s="6">
        <v>1</v>
      </c>
      <c r="M188" s="6">
        <v>1</v>
      </c>
      <c r="N188" s="6">
        <v>1</v>
      </c>
      <c r="O188" s="6">
        <v>1</v>
      </c>
      <c r="P188" s="6">
        <v>1</v>
      </c>
      <c r="Q188" s="19" t="s">
        <v>109</v>
      </c>
      <c r="S188" s="42" t="s">
        <v>676</v>
      </c>
    </row>
    <row r="189" spans="1:19" x14ac:dyDescent="0.2">
      <c r="A189" s="47">
        <v>13</v>
      </c>
      <c r="B189" s="47"/>
      <c r="C189" s="19" t="s">
        <v>29</v>
      </c>
      <c r="E189" s="61">
        <v>0</v>
      </c>
      <c r="F189" s="61">
        <v>0</v>
      </c>
      <c r="G189" s="61">
        <v>0</v>
      </c>
      <c r="H189" s="61">
        <v>0</v>
      </c>
      <c r="I189" s="61">
        <v>0</v>
      </c>
      <c r="J189" s="61">
        <v>0</v>
      </c>
      <c r="K189" s="61">
        <v>0</v>
      </c>
      <c r="L189" s="61">
        <v>0</v>
      </c>
      <c r="M189" s="61">
        <v>0</v>
      </c>
      <c r="N189" s="61">
        <v>0</v>
      </c>
      <c r="O189" s="61">
        <v>0</v>
      </c>
      <c r="P189" s="61">
        <v>0</v>
      </c>
      <c r="Q189" s="19" t="s">
        <v>30</v>
      </c>
      <c r="S189" s="42" t="s">
        <v>636</v>
      </c>
    </row>
    <row r="190" spans="1:19" x14ac:dyDescent="0.2">
      <c r="A190" s="47">
        <v>14</v>
      </c>
      <c r="B190" s="47"/>
      <c r="C190" s="19" t="s">
        <v>31</v>
      </c>
      <c r="E190" s="61">
        <v>1</v>
      </c>
      <c r="F190" s="61">
        <v>1</v>
      </c>
      <c r="G190" s="61">
        <v>1</v>
      </c>
      <c r="H190" s="61">
        <v>1</v>
      </c>
      <c r="I190" s="61">
        <v>1</v>
      </c>
      <c r="J190" s="61">
        <v>1</v>
      </c>
      <c r="K190" s="61">
        <v>1</v>
      </c>
      <c r="L190" s="61">
        <v>1</v>
      </c>
      <c r="M190" s="61">
        <v>1</v>
      </c>
      <c r="N190" s="61">
        <v>1</v>
      </c>
      <c r="O190" s="61">
        <v>1</v>
      </c>
      <c r="P190" s="61">
        <v>1</v>
      </c>
      <c r="Q190" s="19" t="s">
        <v>1400</v>
      </c>
      <c r="S190" s="41" t="s">
        <v>655</v>
      </c>
    </row>
    <row r="191" spans="1:19" x14ac:dyDescent="0.2">
      <c r="A191" s="47">
        <v>15</v>
      </c>
      <c r="B191" s="47"/>
      <c r="C191" s="19" t="s">
        <v>38</v>
      </c>
      <c r="E191" s="61">
        <v>1</v>
      </c>
      <c r="F191" s="61">
        <v>1</v>
      </c>
      <c r="G191" s="61">
        <v>1</v>
      </c>
      <c r="H191" s="61">
        <v>1</v>
      </c>
      <c r="I191" s="61">
        <v>1</v>
      </c>
      <c r="J191" s="61">
        <v>1</v>
      </c>
      <c r="K191" s="61">
        <v>1</v>
      </c>
      <c r="L191" s="61">
        <v>1</v>
      </c>
      <c r="M191" s="61">
        <v>1</v>
      </c>
      <c r="N191" s="61">
        <v>1</v>
      </c>
      <c r="O191" s="61">
        <v>1</v>
      </c>
      <c r="P191" s="61">
        <v>1</v>
      </c>
      <c r="Q191" s="19" t="s">
        <v>64</v>
      </c>
      <c r="S191" s="42" t="s">
        <v>677</v>
      </c>
    </row>
    <row r="192" spans="1:19" x14ac:dyDescent="0.2">
      <c r="E192" s="63"/>
      <c r="F192" s="63"/>
      <c r="G192" s="63"/>
      <c r="H192" s="63"/>
      <c r="I192" s="63"/>
      <c r="J192" s="63"/>
      <c r="K192" s="63"/>
      <c r="L192" s="63"/>
      <c r="M192" s="63"/>
      <c r="N192" s="63"/>
      <c r="O192" s="63"/>
      <c r="P192" s="63"/>
    </row>
    <row r="193" spans="1:19" ht="16" thickBot="1" x14ac:dyDescent="0.25">
      <c r="A193" s="43"/>
      <c r="B193" s="43"/>
      <c r="C193" s="43"/>
      <c r="D193" s="43"/>
      <c r="E193" s="65"/>
      <c r="F193" s="65"/>
      <c r="G193" s="65"/>
      <c r="H193" s="65"/>
      <c r="I193" s="65"/>
      <c r="J193" s="65"/>
      <c r="K193" s="65"/>
      <c r="L193" s="65"/>
      <c r="M193" s="65"/>
      <c r="N193" s="65"/>
      <c r="O193" s="65"/>
      <c r="P193" s="65"/>
      <c r="Q193" s="43"/>
      <c r="R193" s="43"/>
      <c r="S193" s="18"/>
    </row>
    <row r="194" spans="1:19" x14ac:dyDescent="0.2">
      <c r="E194" s="63"/>
      <c r="F194" s="63"/>
      <c r="G194" s="63"/>
      <c r="H194" s="63"/>
      <c r="I194" s="63"/>
      <c r="J194" s="63"/>
      <c r="K194" s="63"/>
      <c r="L194" s="63"/>
      <c r="M194" s="63"/>
      <c r="N194" s="63"/>
      <c r="O194" s="63"/>
      <c r="P194" s="63"/>
      <c r="S194" s="18"/>
    </row>
    <row r="195" spans="1:19" ht="16" thickBot="1" x14ac:dyDescent="0.25">
      <c r="A195" s="2" t="s">
        <v>32</v>
      </c>
      <c r="B195" s="2"/>
      <c r="E195" s="66">
        <f t="shared" ref="E195:P195" si="0">SUM(E173:E178,E181:E184,E187:E191)</f>
        <v>9</v>
      </c>
      <c r="F195" s="66">
        <f t="shared" si="0"/>
        <v>9</v>
      </c>
      <c r="G195" s="66">
        <f t="shared" si="0"/>
        <v>9</v>
      </c>
      <c r="H195" s="66">
        <f t="shared" si="0"/>
        <v>9</v>
      </c>
      <c r="I195" s="66">
        <f t="shared" si="0"/>
        <v>9</v>
      </c>
      <c r="J195" s="66">
        <f t="shared" si="0"/>
        <v>9</v>
      </c>
      <c r="K195" s="66">
        <f t="shared" si="0"/>
        <v>9</v>
      </c>
      <c r="L195" s="66">
        <f t="shared" si="0"/>
        <v>9</v>
      </c>
      <c r="M195" s="66">
        <f t="shared" si="0"/>
        <v>9</v>
      </c>
      <c r="N195" s="66">
        <f t="shared" si="0"/>
        <v>9</v>
      </c>
      <c r="O195" s="66">
        <f t="shared" si="0"/>
        <v>9</v>
      </c>
      <c r="P195" s="66">
        <f t="shared" si="0"/>
        <v>9</v>
      </c>
      <c r="Q195" s="67" t="s">
        <v>48</v>
      </c>
      <c r="S195" s="18"/>
    </row>
    <row r="196" spans="1:19" ht="16" thickTop="1" x14ac:dyDescent="0.2">
      <c r="A196" s="201" t="s">
        <v>1367</v>
      </c>
      <c r="B196" s="201"/>
      <c r="C196" s="8"/>
      <c r="D196" s="193"/>
      <c r="E196" s="197" t="s">
        <v>164</v>
      </c>
      <c r="F196" s="197" t="s">
        <v>164</v>
      </c>
      <c r="G196" s="197" t="s">
        <v>164</v>
      </c>
      <c r="H196" s="197" t="s">
        <v>164</v>
      </c>
      <c r="I196" s="197" t="s">
        <v>164</v>
      </c>
      <c r="J196" s="197" t="s">
        <v>164</v>
      </c>
      <c r="K196" s="197" t="s">
        <v>164</v>
      </c>
      <c r="L196" s="197" t="s">
        <v>164</v>
      </c>
      <c r="M196" s="197" t="s">
        <v>164</v>
      </c>
      <c r="N196" s="197" t="s">
        <v>164</v>
      </c>
      <c r="O196" s="197" t="s">
        <v>164</v>
      </c>
      <c r="P196" s="197" t="s">
        <v>164</v>
      </c>
      <c r="S196" s="18"/>
    </row>
    <row r="197" spans="1:19" x14ac:dyDescent="0.2">
      <c r="A197" s="68" t="s">
        <v>118</v>
      </c>
      <c r="B197" s="2"/>
      <c r="E197" s="194">
        <f>0.5^E196</f>
        <v>0.5</v>
      </c>
      <c r="F197" s="194">
        <f t="shared" ref="F197:P197" si="1">0.5^F196</f>
        <v>0.5</v>
      </c>
      <c r="G197" s="194">
        <f t="shared" si="1"/>
        <v>0.5</v>
      </c>
      <c r="H197" s="194">
        <f t="shared" si="1"/>
        <v>0.5</v>
      </c>
      <c r="I197" s="194">
        <f t="shared" si="1"/>
        <v>0.5</v>
      </c>
      <c r="J197" s="194">
        <f t="shared" si="1"/>
        <v>0.5</v>
      </c>
      <c r="K197" s="194">
        <f t="shared" si="1"/>
        <v>0.5</v>
      </c>
      <c r="L197" s="194">
        <f t="shared" si="1"/>
        <v>0.5</v>
      </c>
      <c r="M197" s="194">
        <f t="shared" si="1"/>
        <v>0.5</v>
      </c>
      <c r="N197" s="194">
        <f t="shared" si="1"/>
        <v>0.5</v>
      </c>
      <c r="O197" s="194">
        <f t="shared" si="1"/>
        <v>0.5</v>
      </c>
      <c r="P197" s="194">
        <f t="shared" si="1"/>
        <v>0.5</v>
      </c>
      <c r="S197" s="18"/>
    </row>
    <row r="198" spans="1:19" ht="16" thickBot="1" x14ac:dyDescent="0.25">
      <c r="A198" s="1"/>
      <c r="B198" s="1"/>
      <c r="C198" s="43"/>
      <c r="D198" s="43"/>
      <c r="E198" s="87"/>
      <c r="F198" s="87"/>
      <c r="G198" s="87"/>
      <c r="H198" s="87"/>
      <c r="I198" s="87"/>
      <c r="J198" s="87"/>
      <c r="K198" s="87"/>
      <c r="L198" s="87"/>
      <c r="M198" s="87"/>
      <c r="N198" s="87"/>
      <c r="O198" s="87"/>
      <c r="P198" s="87"/>
      <c r="Q198" s="43"/>
      <c r="R198" s="43"/>
      <c r="S198" s="18"/>
    </row>
    <row r="199" spans="1:19" x14ac:dyDescent="0.2">
      <c r="A199" s="3" t="s">
        <v>33</v>
      </c>
      <c r="B199" s="3"/>
      <c r="C199" s="31"/>
      <c r="D199" s="31"/>
      <c r="E199" s="69" t="s">
        <v>34</v>
      </c>
      <c r="F199" s="69" t="s">
        <v>34</v>
      </c>
      <c r="G199" s="69" t="s">
        <v>34</v>
      </c>
      <c r="H199" s="69" t="s">
        <v>34</v>
      </c>
      <c r="I199" s="69" t="s">
        <v>34</v>
      </c>
      <c r="J199" s="69" t="s">
        <v>34</v>
      </c>
      <c r="K199" s="69" t="s">
        <v>34</v>
      </c>
      <c r="L199" s="69" t="s">
        <v>34</v>
      </c>
      <c r="M199" s="69" t="s">
        <v>34</v>
      </c>
      <c r="N199" s="69" t="s">
        <v>34</v>
      </c>
      <c r="O199" s="69" t="s">
        <v>34</v>
      </c>
      <c r="P199" s="69" t="s">
        <v>34</v>
      </c>
      <c r="Q199" s="31" t="s">
        <v>15</v>
      </c>
      <c r="R199" s="31"/>
      <c r="S199" s="18"/>
    </row>
    <row r="200" spans="1:19" x14ac:dyDescent="0.2">
      <c r="A200" s="198" t="s">
        <v>1368</v>
      </c>
      <c r="B200" s="24" t="s">
        <v>1370</v>
      </c>
      <c r="E200" s="200">
        <v>1</v>
      </c>
      <c r="F200" s="200">
        <v>1</v>
      </c>
      <c r="G200" s="200">
        <v>1</v>
      </c>
      <c r="H200" s="200">
        <v>1</v>
      </c>
      <c r="I200" s="200">
        <v>1</v>
      </c>
      <c r="J200" s="200">
        <v>1</v>
      </c>
      <c r="K200" s="200">
        <v>1</v>
      </c>
      <c r="L200" s="200">
        <v>1</v>
      </c>
      <c r="M200" s="200">
        <v>1</v>
      </c>
      <c r="N200" s="200">
        <v>1</v>
      </c>
      <c r="O200" s="200">
        <v>1</v>
      </c>
      <c r="P200" s="200">
        <v>1</v>
      </c>
      <c r="Q200" s="24" t="s">
        <v>1372</v>
      </c>
      <c r="S200" s="18"/>
    </row>
    <row r="201" spans="1:19" x14ac:dyDescent="0.2">
      <c r="A201" s="198" t="s">
        <v>1369</v>
      </c>
      <c r="B201" s="193" t="s">
        <v>1371</v>
      </c>
      <c r="C201" s="24"/>
      <c r="E201" s="200">
        <v>1</v>
      </c>
      <c r="F201" s="200">
        <v>1</v>
      </c>
      <c r="G201" s="200">
        <v>1</v>
      </c>
      <c r="H201" s="200">
        <v>1</v>
      </c>
      <c r="I201" s="200">
        <v>1</v>
      </c>
      <c r="J201" s="200">
        <v>1</v>
      </c>
      <c r="K201" s="200">
        <v>1</v>
      </c>
      <c r="L201" s="200">
        <v>1</v>
      </c>
      <c r="M201" s="200">
        <v>1</v>
      </c>
      <c r="N201" s="200">
        <v>1</v>
      </c>
      <c r="O201" s="200">
        <v>1</v>
      </c>
      <c r="P201" s="200">
        <v>1</v>
      </c>
      <c r="Q201" s="24" t="s">
        <v>1372</v>
      </c>
      <c r="S201" s="18"/>
    </row>
    <row r="202" spans="1:19" x14ac:dyDescent="0.2">
      <c r="A202" s="5"/>
      <c r="B202" s="5"/>
      <c r="C202" s="24"/>
      <c r="E202" s="23"/>
      <c r="F202" s="23"/>
      <c r="G202" s="23"/>
      <c r="H202" s="23"/>
      <c r="I202" s="23"/>
      <c r="J202" s="23"/>
      <c r="K202" s="23"/>
      <c r="L202" s="23"/>
      <c r="M202" s="23"/>
      <c r="N202" s="23"/>
      <c r="O202" s="23"/>
      <c r="P202" s="23"/>
      <c r="S202" s="18"/>
    </row>
    <row r="203" spans="1:19" ht="16" thickBot="1" x14ac:dyDescent="0.25">
      <c r="A203" s="5"/>
      <c r="B203" s="5"/>
      <c r="C203" s="22"/>
      <c r="S203" s="18"/>
    </row>
    <row r="204" spans="1:19" x14ac:dyDescent="0.2">
      <c r="A204" s="21"/>
      <c r="B204" s="21"/>
      <c r="C204" s="20"/>
      <c r="D204" s="70"/>
      <c r="E204" s="70"/>
      <c r="F204" s="70"/>
      <c r="G204" s="70"/>
      <c r="H204" s="70"/>
      <c r="I204" s="70"/>
      <c r="J204" s="70"/>
      <c r="K204" s="70"/>
      <c r="L204" s="70"/>
      <c r="M204" s="70"/>
      <c r="N204" s="70"/>
      <c r="O204" s="70"/>
      <c r="P204" s="70"/>
      <c r="Q204" s="70"/>
      <c r="R204" s="70"/>
      <c r="S204" s="18"/>
    </row>
    <row r="205" spans="1:19" ht="16" thickBot="1" x14ac:dyDescent="0.25">
      <c r="A205" s="2" t="s">
        <v>35</v>
      </c>
      <c r="B205" s="2"/>
      <c r="E205" s="211">
        <f>E195*E197*E200*E201</f>
        <v>4.5</v>
      </c>
      <c r="F205" s="211">
        <f t="shared" ref="F205:P205" si="2">F195*F197*F200*F201</f>
        <v>4.5</v>
      </c>
      <c r="G205" s="211">
        <f t="shared" si="2"/>
        <v>4.5</v>
      </c>
      <c r="H205" s="211">
        <f t="shared" si="2"/>
        <v>4.5</v>
      </c>
      <c r="I205" s="211">
        <f t="shared" si="2"/>
        <v>4.5</v>
      </c>
      <c r="J205" s="211">
        <f t="shared" si="2"/>
        <v>4.5</v>
      </c>
      <c r="K205" s="211">
        <f t="shared" si="2"/>
        <v>4.5</v>
      </c>
      <c r="L205" s="211">
        <f t="shared" si="2"/>
        <v>4.5</v>
      </c>
      <c r="M205" s="211">
        <f t="shared" si="2"/>
        <v>4.5</v>
      </c>
      <c r="N205" s="211">
        <f t="shared" si="2"/>
        <v>4.5</v>
      </c>
      <c r="O205" s="211">
        <f t="shared" si="2"/>
        <v>4.5</v>
      </c>
      <c r="P205" s="211">
        <f t="shared" si="2"/>
        <v>4.5</v>
      </c>
      <c r="Q205" s="212" t="s">
        <v>48</v>
      </c>
      <c r="S205" s="18"/>
    </row>
    <row r="206" spans="1:19" ht="16" thickTop="1" x14ac:dyDescent="0.2">
      <c r="C206" s="68"/>
      <c r="S206" s="18"/>
    </row>
    <row r="207" spans="1:19" ht="16" thickBot="1" x14ac:dyDescent="0.25">
      <c r="A207" s="43"/>
      <c r="B207" s="43"/>
      <c r="C207" s="43"/>
      <c r="D207" s="43"/>
      <c r="E207" s="43"/>
      <c r="F207" s="43"/>
      <c r="G207" s="43"/>
      <c r="H207" s="43"/>
      <c r="I207" s="43"/>
      <c r="J207" s="43"/>
      <c r="K207" s="43"/>
      <c r="L207" s="43"/>
      <c r="M207" s="43"/>
      <c r="N207" s="43"/>
      <c r="O207" s="43"/>
      <c r="P207" s="43"/>
      <c r="Q207" s="43"/>
      <c r="R207" s="43"/>
      <c r="S207" s="18"/>
    </row>
    <row r="208" spans="1:19" x14ac:dyDescent="0.2">
      <c r="S208" s="18"/>
    </row>
    <row r="209" spans="1:19" x14ac:dyDescent="0.2">
      <c r="A209" s="2" t="s">
        <v>1394</v>
      </c>
      <c r="S209" s="18"/>
    </row>
    <row r="210" spans="1:19" x14ac:dyDescent="0.2">
      <c r="A210" s="221">
        <v>44123</v>
      </c>
      <c r="B210" s="19" t="s">
        <v>1395</v>
      </c>
      <c r="S210" s="18"/>
    </row>
    <row r="211" spans="1:19" x14ac:dyDescent="0.2">
      <c r="S211" s="18"/>
    </row>
    <row r="212" spans="1:19" x14ac:dyDescent="0.2">
      <c r="S212" s="18"/>
    </row>
    <row r="213" spans="1:19" x14ac:dyDescent="0.2">
      <c r="S213" s="18"/>
    </row>
    <row r="214" spans="1:19" x14ac:dyDescent="0.2">
      <c r="S214" s="18"/>
    </row>
  </sheetData>
  <sortState xmlns:xlrd2="http://schemas.microsoft.com/office/spreadsheetml/2017/richdata2" ref="A15:Y87">
    <sortCondition ref="A15:A87"/>
  </sortState>
  <phoneticPr fontId="12" type="noConversion"/>
  <conditionalFormatting sqref="E205:P205">
    <cfRule type="cellIs" dxfId="19" priority="1" operator="lessThan">
      <formula>7.5</formula>
    </cfRule>
    <cfRule type="cellIs" dxfId="18" priority="2" operator="greaterThan">
      <formula>7.5</formula>
    </cfRule>
  </conditionalFormatting>
  <dataValidations count="1">
    <dataValidation type="list" allowBlank="1" showInputMessage="1" showErrorMessage="1" sqref="D12" xr:uid="{00000000-0002-0000-3D00-000000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D00-000001000000}">
          <x14:formula1>
            <xm:f>Lists!$C$1:$C$9</xm:f>
          </x14:formula1>
          <xm:sqref>D10</xm:sqref>
        </x14:dataValidation>
        <x14:dataValidation type="list" allowBlank="1" showInputMessage="1" showErrorMessage="1" xr:uid="{00000000-0002-0000-3D00-000002000000}">
          <x14:formula1>
            <xm:f>Lists!$F$1:$F$8</xm:f>
          </x14:formula1>
          <xm:sqref>D11</xm:sqref>
        </x14:dataValidation>
        <x14:dataValidation type="list" allowBlank="1" showInputMessage="1" showErrorMessage="1" xr:uid="{00000000-0002-0000-3D00-000003000000}">
          <x14:formula1>
            <xm:f>Lists!$E$1:$E$5</xm:f>
          </x14:formula1>
          <xm:sqref>V15:V87</xm:sqref>
        </x14:dataValidation>
        <x14:dataValidation type="list" allowBlank="1" showInputMessage="1" showErrorMessage="1" xr:uid="{00000000-0002-0000-3D00-000004000000}">
          <x14:formula1>
            <xm:f>Lists!$D$1:$D$8</xm:f>
          </x14:formula1>
          <xm:sqref>E15:E87</xm:sqref>
        </x14:dataValidation>
        <x14:dataValidation type="list" allowBlank="1" showInputMessage="1" showErrorMessage="1" xr:uid="{00000000-0002-0000-3D00-000005000000}">
          <x14:formula1>
            <xm:f>Lists!$G$1:$G$8</xm:f>
          </x14:formula1>
          <xm:sqref>D92:D164</xm:sqref>
        </x14:dataValidation>
      </x14:dataValidations>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92D050"/>
  </sheetPr>
  <dimension ref="A1:X68"/>
  <sheetViews>
    <sheetView zoomScale="80" zoomScaleNormal="8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1" width="20" style="19" customWidth="1"/>
    <col min="12" max="12" width="26" style="19" customWidth="1"/>
    <col min="13" max="13" width="22.5" style="19" customWidth="1"/>
    <col min="14" max="14" width="23.1640625" style="19" customWidth="1"/>
    <col min="15" max="15" width="34.33203125" style="19" customWidth="1"/>
    <col min="16" max="16" width="25.5" style="19" customWidth="1"/>
    <col min="17" max="17" width="35.83203125" style="19" customWidth="1"/>
    <col min="18" max="18" width="27.83203125" style="19" bestFit="1" customWidth="1"/>
    <col min="19" max="19" width="15.83203125" style="19" bestFit="1" customWidth="1"/>
    <col min="20" max="20" width="24.5" style="19" customWidth="1"/>
    <col min="21" max="21" width="111.5" style="19" customWidth="1"/>
    <col min="22" max="22" width="19.83203125" style="19" customWidth="1"/>
    <col min="23" max="23" width="35.5" style="19" customWidth="1"/>
    <col min="24" max="24" width="39" style="19" customWidth="1"/>
    <col min="25" max="16384" width="8.83203125" style="19"/>
  </cols>
  <sheetData>
    <row r="1" spans="1:24" s="43" customFormat="1" ht="16" thickBot="1" x14ac:dyDescent="0.25">
      <c r="A1" s="1" t="s">
        <v>0</v>
      </c>
      <c r="B1" s="1"/>
    </row>
    <row r="2" spans="1:24" x14ac:dyDescent="0.2">
      <c r="C2" s="19" t="s">
        <v>1</v>
      </c>
      <c r="D2" s="44" t="s">
        <v>625</v>
      </c>
      <c r="G2" s="19" t="s">
        <v>72</v>
      </c>
      <c r="H2" s="44" t="s">
        <v>1783</v>
      </c>
    </row>
    <row r="3" spans="1:24" x14ac:dyDescent="0.2">
      <c r="C3" s="19" t="s">
        <v>2</v>
      </c>
      <c r="D3" s="209">
        <v>1975</v>
      </c>
    </row>
    <row r="4" spans="1:24" x14ac:dyDescent="0.2">
      <c r="C4" s="8" t="s">
        <v>44</v>
      </c>
      <c r="D4" s="44" t="s">
        <v>642</v>
      </c>
    </row>
    <row r="5" spans="1:24" x14ac:dyDescent="0.2">
      <c r="C5" s="19" t="s">
        <v>3</v>
      </c>
      <c r="D5" s="44" t="s">
        <v>1421</v>
      </c>
    </row>
    <row r="6" spans="1:24" x14ac:dyDescent="0.2">
      <c r="D6" s="18"/>
    </row>
    <row r="7" spans="1:24" s="43" customFormat="1" ht="16" thickBot="1" x14ac:dyDescent="0.25">
      <c r="A7" s="1" t="s">
        <v>59</v>
      </c>
      <c r="B7" s="1"/>
      <c r="D7" s="248" t="s">
        <v>2026</v>
      </c>
    </row>
    <row r="9" spans="1:24" s="43" customFormat="1" ht="16" thickBot="1" x14ac:dyDescent="0.25">
      <c r="A9" s="1" t="s">
        <v>4</v>
      </c>
      <c r="B9" s="1"/>
    </row>
    <row r="10" spans="1:24" x14ac:dyDescent="0.2">
      <c r="C10" s="19" t="s">
        <v>74</v>
      </c>
      <c r="D10" s="45" t="s">
        <v>1589</v>
      </c>
      <c r="E10" s="46"/>
    </row>
    <row r="11" spans="1:24" x14ac:dyDescent="0.2">
      <c r="C11" s="19" t="s">
        <v>46</v>
      </c>
      <c r="D11" s="45" t="s">
        <v>1592</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100" customFormat="1" x14ac:dyDescent="0.2">
      <c r="A15" s="225">
        <v>69</v>
      </c>
      <c r="B15" s="225" t="s">
        <v>1783</v>
      </c>
      <c r="C15" s="206" t="s">
        <v>628</v>
      </c>
      <c r="D15" s="225" t="s">
        <v>90</v>
      </c>
      <c r="E15" s="225" t="s">
        <v>1582</v>
      </c>
      <c r="F15" s="225" t="s">
        <v>630</v>
      </c>
      <c r="G15" s="225" t="s">
        <v>132</v>
      </c>
      <c r="H15" s="225" t="s">
        <v>71</v>
      </c>
      <c r="I15" s="225" t="s">
        <v>666</v>
      </c>
      <c r="J15" s="225" t="s">
        <v>197</v>
      </c>
      <c r="K15" s="225">
        <v>8</v>
      </c>
      <c r="L15" s="225" t="s">
        <v>71</v>
      </c>
      <c r="M15" s="225" t="s">
        <v>71</v>
      </c>
      <c r="N15" s="225" t="s">
        <v>71</v>
      </c>
      <c r="O15" s="225" t="s">
        <v>71</v>
      </c>
      <c r="P15" s="225" t="s">
        <v>71</v>
      </c>
      <c r="Q15" s="15">
        <v>0</v>
      </c>
      <c r="R15" s="15">
        <v>96</v>
      </c>
      <c r="S15" s="15" t="s">
        <v>125</v>
      </c>
      <c r="T15" s="15">
        <v>96</v>
      </c>
      <c r="U15" s="15" t="s">
        <v>51</v>
      </c>
      <c r="V15" s="225" t="s">
        <v>71</v>
      </c>
      <c r="W15" s="225" t="s">
        <v>671</v>
      </c>
      <c r="X15" s="306"/>
    </row>
    <row r="16" spans="1:24" s="100" customFormat="1" x14ac:dyDescent="0.2">
      <c r="A16" s="225">
        <v>70</v>
      </c>
      <c r="B16" s="225" t="s">
        <v>1783</v>
      </c>
      <c r="C16" s="206" t="s">
        <v>628</v>
      </c>
      <c r="D16" s="225" t="s">
        <v>657</v>
      </c>
      <c r="E16" s="225" t="s">
        <v>1582</v>
      </c>
      <c r="F16" s="225" t="s">
        <v>630</v>
      </c>
      <c r="G16" s="225" t="s">
        <v>132</v>
      </c>
      <c r="H16" s="225" t="s">
        <v>71</v>
      </c>
      <c r="I16" s="225" t="s">
        <v>666</v>
      </c>
      <c r="J16" s="225" t="s">
        <v>197</v>
      </c>
      <c r="K16" s="225">
        <v>8</v>
      </c>
      <c r="L16" s="225" t="s">
        <v>71</v>
      </c>
      <c r="M16" s="225" t="s">
        <v>71</v>
      </c>
      <c r="N16" s="225" t="s">
        <v>71</v>
      </c>
      <c r="O16" s="225" t="s">
        <v>71</v>
      </c>
      <c r="P16" s="225" t="s">
        <v>71</v>
      </c>
      <c r="Q16" s="15">
        <v>0</v>
      </c>
      <c r="R16" s="15">
        <v>24</v>
      </c>
      <c r="S16" s="15" t="s">
        <v>125</v>
      </c>
      <c r="T16" s="15">
        <v>24</v>
      </c>
      <c r="U16" s="15" t="s">
        <v>51</v>
      </c>
      <c r="V16" s="225" t="s">
        <v>71</v>
      </c>
      <c r="W16" s="225" t="s">
        <v>671</v>
      </c>
      <c r="X16" s="306"/>
    </row>
    <row r="17" spans="1:22" s="49" customFormat="1" x14ac:dyDescent="0.2"/>
    <row r="18" spans="1:22" s="50" customFormat="1" ht="16" thickBot="1" x14ac:dyDescent="0.25">
      <c r="A18" s="17" t="s">
        <v>2142</v>
      </c>
      <c r="B18" s="17"/>
      <c r="C18" s="17" t="s">
        <v>68</v>
      </c>
    </row>
    <row r="19" spans="1:22" s="49" customFormat="1" x14ac:dyDescent="0.2"/>
    <row r="20" spans="1:22" s="99" customFormat="1" x14ac:dyDescent="0.2">
      <c r="A20" s="51" t="s">
        <v>5</v>
      </c>
      <c r="B20" s="51" t="s">
        <v>36</v>
      </c>
      <c r="C20" s="51" t="s">
        <v>6</v>
      </c>
      <c r="D20" s="51" t="s">
        <v>45</v>
      </c>
      <c r="E20" s="51" t="s">
        <v>9</v>
      </c>
      <c r="F20" s="51" t="s">
        <v>119</v>
      </c>
      <c r="G20" s="51" t="s">
        <v>56</v>
      </c>
      <c r="H20" s="51" t="s">
        <v>136</v>
      </c>
      <c r="I20" s="51" t="s">
        <v>137</v>
      </c>
      <c r="J20" s="51" t="s">
        <v>138</v>
      </c>
      <c r="K20" s="51" t="s">
        <v>139</v>
      </c>
      <c r="L20" s="51" t="s">
        <v>122</v>
      </c>
      <c r="M20" s="51" t="s">
        <v>140</v>
      </c>
      <c r="N20" s="51" t="s">
        <v>122</v>
      </c>
      <c r="O20" s="51" t="s">
        <v>42</v>
      </c>
      <c r="P20" s="51" t="s">
        <v>141</v>
      </c>
      <c r="Q20" s="51" t="s">
        <v>142</v>
      </c>
      <c r="R20" s="51" t="s">
        <v>10</v>
      </c>
      <c r="S20" s="51" t="s">
        <v>146</v>
      </c>
      <c r="T20" s="51" t="s">
        <v>145</v>
      </c>
      <c r="U20" s="51" t="s">
        <v>11</v>
      </c>
      <c r="V20" s="85" t="s">
        <v>16</v>
      </c>
    </row>
    <row r="21" spans="1:22" s="100" customFormat="1" x14ac:dyDescent="0.2">
      <c r="A21" s="90">
        <v>69</v>
      </c>
      <c r="B21" s="90" t="s">
        <v>1783</v>
      </c>
      <c r="C21" s="207" t="s">
        <v>628</v>
      </c>
      <c r="D21" s="90" t="s">
        <v>90</v>
      </c>
      <c r="E21" s="90" t="s">
        <v>90</v>
      </c>
      <c r="F21" s="90">
        <v>6</v>
      </c>
      <c r="G21" s="90" t="s">
        <v>51</v>
      </c>
      <c r="H21" s="90">
        <v>96</v>
      </c>
      <c r="I21" s="90" t="s">
        <v>125</v>
      </c>
      <c r="J21" s="90">
        <v>96</v>
      </c>
      <c r="K21" s="90" t="s">
        <v>71</v>
      </c>
      <c r="L21" s="90" t="s">
        <v>71</v>
      </c>
      <c r="M21" s="90" t="s">
        <v>71</v>
      </c>
      <c r="N21" s="90" t="s">
        <v>71</v>
      </c>
      <c r="O21" s="90" t="s">
        <v>71</v>
      </c>
      <c r="P21" s="90" t="s">
        <v>71</v>
      </c>
      <c r="Q21" s="90" t="s">
        <v>71</v>
      </c>
      <c r="R21" s="90" t="s">
        <v>71</v>
      </c>
      <c r="S21" s="90" t="s">
        <v>71</v>
      </c>
      <c r="T21" s="90" t="s">
        <v>71</v>
      </c>
      <c r="U21" s="90" t="s">
        <v>71</v>
      </c>
      <c r="V21" s="243" t="s">
        <v>675</v>
      </c>
    </row>
    <row r="22" spans="1:22" s="100" customFormat="1" x14ac:dyDescent="0.2">
      <c r="A22" s="90">
        <v>70</v>
      </c>
      <c r="B22" s="90" t="s">
        <v>1783</v>
      </c>
      <c r="C22" s="207" t="s">
        <v>628</v>
      </c>
      <c r="D22" s="90" t="s">
        <v>1601</v>
      </c>
      <c r="E22" s="90" t="s">
        <v>657</v>
      </c>
      <c r="F22" s="90">
        <v>3</v>
      </c>
      <c r="G22" s="90" t="s">
        <v>51</v>
      </c>
      <c r="H22" s="90">
        <v>24</v>
      </c>
      <c r="I22" s="90" t="s">
        <v>125</v>
      </c>
      <c r="J22" s="90">
        <v>24</v>
      </c>
      <c r="K22" s="90" t="s">
        <v>2028</v>
      </c>
      <c r="L22" s="90" t="s">
        <v>71</v>
      </c>
      <c r="M22" s="90" t="s">
        <v>2006</v>
      </c>
      <c r="N22" s="90" t="s">
        <v>71</v>
      </c>
      <c r="O22" s="90" t="s">
        <v>71</v>
      </c>
      <c r="P22" s="90" t="s">
        <v>71</v>
      </c>
      <c r="Q22" s="90" t="s">
        <v>71</v>
      </c>
      <c r="R22" s="90" t="s">
        <v>71</v>
      </c>
      <c r="S22" s="90" t="s">
        <v>71</v>
      </c>
      <c r="T22" s="90" t="s">
        <v>71</v>
      </c>
      <c r="U22" s="90" t="s">
        <v>71</v>
      </c>
      <c r="V22" s="243" t="s">
        <v>675</v>
      </c>
    </row>
    <row r="24" spans="1:22" s="43" customFormat="1" ht="16" thickBot="1" x14ac:dyDescent="0.25">
      <c r="A24" s="1" t="s">
        <v>2142</v>
      </c>
      <c r="B24" s="1"/>
      <c r="C24" s="1" t="s">
        <v>69</v>
      </c>
      <c r="D24" s="16"/>
      <c r="E24" s="16" t="s">
        <v>105</v>
      </c>
    </row>
    <row r="26" spans="1:22" x14ac:dyDescent="0.2">
      <c r="A26" s="263" t="s">
        <v>5</v>
      </c>
      <c r="B26" s="54" t="s">
        <v>9</v>
      </c>
      <c r="C26" s="55" t="s">
        <v>56</v>
      </c>
      <c r="D26" s="56" t="s">
        <v>488</v>
      </c>
      <c r="E26" s="56" t="s">
        <v>489</v>
      </c>
      <c r="F26" s="56" t="s">
        <v>490</v>
      </c>
      <c r="G26" s="56" t="s">
        <v>491</v>
      </c>
      <c r="H26" s="56" t="s">
        <v>492</v>
      </c>
      <c r="I26" s="56" t="s">
        <v>493</v>
      </c>
      <c r="J26" s="55" t="s">
        <v>2139</v>
      </c>
      <c r="K26" s="55" t="s">
        <v>122</v>
      </c>
      <c r="L26" s="55" t="s">
        <v>2140</v>
      </c>
      <c r="M26" s="55" t="s">
        <v>122</v>
      </c>
      <c r="N26" s="530" t="s">
        <v>42</v>
      </c>
      <c r="O26" s="55" t="s">
        <v>2141</v>
      </c>
      <c r="P26" s="55" t="s">
        <v>122</v>
      </c>
      <c r="Q26" s="530" t="s">
        <v>10</v>
      </c>
      <c r="R26" s="55" t="s">
        <v>2566</v>
      </c>
      <c r="S26" s="55" t="s">
        <v>11</v>
      </c>
      <c r="T26" s="55" t="s">
        <v>16</v>
      </c>
    </row>
    <row r="27" spans="1:22" s="49" customFormat="1" x14ac:dyDescent="0.2">
      <c r="A27" s="83"/>
      <c r="B27" s="83"/>
      <c r="C27" s="85"/>
      <c r="D27" s="57"/>
      <c r="E27" s="84"/>
      <c r="F27" s="84"/>
      <c r="G27" s="84"/>
      <c r="H27" s="84"/>
      <c r="I27" s="84"/>
      <c r="J27" s="84"/>
      <c r="K27" s="57"/>
      <c r="L27" s="57"/>
      <c r="M27" s="57"/>
      <c r="N27" s="57"/>
      <c r="O27" s="57"/>
      <c r="P27" s="57"/>
      <c r="Q27" s="57"/>
      <c r="R27" s="57"/>
      <c r="S27" s="57"/>
      <c r="T27" s="83"/>
      <c r="U27" s="98"/>
      <c r="V27" s="98"/>
    </row>
    <row r="29" spans="1:22" s="43" customFormat="1" ht="16" thickBot="1" x14ac:dyDescent="0.25">
      <c r="A29" s="1" t="s">
        <v>12</v>
      </c>
      <c r="B29" s="1"/>
    </row>
    <row r="30" spans="1:22" s="31" customFormat="1" x14ac:dyDescent="0.2">
      <c r="A30" s="3" t="s">
        <v>13</v>
      </c>
      <c r="B30" s="3"/>
      <c r="E30" s="58" t="s">
        <v>648</v>
      </c>
      <c r="F30" s="30" t="s">
        <v>54</v>
      </c>
      <c r="H30" s="411" t="s">
        <v>16</v>
      </c>
    </row>
    <row r="31" spans="1:22" s="60" customFormat="1" x14ac:dyDescent="0.2">
      <c r="A31" s="59">
        <v>1</v>
      </c>
      <c r="B31" s="59"/>
      <c r="C31" s="60" t="s">
        <v>37</v>
      </c>
      <c r="E31" s="61">
        <v>1</v>
      </c>
      <c r="F31" s="60" t="s">
        <v>60</v>
      </c>
      <c r="H31" s="42" t="s">
        <v>656</v>
      </c>
    </row>
    <row r="32" spans="1:22" x14ac:dyDescent="0.2">
      <c r="A32" s="4">
        <v>2</v>
      </c>
      <c r="B32" s="4"/>
      <c r="C32" s="5" t="s">
        <v>17</v>
      </c>
      <c r="E32" s="6">
        <v>0</v>
      </c>
      <c r="F32" s="19" t="s">
        <v>61</v>
      </c>
      <c r="H32" s="42" t="s">
        <v>673</v>
      </c>
    </row>
    <row r="33" spans="1:8" s="8" customFormat="1" x14ac:dyDescent="0.2">
      <c r="A33" s="7">
        <v>3</v>
      </c>
      <c r="B33" s="7"/>
      <c r="C33" s="8" t="s">
        <v>18</v>
      </c>
      <c r="E33" s="10">
        <v>0</v>
      </c>
      <c r="F33" s="8" t="s">
        <v>19</v>
      </c>
      <c r="H33" s="42" t="s">
        <v>673</v>
      </c>
    </row>
    <row r="34" spans="1:8" s="8" customFormat="1" x14ac:dyDescent="0.2">
      <c r="A34" s="7">
        <v>4</v>
      </c>
      <c r="B34" s="7"/>
      <c r="C34" s="8" t="s">
        <v>20</v>
      </c>
      <c r="E34" s="10">
        <v>0</v>
      </c>
      <c r="F34" s="8" t="s">
        <v>21</v>
      </c>
      <c r="H34" s="42" t="s">
        <v>673</v>
      </c>
    </row>
    <row r="35" spans="1:8" x14ac:dyDescent="0.2">
      <c r="A35" s="4">
        <v>5</v>
      </c>
      <c r="B35" s="4"/>
      <c r="C35" s="5" t="s">
        <v>22</v>
      </c>
      <c r="E35" s="6">
        <v>1</v>
      </c>
      <c r="F35" s="19" t="s">
        <v>23</v>
      </c>
      <c r="H35" s="42" t="s">
        <v>1831</v>
      </c>
    </row>
    <row r="36" spans="1:8" x14ac:dyDescent="0.2">
      <c r="A36" s="7">
        <v>6</v>
      </c>
      <c r="B36" s="7"/>
      <c r="C36" s="8" t="s">
        <v>24</v>
      </c>
      <c r="E36" s="10">
        <v>0</v>
      </c>
      <c r="F36" s="19" t="s">
        <v>128</v>
      </c>
      <c r="H36" s="42" t="s">
        <v>1832</v>
      </c>
    </row>
    <row r="37" spans="1:8" x14ac:dyDescent="0.2">
      <c r="E37" s="62"/>
      <c r="H37" s="42"/>
    </row>
    <row r="38" spans="1:8" s="31" customFormat="1" x14ac:dyDescent="0.2">
      <c r="A38" s="3" t="s">
        <v>25</v>
      </c>
      <c r="B38" s="3"/>
      <c r="E38" s="58" t="s">
        <v>14</v>
      </c>
      <c r="F38" s="30" t="s">
        <v>15</v>
      </c>
      <c r="H38" s="417" t="s">
        <v>16</v>
      </c>
    </row>
    <row r="39" spans="1:8" x14ac:dyDescent="0.2">
      <c r="A39" s="19">
        <v>7</v>
      </c>
      <c r="C39" s="19" t="s">
        <v>26</v>
      </c>
      <c r="E39" s="61">
        <v>1</v>
      </c>
      <c r="F39" s="19" t="s">
        <v>27</v>
      </c>
      <c r="H39" s="42" t="s">
        <v>627</v>
      </c>
    </row>
    <row r="40" spans="1:8" x14ac:dyDescent="0.2">
      <c r="A40" s="19">
        <v>8</v>
      </c>
      <c r="C40" s="19" t="s">
        <v>58</v>
      </c>
      <c r="E40" s="61">
        <v>1</v>
      </c>
      <c r="F40" s="19" t="s">
        <v>62</v>
      </c>
      <c r="H40" s="42" t="s">
        <v>672</v>
      </c>
    </row>
    <row r="41" spans="1:8" x14ac:dyDescent="0.2">
      <c r="A41" s="19">
        <v>9</v>
      </c>
      <c r="C41" s="19" t="s">
        <v>40</v>
      </c>
      <c r="E41" s="61">
        <v>0</v>
      </c>
      <c r="F41" s="19" t="s">
        <v>63</v>
      </c>
      <c r="H41" s="42" t="s">
        <v>673</v>
      </c>
    </row>
    <row r="42" spans="1:8" x14ac:dyDescent="0.2">
      <c r="A42" s="19">
        <v>10</v>
      </c>
      <c r="C42" s="19" t="s">
        <v>39</v>
      </c>
      <c r="E42" s="61">
        <v>0</v>
      </c>
      <c r="F42" s="19" t="s">
        <v>115</v>
      </c>
      <c r="H42" s="413" t="s">
        <v>674</v>
      </c>
    </row>
    <row r="43" spans="1:8" x14ac:dyDescent="0.2">
      <c r="E43" s="63"/>
      <c r="H43" s="42"/>
    </row>
    <row r="44" spans="1:8" s="31" customFormat="1" x14ac:dyDescent="0.2">
      <c r="A44" s="3" t="s">
        <v>57</v>
      </c>
      <c r="B44" s="3"/>
      <c r="E44" s="64" t="s">
        <v>14</v>
      </c>
      <c r="F44" s="30" t="s">
        <v>15</v>
      </c>
      <c r="H44" s="417" t="s">
        <v>16</v>
      </c>
    </row>
    <row r="45" spans="1:8" s="5" customFormat="1" x14ac:dyDescent="0.2">
      <c r="A45" s="5">
        <v>11</v>
      </c>
      <c r="C45" s="5" t="s">
        <v>28</v>
      </c>
      <c r="E45" s="6">
        <v>0</v>
      </c>
      <c r="F45" s="19" t="s">
        <v>49</v>
      </c>
      <c r="H45" s="42" t="s">
        <v>1833</v>
      </c>
    </row>
    <row r="46" spans="1:8" s="5" customFormat="1" x14ac:dyDescent="0.2">
      <c r="A46" s="11">
        <v>12</v>
      </c>
      <c r="B46" s="11"/>
      <c r="C46" s="5" t="s">
        <v>47</v>
      </c>
      <c r="E46" s="6">
        <v>0</v>
      </c>
      <c r="F46" s="19" t="s">
        <v>109</v>
      </c>
      <c r="H46" s="42" t="s">
        <v>1833</v>
      </c>
    </row>
    <row r="47" spans="1:8" x14ac:dyDescent="0.2">
      <c r="A47" s="47">
        <v>13</v>
      </c>
      <c r="B47" s="47"/>
      <c r="C47" s="19" t="s">
        <v>29</v>
      </c>
      <c r="E47" s="61">
        <v>0</v>
      </c>
      <c r="F47" s="19" t="s">
        <v>30</v>
      </c>
      <c r="H47" s="42" t="s">
        <v>636</v>
      </c>
    </row>
    <row r="48" spans="1:8" x14ac:dyDescent="0.2">
      <c r="A48" s="47">
        <v>14</v>
      </c>
      <c r="B48" s="47"/>
      <c r="C48" s="19" t="s">
        <v>31</v>
      </c>
      <c r="E48" s="61">
        <v>0</v>
      </c>
      <c r="F48" s="19" t="s">
        <v>1400</v>
      </c>
      <c r="H48" s="42" t="s">
        <v>636</v>
      </c>
    </row>
    <row r="49" spans="1:8" x14ac:dyDescent="0.2">
      <c r="A49" s="47">
        <v>15</v>
      </c>
      <c r="B49" s="47"/>
      <c r="C49" s="19" t="s">
        <v>38</v>
      </c>
      <c r="E49" s="61">
        <v>1</v>
      </c>
      <c r="F49" s="19" t="s">
        <v>64</v>
      </c>
      <c r="H49" s="42" t="s">
        <v>677</v>
      </c>
    </row>
    <row r="50" spans="1:8" x14ac:dyDescent="0.2">
      <c r="E50" s="63"/>
    </row>
    <row r="51" spans="1:8" ht="16" thickBot="1" x14ac:dyDescent="0.25">
      <c r="A51" s="43"/>
      <c r="B51" s="43"/>
      <c r="C51" s="43"/>
      <c r="D51" s="43"/>
      <c r="E51" s="65"/>
      <c r="F51" s="43"/>
      <c r="G51" s="43"/>
      <c r="H51" s="18"/>
    </row>
    <row r="52" spans="1:8" x14ac:dyDescent="0.2">
      <c r="E52" s="63"/>
      <c r="H52" s="18"/>
    </row>
    <row r="53" spans="1:8" ht="16" thickBot="1" x14ac:dyDescent="0.25">
      <c r="A53" s="2" t="s">
        <v>32</v>
      </c>
      <c r="B53" s="2"/>
      <c r="E53" s="66">
        <f t="shared" ref="E53" si="0">SUM(E31:E36,E39:E42,E45:E49)</f>
        <v>5</v>
      </c>
      <c r="F53" s="67" t="s">
        <v>48</v>
      </c>
      <c r="H53" s="18"/>
    </row>
    <row r="54" spans="1:8" ht="16" thickTop="1" x14ac:dyDescent="0.2">
      <c r="A54" s="201" t="s">
        <v>1367</v>
      </c>
      <c r="B54" s="201"/>
      <c r="C54" s="8"/>
      <c r="D54" s="193"/>
      <c r="E54" s="197" t="s">
        <v>1376</v>
      </c>
      <c r="H54" s="18"/>
    </row>
    <row r="55" spans="1:8" x14ac:dyDescent="0.2">
      <c r="A55" s="68" t="s">
        <v>118</v>
      </c>
      <c r="B55" s="2"/>
      <c r="E55" s="194">
        <f>0.5^E54</f>
        <v>0.125</v>
      </c>
      <c r="H55" s="18"/>
    </row>
    <row r="56" spans="1:8" ht="16" thickBot="1" x14ac:dyDescent="0.25">
      <c r="A56" s="1"/>
      <c r="B56" s="1"/>
      <c r="C56" s="43"/>
      <c r="D56" s="43"/>
      <c r="E56" s="87"/>
      <c r="F56" s="43"/>
      <c r="G56" s="43"/>
      <c r="H56" s="18"/>
    </row>
    <row r="57" spans="1:8" x14ac:dyDescent="0.2">
      <c r="A57" s="3" t="s">
        <v>33</v>
      </c>
      <c r="B57" s="3"/>
      <c r="C57" s="31"/>
      <c r="D57" s="31"/>
      <c r="E57" s="69" t="s">
        <v>34</v>
      </c>
      <c r="F57" s="31" t="s">
        <v>15</v>
      </c>
      <c r="G57" s="31"/>
      <c r="H57" s="18"/>
    </row>
    <row r="58" spans="1:8" x14ac:dyDescent="0.2">
      <c r="A58" s="198" t="s">
        <v>1368</v>
      </c>
      <c r="B58" s="24" t="s">
        <v>1370</v>
      </c>
      <c r="E58" s="200">
        <v>1</v>
      </c>
      <c r="F58" s="24" t="s">
        <v>1372</v>
      </c>
      <c r="H58" s="18"/>
    </row>
    <row r="59" spans="1:8" x14ac:dyDescent="0.2">
      <c r="A59" s="198" t="s">
        <v>1369</v>
      </c>
      <c r="B59" s="193" t="s">
        <v>1371</v>
      </c>
      <c r="C59" s="24"/>
      <c r="E59" s="200">
        <v>1</v>
      </c>
      <c r="F59" s="24" t="s">
        <v>1372</v>
      </c>
      <c r="H59" s="18"/>
    </row>
    <row r="60" spans="1:8" x14ac:dyDescent="0.2">
      <c r="A60" s="5"/>
      <c r="B60" s="5"/>
      <c r="C60" s="24"/>
      <c r="E60" s="23"/>
      <c r="H60" s="18"/>
    </row>
    <row r="61" spans="1:8" ht="16" thickBot="1" x14ac:dyDescent="0.25">
      <c r="A61" s="5"/>
      <c r="B61" s="5"/>
      <c r="C61" s="22"/>
    </row>
    <row r="62" spans="1:8" x14ac:dyDescent="0.2">
      <c r="A62" s="21"/>
      <c r="B62" s="21"/>
      <c r="C62" s="20"/>
      <c r="D62" s="70"/>
      <c r="E62" s="70"/>
      <c r="F62" s="70"/>
      <c r="G62" s="70"/>
    </row>
    <row r="63" spans="1:8" ht="16" thickBot="1" x14ac:dyDescent="0.25">
      <c r="A63" s="2" t="s">
        <v>35</v>
      </c>
      <c r="B63" s="2"/>
      <c r="E63" s="211">
        <f>E53*E55*E58*E59</f>
        <v>0.625</v>
      </c>
      <c r="F63" s="212" t="s">
        <v>48</v>
      </c>
    </row>
    <row r="64" spans="1:8" ht="16" thickTop="1" x14ac:dyDescent="0.2">
      <c r="C64" s="68"/>
    </row>
    <row r="65" spans="1:8" ht="16" thickBot="1" x14ac:dyDescent="0.25">
      <c r="A65" s="43"/>
      <c r="B65" s="43"/>
      <c r="C65" s="43"/>
      <c r="D65" s="43"/>
      <c r="E65" s="43"/>
      <c r="F65" s="43"/>
      <c r="G65" s="43"/>
      <c r="H65" s="43"/>
    </row>
    <row r="67" spans="1:8" x14ac:dyDescent="0.2">
      <c r="A67" s="2" t="s">
        <v>1394</v>
      </c>
    </row>
    <row r="68" spans="1:8" x14ac:dyDescent="0.2">
      <c r="A68" s="221">
        <v>44123</v>
      </c>
      <c r="B68" s="19" t="s">
        <v>1395</v>
      </c>
    </row>
  </sheetData>
  <conditionalFormatting sqref="E63">
    <cfRule type="cellIs" dxfId="17" priority="1" operator="lessThan">
      <formula>7.5</formula>
    </cfRule>
    <cfRule type="cellIs" dxfId="16" priority="2" operator="greaterThan">
      <formula>7.5</formula>
    </cfRule>
  </conditionalFormatting>
  <dataValidations count="3">
    <dataValidation type="list" allowBlank="1" showInputMessage="1" showErrorMessage="1" sqref="D12" xr:uid="{00000000-0002-0000-3E00-000000000000}">
      <formula1>"Yes,No"</formula1>
    </dataValidation>
    <dataValidation type="list" showInputMessage="1" showErrorMessage="1" sqref="E12" xr:uid="{00000000-0002-0000-3E00-000001000000}">
      <formula1>#REF!</formula1>
    </dataValidation>
    <dataValidation type="list" allowBlank="1" showInputMessage="1" showErrorMessage="1" sqref="E10:E11" xr:uid="{00000000-0002-0000-3E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E00-000003000000}">
          <x14:formula1>
            <xm:f>Lists!$F$1:$F$8</xm:f>
          </x14:formula1>
          <xm:sqref>D11</xm:sqref>
        </x14:dataValidation>
        <x14:dataValidation type="list" allowBlank="1" showInputMessage="1" showErrorMessage="1" xr:uid="{00000000-0002-0000-3E00-000004000000}">
          <x14:formula1>
            <xm:f>Lists!$C$1:$C$9</xm:f>
          </x14:formula1>
          <xm:sqref>D10</xm:sqref>
        </x14:dataValidation>
        <x14:dataValidation type="list" allowBlank="1" showInputMessage="1" showErrorMessage="1" xr:uid="{00000000-0002-0000-3E00-000005000000}">
          <x14:formula1>
            <xm:f>Lists!$D$1:$D$8</xm:f>
          </x14:formula1>
          <xm:sqref>E15:E16</xm:sqref>
        </x14:dataValidation>
        <x14:dataValidation type="list" allowBlank="1" showInputMessage="1" showErrorMessage="1" xr:uid="{00000000-0002-0000-3E00-000006000000}">
          <x14:formula1>
            <xm:f>Lists!$E$1:$E$5</xm:f>
          </x14:formula1>
          <xm:sqref>V15:V16</xm:sqref>
        </x14:dataValidation>
        <x14:dataValidation type="list" allowBlank="1" showInputMessage="1" showErrorMessage="1" xr:uid="{00000000-0002-0000-3E00-000007000000}">
          <x14:formula1>
            <xm:f>Lists!$G$1:$G$8</xm:f>
          </x14:formula1>
          <xm:sqref>D21:D22</xm:sqref>
        </x14:dataValidation>
      </x14:dataValidations>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92D050"/>
  </sheetPr>
  <dimension ref="A1:X1048519"/>
  <sheetViews>
    <sheetView zoomScale="60" zoomScaleNormal="60" zoomScalePageLayoutView="80" workbookViewId="0">
      <selection activeCell="AA55" sqref="AA55"/>
    </sheetView>
  </sheetViews>
  <sheetFormatPr baseColWidth="10" defaultColWidth="8.83203125" defaultRowHeight="15" x14ac:dyDescent="0.2"/>
  <cols>
    <col min="1" max="1" width="13.5" style="19" customWidth="1"/>
    <col min="2" max="2" width="53.66406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customWidth="1"/>
    <col min="13" max="13" width="25" style="19" customWidth="1"/>
    <col min="14" max="14" width="20.5" style="19" customWidth="1"/>
    <col min="15" max="15" width="18.83203125" style="19" customWidth="1"/>
    <col min="16" max="16" width="24.5" style="19" customWidth="1"/>
    <col min="17" max="17" width="31.1640625" style="19" customWidth="1"/>
    <col min="18" max="18" width="27.83203125" style="19" bestFit="1" customWidth="1"/>
    <col min="19" max="19" width="15.83203125" style="19" bestFit="1" customWidth="1"/>
    <col min="20" max="20" width="35.5" style="19" customWidth="1"/>
    <col min="21" max="21" width="54.832031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625</v>
      </c>
      <c r="G2" s="19" t="s">
        <v>72</v>
      </c>
      <c r="H2" s="44" t="s">
        <v>1800</v>
      </c>
    </row>
    <row r="3" spans="1:24" x14ac:dyDescent="0.2">
      <c r="C3" s="19" t="s">
        <v>2</v>
      </c>
      <c r="D3" s="209">
        <v>1977</v>
      </c>
    </row>
    <row r="4" spans="1:24" x14ac:dyDescent="0.2">
      <c r="C4" s="8" t="s">
        <v>44</v>
      </c>
      <c r="D4" s="44" t="s">
        <v>626</v>
      </c>
    </row>
    <row r="5" spans="1:24" x14ac:dyDescent="0.2">
      <c r="C5" s="19" t="s">
        <v>3</v>
      </c>
      <c r="D5" s="44" t="s">
        <v>2177</v>
      </c>
    </row>
    <row r="6" spans="1:24" x14ac:dyDescent="0.2">
      <c r="D6" s="18"/>
    </row>
    <row r="7" spans="1:24" s="43" customFormat="1" ht="16" thickBot="1" x14ac:dyDescent="0.25">
      <c r="A7" s="1" t="s">
        <v>59</v>
      </c>
      <c r="B7" s="1"/>
      <c r="D7" s="248" t="s">
        <v>2030</v>
      </c>
    </row>
    <row r="9" spans="1:24" s="43" customFormat="1" ht="16" thickBot="1" x14ac:dyDescent="0.25">
      <c r="A9" s="1" t="s">
        <v>4</v>
      </c>
      <c r="B9" s="1"/>
    </row>
    <row r="10" spans="1:24" x14ac:dyDescent="0.2">
      <c r="C10" s="19" t="s">
        <v>74</v>
      </c>
      <c r="D10" s="45" t="s">
        <v>504</v>
      </c>
      <c r="E10" s="46"/>
    </row>
    <row r="11" spans="1:24" x14ac:dyDescent="0.2">
      <c r="C11" s="19" t="s">
        <v>46</v>
      </c>
      <c r="D11" s="45" t="s">
        <v>618</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1725</v>
      </c>
      <c r="C15" s="206" t="s">
        <v>628</v>
      </c>
      <c r="D15" s="225" t="s">
        <v>632</v>
      </c>
      <c r="E15" s="225" t="s">
        <v>1582</v>
      </c>
      <c r="F15" s="225" t="s">
        <v>630</v>
      </c>
      <c r="G15" s="225" t="s">
        <v>132</v>
      </c>
      <c r="H15" s="225" t="s">
        <v>134</v>
      </c>
      <c r="I15" s="225" t="s">
        <v>1461</v>
      </c>
      <c r="J15" s="225" t="s">
        <v>85</v>
      </c>
      <c r="K15" s="225">
        <v>8</v>
      </c>
      <c r="L15" s="225" t="s">
        <v>71</v>
      </c>
      <c r="M15" s="225" t="s">
        <v>71</v>
      </c>
      <c r="N15" s="225" t="s">
        <v>71</v>
      </c>
      <c r="O15" s="225" t="s">
        <v>71</v>
      </c>
      <c r="P15" s="225" t="s">
        <v>71</v>
      </c>
      <c r="Q15" s="15" t="s">
        <v>135</v>
      </c>
      <c r="R15" s="15">
        <v>24</v>
      </c>
      <c r="S15" s="15" t="s">
        <v>125</v>
      </c>
      <c r="T15" s="15">
        <v>24</v>
      </c>
      <c r="U15" s="225" t="s">
        <v>71</v>
      </c>
      <c r="V15" s="225" t="s">
        <v>71</v>
      </c>
      <c r="W15" s="225" t="s">
        <v>53</v>
      </c>
      <c r="X15" s="225"/>
    </row>
    <row r="16" spans="1:24" s="550" customFormat="1" x14ac:dyDescent="0.2">
      <c r="A16" s="225">
        <v>2</v>
      </c>
      <c r="B16" s="225" t="s">
        <v>1723</v>
      </c>
      <c r="C16" s="206" t="s">
        <v>628</v>
      </c>
      <c r="D16" s="225" t="s">
        <v>632</v>
      </c>
      <c r="E16" s="225" t="s">
        <v>1582</v>
      </c>
      <c r="F16" s="225" t="s">
        <v>630</v>
      </c>
      <c r="G16" s="225" t="s">
        <v>132</v>
      </c>
      <c r="H16" s="225" t="s">
        <v>134</v>
      </c>
      <c r="I16" s="225" t="s">
        <v>1461</v>
      </c>
      <c r="J16" s="225" t="s">
        <v>85</v>
      </c>
      <c r="K16" s="225">
        <v>8</v>
      </c>
      <c r="L16" s="225" t="s">
        <v>71</v>
      </c>
      <c r="M16" s="225" t="s">
        <v>71</v>
      </c>
      <c r="N16" s="225" t="s">
        <v>71</v>
      </c>
      <c r="O16" s="225" t="s">
        <v>71</v>
      </c>
      <c r="P16" s="225" t="s">
        <v>71</v>
      </c>
      <c r="Q16" s="15" t="s">
        <v>135</v>
      </c>
      <c r="R16" s="15">
        <v>24</v>
      </c>
      <c r="S16" s="15" t="s">
        <v>125</v>
      </c>
      <c r="T16" s="15">
        <v>24</v>
      </c>
      <c r="U16" s="225" t="s">
        <v>71</v>
      </c>
      <c r="V16" s="225" t="s">
        <v>71</v>
      </c>
      <c r="W16" s="225" t="s">
        <v>53</v>
      </c>
      <c r="X16" s="225"/>
    </row>
    <row r="17" spans="1:24" s="550" customFormat="1" x14ac:dyDescent="0.2">
      <c r="A17" s="225">
        <v>3</v>
      </c>
      <c r="B17" s="225" t="s">
        <v>1789</v>
      </c>
      <c r="C17" s="206" t="s">
        <v>628</v>
      </c>
      <c r="D17" s="225" t="s">
        <v>632</v>
      </c>
      <c r="E17" s="225" t="s">
        <v>1582</v>
      </c>
      <c r="F17" s="225" t="s">
        <v>630</v>
      </c>
      <c r="G17" s="225" t="s">
        <v>132</v>
      </c>
      <c r="H17" s="225" t="s">
        <v>134</v>
      </c>
      <c r="I17" s="225" t="s">
        <v>1461</v>
      </c>
      <c r="J17" s="225" t="s">
        <v>85</v>
      </c>
      <c r="K17" s="225">
        <v>8</v>
      </c>
      <c r="L17" s="225" t="s">
        <v>71</v>
      </c>
      <c r="M17" s="225" t="s">
        <v>71</v>
      </c>
      <c r="N17" s="225" t="s">
        <v>71</v>
      </c>
      <c r="O17" s="225" t="s">
        <v>71</v>
      </c>
      <c r="P17" s="225" t="s">
        <v>71</v>
      </c>
      <c r="Q17" s="15" t="s">
        <v>135</v>
      </c>
      <c r="R17" s="15">
        <v>24</v>
      </c>
      <c r="S17" s="15" t="s">
        <v>125</v>
      </c>
      <c r="T17" s="15">
        <v>24</v>
      </c>
      <c r="U17" s="225" t="s">
        <v>71</v>
      </c>
      <c r="V17" s="225" t="s">
        <v>71</v>
      </c>
      <c r="W17" s="225" t="s">
        <v>53</v>
      </c>
      <c r="X17" s="225"/>
    </row>
    <row r="18" spans="1:24" s="550" customFormat="1" x14ac:dyDescent="0.2">
      <c r="A18" s="225">
        <v>4</v>
      </c>
      <c r="B18" s="225" t="s">
        <v>1725</v>
      </c>
      <c r="C18" s="206" t="s">
        <v>629</v>
      </c>
      <c r="D18" s="225" t="s">
        <v>632</v>
      </c>
      <c r="E18" s="225" t="s">
        <v>1585</v>
      </c>
      <c r="F18" s="225" t="s">
        <v>631</v>
      </c>
      <c r="G18" s="225" t="s">
        <v>132</v>
      </c>
      <c r="H18" s="225" t="s">
        <v>134</v>
      </c>
      <c r="I18" s="225" t="s">
        <v>1461</v>
      </c>
      <c r="J18" s="225" t="s">
        <v>85</v>
      </c>
      <c r="K18" s="225">
        <v>8</v>
      </c>
      <c r="L18" s="225" t="s">
        <v>71</v>
      </c>
      <c r="M18" s="225" t="s">
        <v>71</v>
      </c>
      <c r="N18" s="225" t="s">
        <v>71</v>
      </c>
      <c r="O18" s="225" t="s">
        <v>71</v>
      </c>
      <c r="P18" s="225" t="s">
        <v>71</v>
      </c>
      <c r="Q18" s="15" t="s">
        <v>135</v>
      </c>
      <c r="R18" s="15">
        <v>24</v>
      </c>
      <c r="S18" s="15" t="s">
        <v>125</v>
      </c>
      <c r="T18" s="15">
        <v>24</v>
      </c>
      <c r="U18" s="225" t="s">
        <v>71</v>
      </c>
      <c r="V18" s="225" t="s">
        <v>71</v>
      </c>
      <c r="W18" s="225" t="s">
        <v>53</v>
      </c>
      <c r="X18" s="225"/>
    </row>
    <row r="19" spans="1:24" s="550" customFormat="1" x14ac:dyDescent="0.2">
      <c r="A19" s="225">
        <v>5</v>
      </c>
      <c r="B19" s="225" t="s">
        <v>1723</v>
      </c>
      <c r="C19" s="206" t="s">
        <v>629</v>
      </c>
      <c r="D19" s="225" t="s">
        <v>632</v>
      </c>
      <c r="E19" s="225" t="s">
        <v>1585</v>
      </c>
      <c r="F19" s="225" t="s">
        <v>631</v>
      </c>
      <c r="G19" s="225" t="s">
        <v>132</v>
      </c>
      <c r="H19" s="225" t="s">
        <v>134</v>
      </c>
      <c r="I19" s="225" t="s">
        <v>1461</v>
      </c>
      <c r="J19" s="225" t="s">
        <v>85</v>
      </c>
      <c r="K19" s="225">
        <v>8</v>
      </c>
      <c r="L19" s="225" t="s">
        <v>71</v>
      </c>
      <c r="M19" s="225" t="s">
        <v>71</v>
      </c>
      <c r="N19" s="225" t="s">
        <v>71</v>
      </c>
      <c r="O19" s="225" t="s">
        <v>71</v>
      </c>
      <c r="P19" s="225" t="s">
        <v>71</v>
      </c>
      <c r="Q19" s="15" t="s">
        <v>135</v>
      </c>
      <c r="R19" s="15">
        <v>24</v>
      </c>
      <c r="S19" s="15" t="s">
        <v>125</v>
      </c>
      <c r="T19" s="15">
        <v>24</v>
      </c>
      <c r="U19" s="225" t="s">
        <v>71</v>
      </c>
      <c r="V19" s="225" t="s">
        <v>71</v>
      </c>
      <c r="W19" s="225" t="s">
        <v>53</v>
      </c>
      <c r="X19" s="225"/>
    </row>
    <row r="20" spans="1:24" s="550" customFormat="1" x14ac:dyDescent="0.2">
      <c r="A20" s="225">
        <v>6</v>
      </c>
      <c r="B20" s="225" t="s">
        <v>1789</v>
      </c>
      <c r="C20" s="206" t="s">
        <v>629</v>
      </c>
      <c r="D20" s="225" t="s">
        <v>632</v>
      </c>
      <c r="E20" s="225" t="s">
        <v>1585</v>
      </c>
      <c r="F20" s="225" t="s">
        <v>631</v>
      </c>
      <c r="G20" s="225" t="s">
        <v>132</v>
      </c>
      <c r="H20" s="225" t="s">
        <v>134</v>
      </c>
      <c r="I20" s="225" t="s">
        <v>1461</v>
      </c>
      <c r="J20" s="225" t="s">
        <v>85</v>
      </c>
      <c r="K20" s="225">
        <v>8</v>
      </c>
      <c r="L20" s="225" t="s">
        <v>71</v>
      </c>
      <c r="M20" s="225" t="s">
        <v>71</v>
      </c>
      <c r="N20" s="225" t="s">
        <v>71</v>
      </c>
      <c r="O20" s="225" t="s">
        <v>71</v>
      </c>
      <c r="P20" s="225" t="s">
        <v>71</v>
      </c>
      <c r="Q20" s="15" t="s">
        <v>135</v>
      </c>
      <c r="R20" s="15">
        <v>24</v>
      </c>
      <c r="S20" s="15" t="s">
        <v>125</v>
      </c>
      <c r="T20" s="15">
        <v>24</v>
      </c>
      <c r="U20" s="225" t="s">
        <v>71</v>
      </c>
      <c r="V20" s="225" t="s">
        <v>71</v>
      </c>
      <c r="W20" s="225" t="s">
        <v>53</v>
      </c>
      <c r="X20" s="225"/>
    </row>
    <row r="21" spans="1:24" s="550" customFormat="1" x14ac:dyDescent="0.2">
      <c r="A21" s="225">
        <v>4</v>
      </c>
      <c r="B21" s="225" t="s">
        <v>1725</v>
      </c>
      <c r="C21" s="206" t="s">
        <v>629</v>
      </c>
      <c r="D21" s="225" t="s">
        <v>632</v>
      </c>
      <c r="E21" s="225" t="s">
        <v>1585</v>
      </c>
      <c r="F21" s="225" t="s">
        <v>631</v>
      </c>
      <c r="G21" s="225" t="s">
        <v>132</v>
      </c>
      <c r="H21" s="225" t="s">
        <v>134</v>
      </c>
      <c r="I21" s="225" t="s">
        <v>1461</v>
      </c>
      <c r="J21" s="225" t="s">
        <v>85</v>
      </c>
      <c r="K21" s="225">
        <v>8</v>
      </c>
      <c r="L21" s="225" t="s">
        <v>71</v>
      </c>
      <c r="M21" s="225" t="s">
        <v>71</v>
      </c>
      <c r="N21" s="225" t="s">
        <v>71</v>
      </c>
      <c r="O21" s="225" t="s">
        <v>71</v>
      </c>
      <c r="P21" s="225" t="s">
        <v>71</v>
      </c>
      <c r="Q21" s="15" t="s">
        <v>135</v>
      </c>
      <c r="R21" s="15">
        <v>6</v>
      </c>
      <c r="S21" s="15" t="s">
        <v>125</v>
      </c>
      <c r="T21" s="15">
        <v>6</v>
      </c>
      <c r="U21" s="225" t="s">
        <v>71</v>
      </c>
      <c r="V21" s="225" t="s">
        <v>71</v>
      </c>
      <c r="W21" s="225" t="s">
        <v>53</v>
      </c>
      <c r="X21" s="225"/>
    </row>
    <row r="22" spans="1:24" s="550" customFormat="1" x14ac:dyDescent="0.2">
      <c r="A22" s="225">
        <v>5</v>
      </c>
      <c r="B22" s="225" t="s">
        <v>1723</v>
      </c>
      <c r="C22" s="206" t="s">
        <v>629</v>
      </c>
      <c r="D22" s="225" t="s">
        <v>632</v>
      </c>
      <c r="E22" s="225" t="s">
        <v>1585</v>
      </c>
      <c r="F22" s="225" t="s">
        <v>631</v>
      </c>
      <c r="G22" s="225" t="s">
        <v>132</v>
      </c>
      <c r="H22" s="225" t="s">
        <v>134</v>
      </c>
      <c r="I22" s="225" t="s">
        <v>1461</v>
      </c>
      <c r="J22" s="225" t="s">
        <v>85</v>
      </c>
      <c r="K22" s="225">
        <v>8</v>
      </c>
      <c r="L22" s="225" t="s">
        <v>71</v>
      </c>
      <c r="M22" s="225" t="s">
        <v>71</v>
      </c>
      <c r="N22" s="225" t="s">
        <v>71</v>
      </c>
      <c r="O22" s="225" t="s">
        <v>71</v>
      </c>
      <c r="P22" s="225" t="s">
        <v>71</v>
      </c>
      <c r="Q22" s="15" t="s">
        <v>135</v>
      </c>
      <c r="R22" s="15">
        <v>6</v>
      </c>
      <c r="S22" s="15" t="s">
        <v>125</v>
      </c>
      <c r="T22" s="15">
        <v>6</v>
      </c>
      <c r="U22" s="225" t="s">
        <v>71</v>
      </c>
      <c r="V22" s="225" t="s">
        <v>71</v>
      </c>
      <c r="W22" s="225" t="s">
        <v>53</v>
      </c>
      <c r="X22" s="225"/>
    </row>
    <row r="23" spans="1:24" s="550" customFormat="1" x14ac:dyDescent="0.2">
      <c r="A23" s="225">
        <v>6</v>
      </c>
      <c r="B23" s="225" t="s">
        <v>1789</v>
      </c>
      <c r="C23" s="206" t="s">
        <v>629</v>
      </c>
      <c r="D23" s="225" t="s">
        <v>632</v>
      </c>
      <c r="E23" s="225" t="s">
        <v>1585</v>
      </c>
      <c r="F23" s="225" t="s">
        <v>631</v>
      </c>
      <c r="G23" s="225" t="s">
        <v>132</v>
      </c>
      <c r="H23" s="225" t="s">
        <v>134</v>
      </c>
      <c r="I23" s="225" t="s">
        <v>1461</v>
      </c>
      <c r="J23" s="225" t="s">
        <v>85</v>
      </c>
      <c r="K23" s="225">
        <v>8</v>
      </c>
      <c r="L23" s="225" t="s">
        <v>71</v>
      </c>
      <c r="M23" s="225" t="s">
        <v>71</v>
      </c>
      <c r="N23" s="225" t="s">
        <v>71</v>
      </c>
      <c r="O23" s="225" t="s">
        <v>71</v>
      </c>
      <c r="P23" s="225" t="s">
        <v>71</v>
      </c>
      <c r="Q23" s="15" t="s">
        <v>135</v>
      </c>
      <c r="R23" s="15">
        <v>6</v>
      </c>
      <c r="S23" s="15" t="s">
        <v>125</v>
      </c>
      <c r="T23" s="15">
        <v>6</v>
      </c>
      <c r="U23" s="225" t="s">
        <v>71</v>
      </c>
      <c r="V23" s="225" t="s">
        <v>71</v>
      </c>
      <c r="W23" s="225" t="s">
        <v>53</v>
      </c>
      <c r="X23" s="225"/>
    </row>
    <row r="24" spans="1:24" s="550" customFormat="1" x14ac:dyDescent="0.2">
      <c r="A24" s="225">
        <v>7</v>
      </c>
      <c r="B24" s="225" t="s">
        <v>1807</v>
      </c>
      <c r="C24" s="206" t="s">
        <v>628</v>
      </c>
      <c r="D24" s="225" t="s">
        <v>632</v>
      </c>
      <c r="E24" s="225" t="s">
        <v>1582</v>
      </c>
      <c r="F24" s="225" t="s">
        <v>630</v>
      </c>
      <c r="G24" s="225" t="s">
        <v>132</v>
      </c>
      <c r="H24" s="225" t="s">
        <v>134</v>
      </c>
      <c r="I24" s="225" t="s">
        <v>1461</v>
      </c>
      <c r="J24" s="225" t="s">
        <v>85</v>
      </c>
      <c r="K24" s="225">
        <v>8</v>
      </c>
      <c r="L24" s="225" t="s">
        <v>71</v>
      </c>
      <c r="M24" s="225" t="s">
        <v>71</v>
      </c>
      <c r="N24" s="225" t="s">
        <v>71</v>
      </c>
      <c r="O24" s="225" t="s">
        <v>71</v>
      </c>
      <c r="P24" s="225" t="s">
        <v>71</v>
      </c>
      <c r="Q24" s="15" t="s">
        <v>135</v>
      </c>
      <c r="R24" s="15">
        <v>24</v>
      </c>
      <c r="S24" s="15" t="s">
        <v>125</v>
      </c>
      <c r="T24" s="15">
        <v>24</v>
      </c>
      <c r="U24" s="225" t="s">
        <v>71</v>
      </c>
      <c r="V24" s="225" t="s">
        <v>71</v>
      </c>
      <c r="W24" s="225" t="s">
        <v>53</v>
      </c>
      <c r="X24" s="225"/>
    </row>
    <row r="25" spans="1:24" s="550" customFormat="1" x14ac:dyDescent="0.2">
      <c r="A25" s="225">
        <v>8</v>
      </c>
      <c r="B25" s="225" t="s">
        <v>1807</v>
      </c>
      <c r="C25" s="206" t="s">
        <v>629</v>
      </c>
      <c r="D25" s="225" t="s">
        <v>632</v>
      </c>
      <c r="E25" s="225" t="s">
        <v>1585</v>
      </c>
      <c r="F25" s="225" t="s">
        <v>631</v>
      </c>
      <c r="G25" s="225" t="s">
        <v>132</v>
      </c>
      <c r="H25" s="225" t="s">
        <v>134</v>
      </c>
      <c r="I25" s="225" t="s">
        <v>1461</v>
      </c>
      <c r="J25" s="225" t="s">
        <v>85</v>
      </c>
      <c r="K25" s="225">
        <v>8</v>
      </c>
      <c r="L25" s="225" t="s">
        <v>71</v>
      </c>
      <c r="M25" s="225" t="s">
        <v>71</v>
      </c>
      <c r="N25" s="225" t="s">
        <v>71</v>
      </c>
      <c r="O25" s="225" t="s">
        <v>71</v>
      </c>
      <c r="P25" s="225" t="s">
        <v>71</v>
      </c>
      <c r="Q25" s="15" t="s">
        <v>135</v>
      </c>
      <c r="R25" s="15">
        <v>24</v>
      </c>
      <c r="S25" s="15" t="s">
        <v>125</v>
      </c>
      <c r="T25" s="15">
        <v>24</v>
      </c>
      <c r="U25" s="225" t="s">
        <v>71</v>
      </c>
      <c r="V25" s="225" t="s">
        <v>71</v>
      </c>
      <c r="W25" s="225" t="s">
        <v>53</v>
      </c>
      <c r="X25" s="225"/>
    </row>
    <row r="26" spans="1:24" s="474" customFormat="1" x14ac:dyDescent="0.2">
      <c r="A26" s="49"/>
      <c r="B26" s="49"/>
      <c r="C26" s="49"/>
      <c r="D26" s="49"/>
      <c r="E26" s="49"/>
      <c r="F26" s="49"/>
      <c r="G26" s="49"/>
      <c r="H26" s="49"/>
      <c r="I26" s="49"/>
      <c r="J26" s="49"/>
      <c r="K26" s="49"/>
      <c r="L26" s="49"/>
      <c r="M26" s="49"/>
      <c r="N26" s="49"/>
      <c r="O26" s="49"/>
      <c r="P26" s="49"/>
      <c r="Q26" s="49"/>
      <c r="R26" s="49"/>
      <c r="S26" s="49"/>
      <c r="T26" s="49"/>
      <c r="U26" s="49"/>
      <c r="V26" s="49"/>
      <c r="W26" s="49"/>
      <c r="X26" s="49"/>
    </row>
    <row r="27" spans="1:24" s="50" customFormat="1" ht="16" thickBot="1" x14ac:dyDescent="0.25">
      <c r="A27" s="17" t="s">
        <v>2142</v>
      </c>
      <c r="B27" s="17"/>
      <c r="C27" s="17" t="s">
        <v>68</v>
      </c>
    </row>
    <row r="28" spans="1:24" s="49" customFormat="1" x14ac:dyDescent="0.2"/>
    <row r="29" spans="1:24" s="99" customFormat="1" x14ac:dyDescent="0.2">
      <c r="A29" s="51" t="s">
        <v>5</v>
      </c>
      <c r="B29" s="51" t="s">
        <v>36</v>
      </c>
      <c r="C29" s="51" t="s">
        <v>6</v>
      </c>
      <c r="D29" s="51" t="s">
        <v>45</v>
      </c>
      <c r="E29" s="51" t="s">
        <v>9</v>
      </c>
      <c r="F29" s="51" t="s">
        <v>119</v>
      </c>
      <c r="G29" s="51" t="s">
        <v>56</v>
      </c>
      <c r="H29" s="51" t="s">
        <v>136</v>
      </c>
      <c r="I29" s="51" t="s">
        <v>137</v>
      </c>
      <c r="J29" s="51" t="s">
        <v>138</v>
      </c>
      <c r="K29" s="51" t="s">
        <v>139</v>
      </c>
      <c r="L29" s="51" t="s">
        <v>122</v>
      </c>
      <c r="M29" s="51" t="s">
        <v>140</v>
      </c>
      <c r="N29" s="51" t="s">
        <v>122</v>
      </c>
      <c r="O29" s="51" t="s">
        <v>42</v>
      </c>
      <c r="P29" s="51" t="s">
        <v>141</v>
      </c>
      <c r="Q29" s="51" t="s">
        <v>142</v>
      </c>
      <c r="R29" s="51" t="s">
        <v>10</v>
      </c>
      <c r="S29" s="51" t="s">
        <v>146</v>
      </c>
      <c r="T29" s="51" t="s">
        <v>145</v>
      </c>
      <c r="U29" s="51" t="s">
        <v>11</v>
      </c>
      <c r="V29" s="85" t="s">
        <v>16</v>
      </c>
    </row>
    <row r="30" spans="1:24" s="99" customFormat="1" x14ac:dyDescent="0.2">
      <c r="A30" s="52">
        <v>1</v>
      </c>
      <c r="B30" s="90" t="s">
        <v>1725</v>
      </c>
      <c r="C30" s="207" t="s">
        <v>628</v>
      </c>
      <c r="D30" s="90" t="s">
        <v>1596</v>
      </c>
      <c r="E30" s="52" t="s">
        <v>632</v>
      </c>
      <c r="F30" s="52">
        <v>3</v>
      </c>
      <c r="G30" s="52" t="s">
        <v>71</v>
      </c>
      <c r="H30" s="247">
        <v>24</v>
      </c>
      <c r="I30" s="247" t="s">
        <v>125</v>
      </c>
      <c r="J30" s="247">
        <v>24</v>
      </c>
      <c r="K30" s="90" t="s">
        <v>71</v>
      </c>
      <c r="L30" s="90" t="s">
        <v>71</v>
      </c>
      <c r="M30" s="90" t="s">
        <v>71</v>
      </c>
      <c r="N30" s="90" t="s">
        <v>71</v>
      </c>
      <c r="O30" s="90" t="s">
        <v>71</v>
      </c>
      <c r="P30" s="90" t="s">
        <v>71</v>
      </c>
      <c r="Q30" s="90" t="s">
        <v>71</v>
      </c>
      <c r="R30" s="90" t="s">
        <v>71</v>
      </c>
      <c r="S30" s="90" t="s">
        <v>71</v>
      </c>
      <c r="T30" s="90" t="s">
        <v>71</v>
      </c>
      <c r="U30" s="90" t="s">
        <v>71</v>
      </c>
      <c r="V30" s="243" t="s">
        <v>637</v>
      </c>
      <c r="X30" s="100"/>
    </row>
    <row r="31" spans="1:24" s="99" customFormat="1" x14ac:dyDescent="0.2">
      <c r="A31" s="52">
        <v>2</v>
      </c>
      <c r="B31" s="90" t="s">
        <v>1723</v>
      </c>
      <c r="C31" s="207" t="s">
        <v>628</v>
      </c>
      <c r="D31" s="90" t="s">
        <v>1596</v>
      </c>
      <c r="E31" s="52" t="s">
        <v>632</v>
      </c>
      <c r="F31" s="52">
        <v>3</v>
      </c>
      <c r="G31" s="52" t="s">
        <v>71</v>
      </c>
      <c r="H31" s="247">
        <v>24</v>
      </c>
      <c r="I31" s="247" t="s">
        <v>125</v>
      </c>
      <c r="J31" s="247">
        <v>24</v>
      </c>
      <c r="K31" s="90" t="s">
        <v>71</v>
      </c>
      <c r="L31" s="90" t="s">
        <v>71</v>
      </c>
      <c r="M31" s="90" t="s">
        <v>71</v>
      </c>
      <c r="N31" s="90" t="s">
        <v>71</v>
      </c>
      <c r="O31" s="90" t="s">
        <v>71</v>
      </c>
      <c r="P31" s="90" t="s">
        <v>71</v>
      </c>
      <c r="Q31" s="90" t="s">
        <v>71</v>
      </c>
      <c r="R31" s="90" t="s">
        <v>71</v>
      </c>
      <c r="S31" s="90" t="s">
        <v>71</v>
      </c>
      <c r="T31" s="90" t="s">
        <v>71</v>
      </c>
      <c r="U31" s="90" t="s">
        <v>71</v>
      </c>
      <c r="V31" s="243" t="s">
        <v>637</v>
      </c>
      <c r="X31" s="100"/>
    </row>
    <row r="32" spans="1:24" s="99" customFormat="1" x14ac:dyDescent="0.2">
      <c r="A32" s="52">
        <v>3</v>
      </c>
      <c r="B32" s="90" t="s">
        <v>1789</v>
      </c>
      <c r="C32" s="207" t="s">
        <v>628</v>
      </c>
      <c r="D32" s="90" t="s">
        <v>1596</v>
      </c>
      <c r="E32" s="52" t="s">
        <v>632</v>
      </c>
      <c r="F32" s="52">
        <v>3</v>
      </c>
      <c r="G32" s="52" t="s">
        <v>71</v>
      </c>
      <c r="H32" s="247">
        <v>24</v>
      </c>
      <c r="I32" s="247" t="s">
        <v>125</v>
      </c>
      <c r="J32" s="247">
        <v>24</v>
      </c>
      <c r="K32" s="90" t="s">
        <v>71</v>
      </c>
      <c r="L32" s="90" t="s">
        <v>71</v>
      </c>
      <c r="M32" s="90" t="s">
        <v>71</v>
      </c>
      <c r="N32" s="90" t="s">
        <v>71</v>
      </c>
      <c r="O32" s="90" t="s">
        <v>71</v>
      </c>
      <c r="P32" s="90" t="s">
        <v>71</v>
      </c>
      <c r="Q32" s="90" t="s">
        <v>71</v>
      </c>
      <c r="R32" s="90" t="s">
        <v>71</v>
      </c>
      <c r="S32" s="90" t="s">
        <v>71</v>
      </c>
      <c r="T32" s="90" t="s">
        <v>71</v>
      </c>
      <c r="U32" s="90" t="s">
        <v>71</v>
      </c>
      <c r="V32" s="243" t="s">
        <v>637</v>
      </c>
      <c r="X32" s="100"/>
    </row>
    <row r="33" spans="1:24" s="100" customFormat="1" x14ac:dyDescent="0.2">
      <c r="A33" s="52">
        <v>4</v>
      </c>
      <c r="B33" s="90" t="s">
        <v>1725</v>
      </c>
      <c r="C33" s="207" t="s">
        <v>629</v>
      </c>
      <c r="D33" s="90" t="s">
        <v>1596</v>
      </c>
      <c r="E33" s="52" t="s">
        <v>632</v>
      </c>
      <c r="F33" s="90">
        <v>3</v>
      </c>
      <c r="G33" s="52" t="s">
        <v>71</v>
      </c>
      <c r="H33" s="247">
        <v>24</v>
      </c>
      <c r="I33" s="247" t="s">
        <v>125</v>
      </c>
      <c r="J33" s="247">
        <v>24</v>
      </c>
      <c r="K33" s="90" t="s">
        <v>71</v>
      </c>
      <c r="L33" s="90" t="s">
        <v>71</v>
      </c>
      <c r="M33" s="90" t="s">
        <v>71</v>
      </c>
      <c r="N33" s="90" t="s">
        <v>71</v>
      </c>
      <c r="O33" s="90" t="s">
        <v>71</v>
      </c>
      <c r="P33" s="90" t="s">
        <v>71</v>
      </c>
      <c r="Q33" s="90" t="s">
        <v>71</v>
      </c>
      <c r="R33" s="90" t="s">
        <v>71</v>
      </c>
      <c r="S33" s="90" t="s">
        <v>71</v>
      </c>
      <c r="T33" s="90" t="s">
        <v>71</v>
      </c>
      <c r="U33" s="90" t="s">
        <v>71</v>
      </c>
      <c r="V33" s="243" t="s">
        <v>637</v>
      </c>
    </row>
    <row r="34" spans="1:24" s="99" customFormat="1" x14ac:dyDescent="0.2">
      <c r="A34" s="52">
        <v>5</v>
      </c>
      <c r="B34" s="90" t="s">
        <v>1723</v>
      </c>
      <c r="C34" s="207" t="s">
        <v>629</v>
      </c>
      <c r="D34" s="90" t="s">
        <v>1596</v>
      </c>
      <c r="E34" s="52" t="s">
        <v>632</v>
      </c>
      <c r="F34" s="52">
        <v>3</v>
      </c>
      <c r="G34" s="52" t="s">
        <v>71</v>
      </c>
      <c r="H34" s="247">
        <v>24</v>
      </c>
      <c r="I34" s="247" t="s">
        <v>125</v>
      </c>
      <c r="J34" s="247">
        <v>24</v>
      </c>
      <c r="K34" s="90" t="s">
        <v>71</v>
      </c>
      <c r="L34" s="90" t="s">
        <v>71</v>
      </c>
      <c r="M34" s="90" t="s">
        <v>71</v>
      </c>
      <c r="N34" s="90" t="s">
        <v>71</v>
      </c>
      <c r="O34" s="90" t="s">
        <v>71</v>
      </c>
      <c r="P34" s="90" t="s">
        <v>71</v>
      </c>
      <c r="Q34" s="90" t="s">
        <v>71</v>
      </c>
      <c r="R34" s="90" t="s">
        <v>71</v>
      </c>
      <c r="S34" s="90" t="s">
        <v>71</v>
      </c>
      <c r="T34" s="90" t="s">
        <v>71</v>
      </c>
      <c r="U34" s="90" t="s">
        <v>71</v>
      </c>
      <c r="V34" s="243" t="s">
        <v>637</v>
      </c>
      <c r="X34" s="100"/>
    </row>
    <row r="35" spans="1:24" s="100" customFormat="1" x14ac:dyDescent="0.2">
      <c r="A35" s="52">
        <v>6</v>
      </c>
      <c r="B35" s="90" t="s">
        <v>1789</v>
      </c>
      <c r="C35" s="207" t="s">
        <v>629</v>
      </c>
      <c r="D35" s="90" t="s">
        <v>1596</v>
      </c>
      <c r="E35" s="52" t="s">
        <v>632</v>
      </c>
      <c r="F35" s="90">
        <v>3</v>
      </c>
      <c r="G35" s="52" t="s">
        <v>71</v>
      </c>
      <c r="H35" s="247">
        <v>24</v>
      </c>
      <c r="I35" s="247" t="s">
        <v>125</v>
      </c>
      <c r="J35" s="247">
        <v>24</v>
      </c>
      <c r="K35" s="90" t="s">
        <v>71</v>
      </c>
      <c r="L35" s="90" t="s">
        <v>71</v>
      </c>
      <c r="M35" s="90" t="s">
        <v>71</v>
      </c>
      <c r="N35" s="90" t="s">
        <v>71</v>
      </c>
      <c r="O35" s="90" t="s">
        <v>71</v>
      </c>
      <c r="P35" s="90" t="s">
        <v>71</v>
      </c>
      <c r="Q35" s="90" t="s">
        <v>71</v>
      </c>
      <c r="R35" s="90" t="s">
        <v>71</v>
      </c>
      <c r="S35" s="90" t="s">
        <v>71</v>
      </c>
      <c r="T35" s="90" t="s">
        <v>71</v>
      </c>
      <c r="U35" s="90" t="s">
        <v>71</v>
      </c>
      <c r="V35" s="243" t="s">
        <v>637</v>
      </c>
    </row>
    <row r="36" spans="1:24" s="100" customFormat="1" x14ac:dyDescent="0.2">
      <c r="A36" s="52">
        <v>4</v>
      </c>
      <c r="B36" s="90" t="s">
        <v>1725</v>
      </c>
      <c r="C36" s="207" t="s">
        <v>629</v>
      </c>
      <c r="D36" s="90" t="s">
        <v>1596</v>
      </c>
      <c r="E36" s="52" t="s">
        <v>632</v>
      </c>
      <c r="F36" s="90">
        <v>3</v>
      </c>
      <c r="G36" s="52" t="s">
        <v>71</v>
      </c>
      <c r="H36" s="247">
        <v>6</v>
      </c>
      <c r="I36" s="247" t="s">
        <v>125</v>
      </c>
      <c r="J36" s="247">
        <v>6</v>
      </c>
      <c r="K36" s="90" t="s">
        <v>71</v>
      </c>
      <c r="L36" s="90" t="s">
        <v>71</v>
      </c>
      <c r="M36" s="90" t="s">
        <v>71</v>
      </c>
      <c r="N36" s="90" t="s">
        <v>71</v>
      </c>
      <c r="O36" s="90" t="s">
        <v>71</v>
      </c>
      <c r="P36" s="90" t="s">
        <v>71</v>
      </c>
      <c r="Q36" s="90" t="s">
        <v>71</v>
      </c>
      <c r="R36" s="90" t="s">
        <v>71</v>
      </c>
      <c r="S36" s="90" t="s">
        <v>71</v>
      </c>
      <c r="T36" s="90" t="s">
        <v>71</v>
      </c>
      <c r="U36" s="90" t="s">
        <v>71</v>
      </c>
      <c r="V36" s="243" t="s">
        <v>637</v>
      </c>
    </row>
    <row r="37" spans="1:24" s="99" customFormat="1" x14ac:dyDescent="0.2">
      <c r="A37" s="52">
        <v>5</v>
      </c>
      <c r="B37" s="90" t="s">
        <v>1723</v>
      </c>
      <c r="C37" s="207" t="s">
        <v>629</v>
      </c>
      <c r="D37" s="90" t="s">
        <v>1596</v>
      </c>
      <c r="E37" s="52" t="s">
        <v>632</v>
      </c>
      <c r="F37" s="52">
        <v>3</v>
      </c>
      <c r="G37" s="52" t="s">
        <v>71</v>
      </c>
      <c r="H37" s="247">
        <v>6</v>
      </c>
      <c r="I37" s="247" t="s">
        <v>125</v>
      </c>
      <c r="J37" s="247">
        <v>6</v>
      </c>
      <c r="K37" s="90" t="s">
        <v>71</v>
      </c>
      <c r="L37" s="90" t="s">
        <v>71</v>
      </c>
      <c r="M37" s="90" t="s">
        <v>71</v>
      </c>
      <c r="N37" s="90" t="s">
        <v>71</v>
      </c>
      <c r="O37" s="90" t="s">
        <v>71</v>
      </c>
      <c r="P37" s="90" t="s">
        <v>71</v>
      </c>
      <c r="Q37" s="90" t="s">
        <v>71</v>
      </c>
      <c r="R37" s="90" t="s">
        <v>71</v>
      </c>
      <c r="S37" s="90" t="s">
        <v>71</v>
      </c>
      <c r="T37" s="90" t="s">
        <v>71</v>
      </c>
      <c r="U37" s="90" t="s">
        <v>71</v>
      </c>
      <c r="V37" s="243" t="s">
        <v>637</v>
      </c>
      <c r="X37" s="100"/>
    </row>
    <row r="38" spans="1:24" s="100" customFormat="1" x14ac:dyDescent="0.2">
      <c r="A38" s="52">
        <v>6</v>
      </c>
      <c r="B38" s="90" t="s">
        <v>1789</v>
      </c>
      <c r="C38" s="207" t="s">
        <v>629</v>
      </c>
      <c r="D38" s="90" t="s">
        <v>1596</v>
      </c>
      <c r="E38" s="52" t="s">
        <v>632</v>
      </c>
      <c r="F38" s="90">
        <v>3</v>
      </c>
      <c r="G38" s="52" t="s">
        <v>71</v>
      </c>
      <c r="H38" s="247">
        <v>6</v>
      </c>
      <c r="I38" s="247" t="s">
        <v>125</v>
      </c>
      <c r="J38" s="247">
        <v>6</v>
      </c>
      <c r="K38" s="90" t="s">
        <v>71</v>
      </c>
      <c r="L38" s="90" t="s">
        <v>71</v>
      </c>
      <c r="M38" s="90" t="s">
        <v>71</v>
      </c>
      <c r="N38" s="90" t="s">
        <v>71</v>
      </c>
      <c r="O38" s="90" t="s">
        <v>71</v>
      </c>
      <c r="P38" s="90" t="s">
        <v>71</v>
      </c>
      <c r="Q38" s="90" t="s">
        <v>71</v>
      </c>
      <c r="R38" s="90" t="s">
        <v>71</v>
      </c>
      <c r="S38" s="90" t="s">
        <v>71</v>
      </c>
      <c r="T38" s="90" t="s">
        <v>71</v>
      </c>
      <c r="U38" s="90" t="s">
        <v>71</v>
      </c>
      <c r="V38" s="243" t="s">
        <v>637</v>
      </c>
    </row>
    <row r="39" spans="1:24" s="99" customFormat="1" x14ac:dyDescent="0.2">
      <c r="A39" s="52">
        <v>7</v>
      </c>
      <c r="B39" s="90" t="s">
        <v>1807</v>
      </c>
      <c r="C39" s="207" t="s">
        <v>629</v>
      </c>
      <c r="D39" s="90" t="s">
        <v>1596</v>
      </c>
      <c r="E39" s="52" t="s">
        <v>632</v>
      </c>
      <c r="F39" s="52">
        <v>3</v>
      </c>
      <c r="G39" s="52" t="s">
        <v>71</v>
      </c>
      <c r="H39" s="247">
        <v>24</v>
      </c>
      <c r="I39" s="247" t="s">
        <v>125</v>
      </c>
      <c r="J39" s="247">
        <v>24</v>
      </c>
      <c r="K39" s="90" t="s">
        <v>71</v>
      </c>
      <c r="L39" s="90" t="s">
        <v>71</v>
      </c>
      <c r="M39" s="90" t="s">
        <v>71</v>
      </c>
      <c r="N39" s="90" t="s">
        <v>71</v>
      </c>
      <c r="O39" s="90" t="s">
        <v>71</v>
      </c>
      <c r="P39" s="90" t="s">
        <v>71</v>
      </c>
      <c r="Q39" s="90" t="s">
        <v>71</v>
      </c>
      <c r="R39" s="90" t="s">
        <v>71</v>
      </c>
      <c r="S39" s="90" t="s">
        <v>71</v>
      </c>
      <c r="T39" s="90" t="s">
        <v>71</v>
      </c>
      <c r="U39" s="90" t="s">
        <v>71</v>
      </c>
      <c r="V39" s="243" t="s">
        <v>637</v>
      </c>
      <c r="X39" s="100"/>
    </row>
    <row r="40" spans="1:24" s="100" customFormat="1" x14ac:dyDescent="0.2">
      <c r="A40" s="52">
        <v>8</v>
      </c>
      <c r="B40" s="90" t="s">
        <v>1807</v>
      </c>
      <c r="C40" s="207" t="s">
        <v>629</v>
      </c>
      <c r="D40" s="90" t="s">
        <v>1596</v>
      </c>
      <c r="E40" s="52" t="s">
        <v>632</v>
      </c>
      <c r="F40" s="90">
        <v>3</v>
      </c>
      <c r="G40" s="52" t="s">
        <v>71</v>
      </c>
      <c r="H40" s="247">
        <v>24</v>
      </c>
      <c r="I40" s="247" t="s">
        <v>125</v>
      </c>
      <c r="J40" s="247">
        <v>24</v>
      </c>
      <c r="K40" s="90" t="s">
        <v>71</v>
      </c>
      <c r="L40" s="90" t="s">
        <v>71</v>
      </c>
      <c r="M40" s="90" t="s">
        <v>71</v>
      </c>
      <c r="N40" s="90" t="s">
        <v>71</v>
      </c>
      <c r="O40" s="90" t="s">
        <v>71</v>
      </c>
      <c r="P40" s="90" t="s">
        <v>71</v>
      </c>
      <c r="Q40" s="90" t="s">
        <v>71</v>
      </c>
      <c r="R40" s="90" t="s">
        <v>71</v>
      </c>
      <c r="S40" s="90" t="s">
        <v>71</v>
      </c>
      <c r="T40" s="90" t="s">
        <v>71</v>
      </c>
      <c r="U40" s="90" t="s">
        <v>71</v>
      </c>
      <c r="V40" s="243" t="s">
        <v>637</v>
      </c>
    </row>
    <row r="42" spans="1:24" s="43" customFormat="1" ht="16" thickBot="1" x14ac:dyDescent="0.25">
      <c r="A42" s="1" t="s">
        <v>2142</v>
      </c>
      <c r="B42" s="1"/>
      <c r="C42" s="1" t="s">
        <v>69</v>
      </c>
      <c r="D42" s="16"/>
      <c r="E42" s="16"/>
    </row>
    <row r="44" spans="1:24" x14ac:dyDescent="0.2">
      <c r="A44" s="263" t="s">
        <v>5</v>
      </c>
      <c r="B44" s="54" t="s">
        <v>9</v>
      </c>
      <c r="C44" s="55" t="s">
        <v>56</v>
      </c>
      <c r="D44" s="56" t="s">
        <v>488</v>
      </c>
      <c r="E44" s="56" t="s">
        <v>489</v>
      </c>
      <c r="F44" s="56" t="s">
        <v>490</v>
      </c>
      <c r="G44" s="56" t="s">
        <v>491</v>
      </c>
      <c r="H44" s="56" t="s">
        <v>492</v>
      </c>
      <c r="I44" s="56" t="s">
        <v>493</v>
      </c>
      <c r="J44" s="55" t="s">
        <v>2139</v>
      </c>
      <c r="K44" s="55" t="s">
        <v>122</v>
      </c>
      <c r="L44" s="55" t="s">
        <v>2140</v>
      </c>
      <c r="M44" s="55" t="s">
        <v>122</v>
      </c>
      <c r="N44" s="530" t="s">
        <v>42</v>
      </c>
      <c r="O44" s="55" t="s">
        <v>2141</v>
      </c>
      <c r="P44" s="55" t="s">
        <v>122</v>
      </c>
      <c r="Q44" s="530" t="s">
        <v>10</v>
      </c>
      <c r="R44" s="55" t="s">
        <v>2566</v>
      </c>
      <c r="S44" s="55" t="s">
        <v>11</v>
      </c>
      <c r="T44" s="55" t="s">
        <v>16</v>
      </c>
    </row>
    <row r="45" spans="1:24" s="49" customFormat="1" x14ac:dyDescent="0.2">
      <c r="A45" s="83">
        <v>1</v>
      </c>
      <c r="B45" s="83" t="s">
        <v>632</v>
      </c>
      <c r="C45" s="57" t="s">
        <v>71</v>
      </c>
      <c r="D45" s="84">
        <v>24</v>
      </c>
      <c r="E45" s="84" t="s">
        <v>125</v>
      </c>
      <c r="F45" s="84">
        <v>24</v>
      </c>
      <c r="G45" s="84">
        <v>24</v>
      </c>
      <c r="H45" s="84" t="s">
        <v>125</v>
      </c>
      <c r="I45" s="84">
        <v>24</v>
      </c>
      <c r="J45" s="57" t="s">
        <v>71</v>
      </c>
      <c r="K45" s="57" t="s">
        <v>71</v>
      </c>
      <c r="L45" s="57" t="s">
        <v>71</v>
      </c>
      <c r="M45" s="57" t="s">
        <v>71</v>
      </c>
      <c r="N45" s="57" t="s">
        <v>71</v>
      </c>
      <c r="O45" s="57" t="s">
        <v>71</v>
      </c>
      <c r="P45" s="57" t="s">
        <v>71</v>
      </c>
      <c r="Q45" s="57" t="s">
        <v>71</v>
      </c>
      <c r="R45" s="57" t="s">
        <v>71</v>
      </c>
      <c r="S45" s="57" t="s">
        <v>71</v>
      </c>
      <c r="T45" s="57" t="s">
        <v>637</v>
      </c>
    </row>
    <row r="46" spans="1:24" s="49" customFormat="1" x14ac:dyDescent="0.2">
      <c r="A46" s="83">
        <v>4</v>
      </c>
      <c r="B46" s="83" t="s">
        <v>632</v>
      </c>
      <c r="C46" s="57" t="s">
        <v>71</v>
      </c>
      <c r="D46" s="84">
        <v>24</v>
      </c>
      <c r="E46" s="84" t="s">
        <v>125</v>
      </c>
      <c r="F46" s="84">
        <v>24</v>
      </c>
      <c r="G46" s="84">
        <v>24</v>
      </c>
      <c r="H46" s="84" t="s">
        <v>125</v>
      </c>
      <c r="I46" s="84">
        <v>24</v>
      </c>
      <c r="J46" s="57" t="s">
        <v>71</v>
      </c>
      <c r="K46" s="57" t="s">
        <v>71</v>
      </c>
      <c r="L46" s="57" t="s">
        <v>71</v>
      </c>
      <c r="M46" s="57" t="s">
        <v>71</v>
      </c>
      <c r="N46" s="57" t="s">
        <v>71</v>
      </c>
      <c r="O46" s="57" t="s">
        <v>71</v>
      </c>
      <c r="P46" s="57" t="s">
        <v>71</v>
      </c>
      <c r="Q46" s="57" t="s">
        <v>71</v>
      </c>
      <c r="R46" s="57" t="s">
        <v>71</v>
      </c>
      <c r="S46" s="57" t="s">
        <v>71</v>
      </c>
      <c r="T46" s="57" t="s">
        <v>637</v>
      </c>
    </row>
    <row r="48" spans="1:24" s="43" customFormat="1" ht="16" thickBot="1" x14ac:dyDescent="0.25">
      <c r="A48" s="1" t="s">
        <v>12</v>
      </c>
      <c r="B48" s="1"/>
    </row>
    <row r="49" spans="1:10" s="31" customFormat="1" x14ac:dyDescent="0.2">
      <c r="A49" s="3" t="s">
        <v>13</v>
      </c>
      <c r="B49" s="3"/>
      <c r="E49" s="58" t="s">
        <v>1488</v>
      </c>
      <c r="F49" s="58" t="s">
        <v>1489</v>
      </c>
      <c r="G49" s="30" t="s">
        <v>54</v>
      </c>
      <c r="I49" s="411" t="s">
        <v>16</v>
      </c>
    </row>
    <row r="50" spans="1:10" s="60" customFormat="1" x14ac:dyDescent="0.2">
      <c r="A50" s="59">
        <v>1</v>
      </c>
      <c r="B50" s="59"/>
      <c r="C50" s="60" t="s">
        <v>37</v>
      </c>
      <c r="E50" s="61">
        <v>1</v>
      </c>
      <c r="F50" s="61">
        <v>1</v>
      </c>
      <c r="G50" s="60" t="s">
        <v>60</v>
      </c>
      <c r="I50" s="412" t="s">
        <v>634</v>
      </c>
    </row>
    <row r="51" spans="1:10" x14ac:dyDescent="0.2">
      <c r="A51" s="4">
        <v>2</v>
      </c>
      <c r="B51" s="4"/>
      <c r="C51" s="5" t="s">
        <v>17</v>
      </c>
      <c r="E51" s="6">
        <v>0</v>
      </c>
      <c r="F51" s="6">
        <v>0</v>
      </c>
      <c r="G51" s="19" t="s">
        <v>61</v>
      </c>
      <c r="I51" s="41" t="s">
        <v>633</v>
      </c>
    </row>
    <row r="52" spans="1:10" s="8" customFormat="1" x14ac:dyDescent="0.2">
      <c r="A52" s="7">
        <v>3</v>
      </c>
      <c r="B52" s="7"/>
      <c r="C52" s="8" t="s">
        <v>18</v>
      </c>
      <c r="E52" s="10">
        <v>0</v>
      </c>
      <c r="F52" s="10">
        <v>0</v>
      </c>
      <c r="G52" s="8" t="s">
        <v>19</v>
      </c>
      <c r="I52" s="41" t="s">
        <v>636</v>
      </c>
      <c r="J52" s="19"/>
    </row>
    <row r="53" spans="1:10" s="8" customFormat="1" x14ac:dyDescent="0.2">
      <c r="A53" s="7">
        <v>4</v>
      </c>
      <c r="B53" s="7"/>
      <c r="C53" s="8" t="s">
        <v>20</v>
      </c>
      <c r="E53" s="10">
        <v>0</v>
      </c>
      <c r="F53" s="10">
        <v>0</v>
      </c>
      <c r="G53" s="8" t="s">
        <v>21</v>
      </c>
      <c r="I53" s="41" t="s">
        <v>636</v>
      </c>
      <c r="J53" s="19"/>
    </row>
    <row r="54" spans="1:10" x14ac:dyDescent="0.2">
      <c r="A54" s="4">
        <v>5</v>
      </c>
      <c r="B54" s="4"/>
      <c r="C54" s="5" t="s">
        <v>22</v>
      </c>
      <c r="E54" s="6">
        <v>1</v>
      </c>
      <c r="F54" s="6">
        <v>1</v>
      </c>
      <c r="G54" s="19" t="s">
        <v>23</v>
      </c>
      <c r="I54" s="41" t="s">
        <v>635</v>
      </c>
    </row>
    <row r="55" spans="1:10" x14ac:dyDescent="0.2">
      <c r="A55" s="7">
        <v>6</v>
      </c>
      <c r="B55" s="7"/>
      <c r="C55" s="8" t="s">
        <v>24</v>
      </c>
      <c r="E55" s="10">
        <v>1</v>
      </c>
      <c r="F55" s="10">
        <v>1</v>
      </c>
      <c r="G55" s="19" t="s">
        <v>128</v>
      </c>
      <c r="I55" s="41" t="s">
        <v>1312</v>
      </c>
    </row>
    <row r="56" spans="1:10" x14ac:dyDescent="0.2">
      <c r="E56" s="62"/>
      <c r="F56" s="62"/>
      <c r="I56" s="41"/>
    </row>
    <row r="57" spans="1:10" s="31" customFormat="1" x14ac:dyDescent="0.2">
      <c r="A57" s="3" t="s">
        <v>25</v>
      </c>
      <c r="B57" s="3"/>
      <c r="E57" s="58" t="s">
        <v>14</v>
      </c>
      <c r="F57" s="58" t="s">
        <v>14</v>
      </c>
      <c r="G57" s="30" t="s">
        <v>15</v>
      </c>
      <c r="I57" s="40" t="s">
        <v>16</v>
      </c>
    </row>
    <row r="58" spans="1:10" x14ac:dyDescent="0.2">
      <c r="A58" s="19">
        <v>7</v>
      </c>
      <c r="C58" s="19" t="s">
        <v>26</v>
      </c>
      <c r="E58" s="61">
        <v>1</v>
      </c>
      <c r="F58" s="61">
        <v>1</v>
      </c>
      <c r="G58" s="19" t="s">
        <v>27</v>
      </c>
      <c r="I58" s="42" t="s">
        <v>627</v>
      </c>
    </row>
    <row r="59" spans="1:10" x14ac:dyDescent="0.2">
      <c r="A59" s="19">
        <v>8</v>
      </c>
      <c r="C59" s="19" t="s">
        <v>58</v>
      </c>
      <c r="E59" s="61">
        <v>1</v>
      </c>
      <c r="F59" s="61">
        <v>1</v>
      </c>
      <c r="G59" s="19" t="s">
        <v>62</v>
      </c>
      <c r="I59" s="42" t="s">
        <v>638</v>
      </c>
    </row>
    <row r="60" spans="1:10" x14ac:dyDescent="0.2">
      <c r="A60" s="19">
        <v>9</v>
      </c>
      <c r="C60" s="19" t="s">
        <v>40</v>
      </c>
      <c r="E60" s="61">
        <v>0</v>
      </c>
      <c r="F60" s="61">
        <v>0</v>
      </c>
      <c r="G60" s="19" t="s">
        <v>63</v>
      </c>
      <c r="I60" s="42" t="s">
        <v>161</v>
      </c>
    </row>
    <row r="61" spans="1:10" x14ac:dyDescent="0.2">
      <c r="A61" s="19">
        <v>10</v>
      </c>
      <c r="C61" s="19" t="s">
        <v>39</v>
      </c>
      <c r="E61" s="61">
        <v>0</v>
      </c>
      <c r="F61" s="61">
        <v>0</v>
      </c>
      <c r="G61" s="19" t="s">
        <v>115</v>
      </c>
      <c r="I61" s="413" t="s">
        <v>1834</v>
      </c>
    </row>
    <row r="62" spans="1:10" x14ac:dyDescent="0.2">
      <c r="E62" s="63"/>
      <c r="F62" s="63"/>
      <c r="I62" s="41"/>
    </row>
    <row r="63" spans="1:10" s="31" customFormat="1" x14ac:dyDescent="0.2">
      <c r="A63" s="3" t="s">
        <v>57</v>
      </c>
      <c r="B63" s="3"/>
      <c r="E63" s="64" t="s">
        <v>14</v>
      </c>
      <c r="F63" s="64" t="s">
        <v>14</v>
      </c>
      <c r="G63" s="30" t="s">
        <v>15</v>
      </c>
      <c r="I63" s="40" t="s">
        <v>16</v>
      </c>
    </row>
    <row r="64" spans="1:10" s="5" customFormat="1" x14ac:dyDescent="0.2">
      <c r="A64" s="5">
        <v>11</v>
      </c>
      <c r="C64" s="5" t="s">
        <v>28</v>
      </c>
      <c r="E64" s="6">
        <v>0</v>
      </c>
      <c r="F64" s="6">
        <v>0</v>
      </c>
      <c r="G64" s="19" t="s">
        <v>49</v>
      </c>
      <c r="I64" s="42" t="s">
        <v>639</v>
      </c>
      <c r="J64" s="19"/>
    </row>
    <row r="65" spans="1:13" s="5" customFormat="1" x14ac:dyDescent="0.2">
      <c r="A65" s="11">
        <v>12</v>
      </c>
      <c r="B65" s="11"/>
      <c r="C65" s="5" t="s">
        <v>47</v>
      </c>
      <c r="E65" s="6">
        <v>1</v>
      </c>
      <c r="F65" s="6">
        <v>1</v>
      </c>
      <c r="G65" s="19" t="s">
        <v>109</v>
      </c>
      <c r="I65" s="42" t="s">
        <v>640</v>
      </c>
      <c r="J65" s="19"/>
    </row>
    <row r="66" spans="1:13" x14ac:dyDescent="0.2">
      <c r="A66" s="47">
        <v>13</v>
      </c>
      <c r="B66" s="47"/>
      <c r="C66" s="19" t="s">
        <v>29</v>
      </c>
      <c r="E66" s="61">
        <v>0</v>
      </c>
      <c r="F66" s="61">
        <v>0</v>
      </c>
      <c r="G66" s="19" t="s">
        <v>30</v>
      </c>
      <c r="I66" s="42" t="s">
        <v>71</v>
      </c>
    </row>
    <row r="67" spans="1:13" x14ac:dyDescent="0.2">
      <c r="A67" s="47">
        <v>14</v>
      </c>
      <c r="B67" s="47"/>
      <c r="C67" s="19" t="s">
        <v>31</v>
      </c>
      <c r="E67" s="61">
        <v>0</v>
      </c>
      <c r="F67" s="61">
        <v>0</v>
      </c>
      <c r="G67" s="19" t="s">
        <v>1400</v>
      </c>
      <c r="I67" s="42" t="s">
        <v>2031</v>
      </c>
    </row>
    <row r="68" spans="1:13" x14ac:dyDescent="0.2">
      <c r="A68" s="47">
        <v>15</v>
      </c>
      <c r="B68" s="47"/>
      <c r="C68" s="19" t="s">
        <v>38</v>
      </c>
      <c r="E68" s="61">
        <v>1</v>
      </c>
      <c r="F68" s="61">
        <v>1</v>
      </c>
      <c r="G68" s="19" t="s">
        <v>64</v>
      </c>
      <c r="I68" s="42" t="s">
        <v>641</v>
      </c>
    </row>
    <row r="69" spans="1:13" x14ac:dyDescent="0.2">
      <c r="E69" s="63"/>
      <c r="F69" s="63"/>
      <c r="I69" s="18"/>
      <c r="J69" s="18"/>
      <c r="K69" s="18"/>
      <c r="L69" s="18"/>
      <c r="M69" s="18"/>
    </row>
    <row r="70" spans="1:13" ht="16" thickBot="1" x14ac:dyDescent="0.25">
      <c r="A70" s="43"/>
      <c r="B70" s="43"/>
      <c r="C70" s="43"/>
      <c r="D70" s="43"/>
      <c r="E70" s="65"/>
      <c r="F70" s="65"/>
      <c r="G70" s="43"/>
      <c r="H70" s="43"/>
      <c r="I70" s="18"/>
      <c r="J70" s="18"/>
      <c r="K70" s="18"/>
      <c r="L70" s="18"/>
      <c r="M70" s="18"/>
    </row>
    <row r="71" spans="1:13" x14ac:dyDescent="0.2">
      <c r="E71" s="63"/>
      <c r="F71" s="63"/>
      <c r="I71" s="18"/>
      <c r="J71" s="18"/>
      <c r="K71" s="18"/>
      <c r="L71" s="18"/>
      <c r="M71" s="18"/>
    </row>
    <row r="72" spans="1:13" ht="16" thickBot="1" x14ac:dyDescent="0.25">
      <c r="A72" s="2" t="s">
        <v>32</v>
      </c>
      <c r="B72" s="2"/>
      <c r="E72" s="66">
        <f>SUM(E50:E55,E58:E61,E64:E68)</f>
        <v>7</v>
      </c>
      <c r="F72" s="66">
        <f>SUM(F50:F55,F58:F61,F64:F68)</f>
        <v>7</v>
      </c>
      <c r="G72" s="67" t="s">
        <v>48</v>
      </c>
      <c r="I72" s="18"/>
      <c r="J72" s="18"/>
      <c r="K72" s="18"/>
      <c r="L72" s="18"/>
      <c r="M72" s="18"/>
    </row>
    <row r="73" spans="1:13" ht="16" thickTop="1" x14ac:dyDescent="0.2">
      <c r="A73" s="201" t="s">
        <v>1367</v>
      </c>
      <c r="B73" s="201"/>
      <c r="C73" s="8"/>
      <c r="D73" s="193"/>
      <c r="E73" s="197" t="s">
        <v>1375</v>
      </c>
      <c r="F73" s="197" t="s">
        <v>1375</v>
      </c>
      <c r="I73" s="18"/>
      <c r="J73" s="18"/>
      <c r="K73" s="18"/>
      <c r="L73" s="18"/>
      <c r="M73" s="18"/>
    </row>
    <row r="74" spans="1:13" x14ac:dyDescent="0.2">
      <c r="A74" s="68" t="s">
        <v>118</v>
      </c>
      <c r="B74" s="2"/>
      <c r="E74" s="194">
        <f>0.5^E73</f>
        <v>0.25</v>
      </c>
      <c r="F74" s="194">
        <f>0.5^F73</f>
        <v>0.25</v>
      </c>
      <c r="I74" s="18"/>
      <c r="J74" s="18"/>
      <c r="K74" s="18"/>
      <c r="L74" s="18"/>
      <c r="M74" s="18"/>
    </row>
    <row r="75" spans="1:13" ht="16" thickBot="1" x14ac:dyDescent="0.25">
      <c r="A75" s="1"/>
      <c r="B75" s="1"/>
      <c r="C75" s="43"/>
      <c r="D75" s="43"/>
      <c r="E75" s="87"/>
      <c r="F75" s="87"/>
      <c r="G75" s="43"/>
      <c r="H75" s="43"/>
      <c r="I75" s="18"/>
      <c r="J75" s="18"/>
      <c r="K75" s="18"/>
      <c r="L75" s="18"/>
      <c r="M75" s="18"/>
    </row>
    <row r="76" spans="1:13" x14ac:dyDescent="0.2">
      <c r="A76" s="3" t="s">
        <v>33</v>
      </c>
      <c r="B76" s="3"/>
      <c r="C76" s="31"/>
      <c r="D76" s="31"/>
      <c r="E76" s="69" t="s">
        <v>34</v>
      </c>
      <c r="F76" s="69" t="s">
        <v>34</v>
      </c>
      <c r="G76" s="31" t="s">
        <v>15</v>
      </c>
      <c r="H76" s="31"/>
      <c r="I76" s="18"/>
      <c r="J76" s="18"/>
      <c r="K76" s="18"/>
      <c r="L76" s="18"/>
      <c r="M76" s="18"/>
    </row>
    <row r="77" spans="1:13" x14ac:dyDescent="0.2">
      <c r="A77" s="198" t="s">
        <v>1368</v>
      </c>
      <c r="B77" s="24" t="s">
        <v>1370</v>
      </c>
      <c r="E77" s="200">
        <v>1</v>
      </c>
      <c r="F77" s="200">
        <v>1</v>
      </c>
      <c r="G77" s="24" t="s">
        <v>1372</v>
      </c>
      <c r="I77" s="18"/>
      <c r="J77" s="18"/>
      <c r="K77" s="18"/>
      <c r="L77" s="18"/>
      <c r="M77" s="18"/>
    </row>
    <row r="78" spans="1:13" x14ac:dyDescent="0.2">
      <c r="A78" s="198" t="s">
        <v>1369</v>
      </c>
      <c r="B78" s="193" t="s">
        <v>1371</v>
      </c>
      <c r="C78" s="24"/>
      <c r="E78" s="200">
        <v>1</v>
      </c>
      <c r="F78" s="200">
        <v>1</v>
      </c>
      <c r="G78" s="24" t="s">
        <v>1372</v>
      </c>
      <c r="I78" s="18"/>
      <c r="J78" s="18"/>
      <c r="K78" s="18"/>
      <c r="L78" s="18"/>
      <c r="M78" s="18"/>
    </row>
    <row r="79" spans="1:13" x14ac:dyDescent="0.2">
      <c r="A79" s="5"/>
      <c r="B79" s="5"/>
      <c r="C79" s="24"/>
      <c r="E79" s="23"/>
      <c r="F79" s="23"/>
      <c r="I79" s="18"/>
      <c r="J79" s="18"/>
      <c r="K79" s="18"/>
      <c r="L79" s="18"/>
      <c r="M79" s="18"/>
    </row>
    <row r="80" spans="1:13" ht="16" thickBot="1" x14ac:dyDescent="0.25">
      <c r="A80" s="5"/>
      <c r="B80" s="5"/>
      <c r="C80" s="22"/>
      <c r="I80" s="18"/>
      <c r="J80" s="18"/>
      <c r="K80" s="18"/>
      <c r="L80" s="18"/>
      <c r="M80" s="18"/>
    </row>
    <row r="81" spans="1:8" x14ac:dyDescent="0.2">
      <c r="A81" s="21"/>
      <c r="B81" s="21"/>
      <c r="C81" s="20"/>
      <c r="D81" s="70"/>
      <c r="E81" s="70"/>
      <c r="F81" s="70"/>
      <c r="G81" s="70"/>
      <c r="H81" s="70"/>
    </row>
    <row r="82" spans="1:8" ht="16" thickBot="1" x14ac:dyDescent="0.25">
      <c r="A82" s="2" t="s">
        <v>35</v>
      </c>
      <c r="B82" s="2"/>
      <c r="E82" s="211">
        <f>E72*E74*E77*E78</f>
        <v>1.75</v>
      </c>
      <c r="F82" s="211">
        <f>F72*F74*F77*F78</f>
        <v>1.75</v>
      </c>
      <c r="G82" s="212" t="s">
        <v>48</v>
      </c>
    </row>
    <row r="83" spans="1:8" ht="16" thickTop="1" x14ac:dyDescent="0.2">
      <c r="C83" s="68"/>
    </row>
    <row r="84" spans="1:8" ht="16" thickBot="1" x14ac:dyDescent="0.25">
      <c r="A84" s="43"/>
      <c r="B84" s="43"/>
      <c r="C84" s="43"/>
      <c r="D84" s="43"/>
      <c r="E84" s="43"/>
      <c r="F84" s="43"/>
      <c r="G84" s="43"/>
      <c r="H84" s="43"/>
    </row>
    <row r="86" spans="1:8" x14ac:dyDescent="0.2">
      <c r="A86" s="2" t="s">
        <v>1394</v>
      </c>
    </row>
    <row r="87" spans="1:8" x14ac:dyDescent="0.2">
      <c r="A87" s="221">
        <v>44118</v>
      </c>
      <c r="B87" s="19" t="s">
        <v>1395</v>
      </c>
    </row>
    <row r="1048519" spans="16:16" x14ac:dyDescent="0.2">
      <c r="P1048519" s="57"/>
    </row>
  </sheetData>
  <phoneticPr fontId="12" type="noConversion"/>
  <conditionalFormatting sqref="E82:F82">
    <cfRule type="cellIs" dxfId="15" priority="1" operator="lessThan">
      <formula>7.5</formula>
    </cfRule>
    <cfRule type="cellIs" dxfId="14" priority="2" operator="greaterThan">
      <formula>7.5</formula>
    </cfRule>
  </conditionalFormatting>
  <dataValidations count="3">
    <dataValidation type="list" allowBlank="1" showInputMessage="1" showErrorMessage="1" sqref="E10:E11" xr:uid="{00000000-0002-0000-3F00-000000000000}">
      <formula1>#REF!</formula1>
    </dataValidation>
    <dataValidation type="list" showInputMessage="1" showErrorMessage="1" sqref="E12" xr:uid="{00000000-0002-0000-3F00-000001000000}">
      <formula1>#REF!</formula1>
    </dataValidation>
    <dataValidation type="list" allowBlank="1" showInputMessage="1" showErrorMessage="1" sqref="D12" xr:uid="{00000000-0002-0000-3F00-000002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3F00-000003000000}">
          <x14:formula1>
            <xm:f>Lists!$C$1:$C$9</xm:f>
          </x14:formula1>
          <xm:sqref>D10</xm:sqref>
        </x14:dataValidation>
        <x14:dataValidation type="list" allowBlank="1" showInputMessage="1" showErrorMessage="1" xr:uid="{00000000-0002-0000-3F00-000004000000}">
          <x14:formula1>
            <xm:f>Lists!$F$1:$F$8</xm:f>
          </x14:formula1>
          <xm:sqref>D11</xm:sqref>
        </x14:dataValidation>
        <x14:dataValidation type="list" allowBlank="1" showInputMessage="1" showErrorMessage="1" xr:uid="{00000000-0002-0000-3F00-000005000000}">
          <x14:formula1>
            <xm:f>Lists!$G$1:$G$8</xm:f>
          </x14:formula1>
          <xm:sqref>D30:D40</xm:sqref>
        </x14:dataValidation>
        <x14:dataValidation type="list" allowBlank="1" showInputMessage="1" showErrorMessage="1" xr:uid="{00000000-0002-0000-3F00-000006000000}">
          <x14:formula1>
            <xm:f>Lists!$E$1:$E$5</xm:f>
          </x14:formula1>
          <xm:sqref>V15:V25</xm:sqref>
        </x14:dataValidation>
        <x14:dataValidation type="list" allowBlank="1" showInputMessage="1" showErrorMessage="1" xr:uid="{00000000-0002-0000-3F00-000007000000}">
          <x14:formula1>
            <xm:f>Lists!$D$1:$D$8</xm:f>
          </x14:formula1>
          <xm:sqref>E15:E25</xm:sqref>
        </x14:dataValidation>
      </x14:dataValidation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92D050"/>
  </sheetPr>
  <dimension ref="A1:W1048515"/>
  <sheetViews>
    <sheetView zoomScale="70" zoomScaleNormal="70" zoomScalePageLayoutView="80" workbookViewId="0">
      <selection activeCell="AA55" sqref="AA55"/>
    </sheetView>
  </sheetViews>
  <sheetFormatPr baseColWidth="10" defaultColWidth="8.83203125" defaultRowHeight="15" x14ac:dyDescent="0.2"/>
  <cols>
    <col min="1" max="1" width="15.5" style="19" customWidth="1"/>
    <col min="2" max="2" width="19.6640625" style="19" customWidth="1"/>
    <col min="3" max="3" width="24" style="19" customWidth="1"/>
    <col min="4" max="4" width="30.5" style="19" customWidth="1"/>
    <col min="5" max="5" width="17.6640625" style="19" customWidth="1"/>
    <col min="6" max="6" width="37" style="19" customWidth="1"/>
    <col min="7" max="7" width="15.5" style="19" customWidth="1"/>
    <col min="8" max="8" width="33.1640625" style="19" customWidth="1"/>
    <col min="9" max="9" width="17.1640625" style="19" customWidth="1"/>
    <col min="10" max="10" width="24.83203125" style="19" customWidth="1"/>
    <col min="11" max="12" width="20" style="19" bestFit="1" customWidth="1"/>
    <col min="13" max="13" width="11.5" style="19" customWidth="1"/>
    <col min="14" max="14" width="12.1640625" style="19" customWidth="1"/>
    <col min="15" max="15" width="14.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19.1640625" style="19" customWidth="1"/>
    <col min="22" max="22" width="19.83203125" style="19" customWidth="1"/>
    <col min="23" max="23" width="56.6640625" style="19" customWidth="1"/>
    <col min="24" max="16384" width="8.83203125" style="19"/>
  </cols>
  <sheetData>
    <row r="1" spans="1:23" ht="16" thickBot="1" x14ac:dyDescent="0.25">
      <c r="A1" s="1" t="s">
        <v>0</v>
      </c>
      <c r="B1" s="1"/>
      <c r="C1" s="43"/>
      <c r="D1" s="43"/>
      <c r="E1" s="43"/>
      <c r="F1" s="43"/>
      <c r="G1" s="43"/>
      <c r="H1" s="43"/>
      <c r="I1" s="43"/>
      <c r="J1" s="43"/>
      <c r="K1" s="43"/>
      <c r="L1" s="43"/>
      <c r="M1" s="43"/>
      <c r="N1" s="43"/>
      <c r="O1" s="43"/>
    </row>
    <row r="2" spans="1:23" x14ac:dyDescent="0.2">
      <c r="C2" s="19" t="s">
        <v>1</v>
      </c>
      <c r="D2" s="209" t="s">
        <v>165</v>
      </c>
      <c r="G2" s="19" t="s">
        <v>72</v>
      </c>
      <c r="H2" s="44" t="s">
        <v>73</v>
      </c>
    </row>
    <row r="3" spans="1:23" x14ac:dyDescent="0.2">
      <c r="C3" s="19" t="s">
        <v>2</v>
      </c>
      <c r="D3" s="209">
        <v>2008</v>
      </c>
    </row>
    <row r="4" spans="1:23" x14ac:dyDescent="0.2">
      <c r="C4" s="8" t="s">
        <v>44</v>
      </c>
      <c r="D4" s="209" t="s">
        <v>166</v>
      </c>
    </row>
    <row r="5" spans="1:23" x14ac:dyDescent="0.2">
      <c r="C5" s="19" t="s">
        <v>3</v>
      </c>
      <c r="D5" s="403" t="s">
        <v>2178</v>
      </c>
    </row>
    <row r="6" spans="1:23" x14ac:dyDescent="0.2">
      <c r="D6" s="18"/>
    </row>
    <row r="7" spans="1:23" ht="16" thickBot="1" x14ac:dyDescent="0.25">
      <c r="A7" s="1" t="s">
        <v>59</v>
      </c>
      <c r="B7" s="1"/>
      <c r="C7" s="43"/>
      <c r="D7" s="245" t="s">
        <v>167</v>
      </c>
      <c r="E7" s="43"/>
      <c r="F7" s="43"/>
      <c r="G7" s="43"/>
      <c r="H7" s="43"/>
      <c r="I7" s="43"/>
      <c r="J7" s="43"/>
      <c r="K7" s="43"/>
      <c r="L7" s="43"/>
      <c r="M7" s="43"/>
      <c r="N7" s="43"/>
      <c r="O7" s="43"/>
    </row>
    <row r="9" spans="1:23" ht="16" thickBot="1" x14ac:dyDescent="0.25">
      <c r="A9" s="1" t="s">
        <v>4</v>
      </c>
      <c r="B9" s="1"/>
      <c r="C9" s="43"/>
      <c r="D9" s="43"/>
      <c r="E9" s="43"/>
      <c r="F9" s="43"/>
      <c r="G9" s="43"/>
      <c r="H9" s="43"/>
      <c r="I9" s="43"/>
      <c r="J9" s="43"/>
      <c r="K9" s="43"/>
      <c r="L9" s="43"/>
      <c r="M9" s="43"/>
      <c r="N9" s="43"/>
      <c r="O9" s="43"/>
    </row>
    <row r="10" spans="1:23" x14ac:dyDescent="0.2">
      <c r="C10" s="19" t="s">
        <v>74</v>
      </c>
      <c r="D10" s="45" t="s">
        <v>71</v>
      </c>
      <c r="E10" s="46"/>
    </row>
    <row r="11" spans="1:23" x14ac:dyDescent="0.2">
      <c r="C11" s="19" t="s">
        <v>46</v>
      </c>
      <c r="D11" s="45" t="s">
        <v>618</v>
      </c>
      <c r="E11" s="47"/>
    </row>
    <row r="12" spans="1:23" s="29" customFormat="1" x14ac:dyDescent="0.2">
      <c r="A12" s="19"/>
      <c r="B12" s="19"/>
      <c r="C12" s="19" t="s">
        <v>67</v>
      </c>
      <c r="D12" s="45" t="s">
        <v>53</v>
      </c>
      <c r="E12" s="47"/>
      <c r="F12" s="19"/>
      <c r="G12" s="19"/>
      <c r="H12" s="19"/>
      <c r="I12" s="19"/>
      <c r="J12" s="19"/>
      <c r="K12" s="19"/>
      <c r="L12" s="19"/>
      <c r="M12" s="19"/>
      <c r="N12" s="19"/>
      <c r="O12" s="19"/>
      <c r="P12" s="19"/>
      <c r="Q12" s="19"/>
      <c r="R12" s="19"/>
      <c r="S12" s="19"/>
      <c r="T12" s="19"/>
      <c r="U12" s="19"/>
      <c r="V12" s="19"/>
      <c r="W12" s="19"/>
    </row>
    <row r="13" spans="1:23" s="29" customFormat="1" x14ac:dyDescent="0.2">
      <c r="A13" s="2"/>
      <c r="B13" s="2"/>
      <c r="C13" s="19"/>
      <c r="D13" s="19"/>
      <c r="E13" s="19"/>
      <c r="F13" s="19"/>
      <c r="G13" s="19"/>
      <c r="H13" s="19"/>
      <c r="I13" s="19"/>
      <c r="J13" s="19"/>
      <c r="K13" s="19"/>
      <c r="L13" s="19"/>
      <c r="M13" s="19"/>
      <c r="N13" s="19"/>
      <c r="O13" s="19"/>
      <c r="P13" s="19"/>
      <c r="Q13" s="19"/>
      <c r="R13" s="19"/>
      <c r="S13" s="19"/>
      <c r="T13" s="19"/>
      <c r="U13" s="19"/>
      <c r="V13" s="19"/>
      <c r="W13" s="19"/>
    </row>
    <row r="14" spans="1:23" s="542" customFormat="1" x14ac:dyDescent="0.2">
      <c r="A14" s="214" t="s">
        <v>5</v>
      </c>
      <c r="B14" s="214" t="s">
        <v>36</v>
      </c>
      <c r="C14" s="214" t="s">
        <v>6</v>
      </c>
      <c r="D14" s="214" t="s">
        <v>41</v>
      </c>
      <c r="E14" s="214" t="s">
        <v>7</v>
      </c>
      <c r="F14" s="214" t="s">
        <v>129</v>
      </c>
      <c r="G14" s="214" t="s">
        <v>133</v>
      </c>
      <c r="H14" s="214" t="s">
        <v>130</v>
      </c>
      <c r="I14" s="214" t="s">
        <v>70</v>
      </c>
      <c r="J14" s="214" t="s">
        <v>1606</v>
      </c>
      <c r="K14" s="214" t="s">
        <v>1604</v>
      </c>
      <c r="L14" s="214" t="s">
        <v>1605</v>
      </c>
      <c r="M14" s="214" t="s">
        <v>1402</v>
      </c>
      <c r="N14" s="214" t="s">
        <v>1403</v>
      </c>
      <c r="O14" s="214" t="s">
        <v>8</v>
      </c>
      <c r="P14" s="205" t="s">
        <v>121</v>
      </c>
      <c r="Q14" s="205" t="s">
        <v>123</v>
      </c>
      <c r="R14" s="205" t="s">
        <v>124</v>
      </c>
      <c r="S14" s="205" t="s">
        <v>127</v>
      </c>
      <c r="T14" s="214" t="s">
        <v>55</v>
      </c>
      <c r="U14" s="214" t="s">
        <v>50</v>
      </c>
      <c r="V14" s="214" t="s">
        <v>120</v>
      </c>
      <c r="W14" s="213" t="s">
        <v>16</v>
      </c>
    </row>
    <row r="15" spans="1:23" s="542" customFormat="1" x14ac:dyDescent="0.2">
      <c r="A15" s="225">
        <v>1</v>
      </c>
      <c r="B15" s="225" t="s">
        <v>400</v>
      </c>
      <c r="C15" s="225" t="s">
        <v>389</v>
      </c>
      <c r="D15" s="225" t="s">
        <v>1583</v>
      </c>
      <c r="E15" s="225" t="s">
        <v>391</v>
      </c>
      <c r="F15" s="225" t="s">
        <v>392</v>
      </c>
      <c r="G15" s="225" t="s">
        <v>134</v>
      </c>
      <c r="H15" s="225" t="s">
        <v>393</v>
      </c>
      <c r="I15" s="225" t="s">
        <v>71</v>
      </c>
      <c r="J15" s="225" t="s">
        <v>71</v>
      </c>
      <c r="K15" s="225">
        <v>10</v>
      </c>
      <c r="L15" s="225">
        <v>16</v>
      </c>
      <c r="M15" s="225" t="s">
        <v>395</v>
      </c>
      <c r="N15" s="225" t="s">
        <v>395</v>
      </c>
      <c r="O15" s="225" t="s">
        <v>395</v>
      </c>
      <c r="P15" s="225" t="s">
        <v>135</v>
      </c>
      <c r="Q15" s="15">
        <v>3</v>
      </c>
      <c r="R15" s="15" t="s">
        <v>126</v>
      </c>
      <c r="S15" s="15">
        <f>Q15*24</f>
        <v>72</v>
      </c>
      <c r="T15" s="225" t="s">
        <v>52</v>
      </c>
      <c r="U15" s="225" t="s">
        <v>52</v>
      </c>
      <c r="V15" s="225" t="s">
        <v>53</v>
      </c>
      <c r="W15" s="306" t="s">
        <v>397</v>
      </c>
    </row>
    <row r="16" spans="1:23" s="542" customFormat="1" x14ac:dyDescent="0.2">
      <c r="A16" s="226">
        <v>2</v>
      </c>
      <c r="B16" s="226" t="s">
        <v>401</v>
      </c>
      <c r="C16" s="226" t="s">
        <v>389</v>
      </c>
      <c r="D16" s="226" t="s">
        <v>1583</v>
      </c>
      <c r="E16" s="226" t="s">
        <v>391</v>
      </c>
      <c r="F16" s="226" t="s">
        <v>392</v>
      </c>
      <c r="G16" s="226" t="s">
        <v>134</v>
      </c>
      <c r="H16" s="226" t="s">
        <v>393</v>
      </c>
      <c r="I16" s="226" t="s">
        <v>71</v>
      </c>
      <c r="J16" s="226" t="s">
        <v>71</v>
      </c>
      <c r="K16" s="226">
        <v>10</v>
      </c>
      <c r="L16" s="226">
        <v>16</v>
      </c>
      <c r="M16" s="226" t="s">
        <v>396</v>
      </c>
      <c r="N16" s="226" t="s">
        <v>396</v>
      </c>
      <c r="O16" s="226" t="s">
        <v>396</v>
      </c>
      <c r="P16" s="226" t="s">
        <v>135</v>
      </c>
      <c r="Q16" s="246">
        <v>3</v>
      </c>
      <c r="R16" s="246" t="s">
        <v>126</v>
      </c>
      <c r="S16" s="246">
        <f>Q16*24</f>
        <v>72</v>
      </c>
      <c r="T16" s="226" t="s">
        <v>52</v>
      </c>
      <c r="U16" s="226" t="s">
        <v>52</v>
      </c>
      <c r="V16" s="226" t="s">
        <v>53</v>
      </c>
      <c r="W16" s="308" t="s">
        <v>398</v>
      </c>
    </row>
    <row r="17" spans="1:23" s="542" customFormat="1" x14ac:dyDescent="0.2">
      <c r="A17" s="90">
        <v>3</v>
      </c>
      <c r="B17" s="90" t="s">
        <v>402</v>
      </c>
      <c r="C17" s="90" t="s">
        <v>389</v>
      </c>
      <c r="D17" s="90" t="s">
        <v>1583</v>
      </c>
      <c r="E17" s="90" t="s">
        <v>391</v>
      </c>
      <c r="F17" s="90" t="s">
        <v>392</v>
      </c>
      <c r="G17" s="90" t="s">
        <v>134</v>
      </c>
      <c r="H17" s="90" t="s">
        <v>394</v>
      </c>
      <c r="I17" s="90" t="s">
        <v>71</v>
      </c>
      <c r="J17" s="90" t="s">
        <v>71</v>
      </c>
      <c r="K17" s="90">
        <v>10</v>
      </c>
      <c r="L17" s="90">
        <v>16</v>
      </c>
      <c r="M17" s="90" t="s">
        <v>256</v>
      </c>
      <c r="N17" s="90" t="s">
        <v>256</v>
      </c>
      <c r="O17" s="90" t="s">
        <v>256</v>
      </c>
      <c r="P17" s="90" t="s">
        <v>135</v>
      </c>
      <c r="Q17" s="247">
        <v>3</v>
      </c>
      <c r="R17" s="247" t="s">
        <v>126</v>
      </c>
      <c r="S17" s="247">
        <f>Q17*24</f>
        <v>72</v>
      </c>
      <c r="T17" s="90" t="s">
        <v>52</v>
      </c>
      <c r="U17" s="90" t="s">
        <v>52</v>
      </c>
      <c r="V17" s="90" t="s">
        <v>53</v>
      </c>
      <c r="W17" s="243"/>
    </row>
    <row r="18" spans="1:23" s="99" customFormat="1" x14ac:dyDescent="0.2">
      <c r="A18" s="49"/>
      <c r="B18" s="49"/>
      <c r="C18" s="49"/>
      <c r="D18" s="49"/>
      <c r="E18" s="49"/>
      <c r="F18" s="49"/>
      <c r="G18" s="49"/>
      <c r="H18" s="49"/>
      <c r="I18" s="49"/>
      <c r="J18" s="49"/>
      <c r="K18" s="49"/>
      <c r="L18" s="49"/>
      <c r="M18" s="49"/>
      <c r="N18" s="49"/>
      <c r="O18" s="49"/>
      <c r="P18" s="49"/>
      <c r="Q18" s="49"/>
      <c r="R18" s="49"/>
      <c r="S18" s="49"/>
      <c r="T18" s="49"/>
      <c r="U18" s="49"/>
      <c r="V18" s="49"/>
      <c r="W18" s="49"/>
    </row>
    <row r="19" spans="1:23" s="49" customFormat="1" ht="16" thickBot="1" x14ac:dyDescent="0.25">
      <c r="A19" s="17" t="s">
        <v>2142</v>
      </c>
      <c r="B19" s="17"/>
      <c r="C19" s="17" t="s">
        <v>68</v>
      </c>
      <c r="D19" s="50"/>
      <c r="E19" s="50"/>
      <c r="F19" s="50"/>
      <c r="G19" s="50"/>
      <c r="H19" s="50"/>
      <c r="I19" s="50"/>
      <c r="J19" s="50"/>
      <c r="K19" s="50"/>
      <c r="L19" s="50"/>
      <c r="M19" s="50"/>
      <c r="N19" s="50"/>
      <c r="O19" s="50"/>
    </row>
    <row r="20" spans="1:23" s="49" customFormat="1" x14ac:dyDescent="0.2"/>
    <row r="21" spans="1:23" s="99" customFormat="1" x14ac:dyDescent="0.2">
      <c r="A21" s="49" t="s">
        <v>5</v>
      </c>
      <c r="B21" s="49" t="s">
        <v>36</v>
      </c>
      <c r="C21" s="222" t="s">
        <v>6</v>
      </c>
      <c r="D21" s="222" t="s">
        <v>45</v>
      </c>
      <c r="E21" s="222" t="s">
        <v>9</v>
      </c>
      <c r="F21" s="222" t="s">
        <v>119</v>
      </c>
      <c r="G21" s="223" t="s">
        <v>56</v>
      </c>
      <c r="H21" s="224" t="s">
        <v>136</v>
      </c>
      <c r="I21" s="224" t="s">
        <v>137</v>
      </c>
      <c r="J21" s="224" t="s">
        <v>138</v>
      </c>
      <c r="K21" s="223" t="s">
        <v>139</v>
      </c>
      <c r="L21" s="223" t="s">
        <v>122</v>
      </c>
      <c r="M21" s="223" t="s">
        <v>140</v>
      </c>
      <c r="N21" s="223" t="s">
        <v>122</v>
      </c>
      <c r="O21" s="223" t="s">
        <v>42</v>
      </c>
      <c r="P21" s="223" t="s">
        <v>141</v>
      </c>
      <c r="Q21" s="223" t="s">
        <v>142</v>
      </c>
      <c r="R21" s="223" t="s">
        <v>10</v>
      </c>
      <c r="S21" s="223" t="s">
        <v>146</v>
      </c>
      <c r="T21" s="223" t="s">
        <v>145</v>
      </c>
      <c r="U21" s="223" t="s">
        <v>11</v>
      </c>
      <c r="V21" s="222" t="s">
        <v>16</v>
      </c>
    </row>
    <row r="22" spans="1:23" s="529" customFormat="1" ht="16" x14ac:dyDescent="0.2">
      <c r="A22" s="225">
        <v>1</v>
      </c>
      <c r="B22" s="32" t="s">
        <v>400</v>
      </c>
      <c r="C22" s="32" t="s">
        <v>389</v>
      </c>
      <c r="D22" s="32" t="s">
        <v>1601</v>
      </c>
      <c r="E22" s="225" t="s">
        <v>399</v>
      </c>
      <c r="F22" s="225">
        <v>1</v>
      </c>
      <c r="G22" s="32" t="s">
        <v>52</v>
      </c>
      <c r="H22" s="225">
        <v>3</v>
      </c>
      <c r="I22" s="225" t="s">
        <v>126</v>
      </c>
      <c r="J22" s="225">
        <v>72</v>
      </c>
      <c r="K22" s="225">
        <v>4</v>
      </c>
      <c r="L22" s="225" t="s">
        <v>407</v>
      </c>
      <c r="M22" s="225">
        <v>34</v>
      </c>
      <c r="N22" s="225" t="s">
        <v>407</v>
      </c>
      <c r="O22" s="225" t="s">
        <v>91</v>
      </c>
      <c r="P22" s="225" t="s">
        <v>71</v>
      </c>
      <c r="Q22" s="225" t="s">
        <v>71</v>
      </c>
      <c r="R22" s="225" t="s">
        <v>71</v>
      </c>
      <c r="S22" s="225" t="s">
        <v>71</v>
      </c>
      <c r="T22" s="225" t="s">
        <v>71</v>
      </c>
      <c r="U22" s="225" t="s">
        <v>414</v>
      </c>
      <c r="V22" s="306"/>
    </row>
    <row r="23" spans="1:23" s="529" customFormat="1" ht="16" x14ac:dyDescent="0.2">
      <c r="A23" s="225">
        <v>1</v>
      </c>
      <c r="B23" s="32" t="s">
        <v>400</v>
      </c>
      <c r="C23" s="32" t="s">
        <v>389</v>
      </c>
      <c r="D23" s="32" t="s">
        <v>1601</v>
      </c>
      <c r="E23" s="225" t="s">
        <v>404</v>
      </c>
      <c r="F23" s="225">
        <v>4</v>
      </c>
      <c r="G23" s="32" t="s">
        <v>52</v>
      </c>
      <c r="H23" s="225">
        <v>3</v>
      </c>
      <c r="I23" s="225" t="s">
        <v>126</v>
      </c>
      <c r="J23" s="225">
        <v>72</v>
      </c>
      <c r="K23" s="225" t="s">
        <v>71</v>
      </c>
      <c r="L23" s="225" t="s">
        <v>407</v>
      </c>
      <c r="M23" s="225" t="s">
        <v>410</v>
      </c>
      <c r="N23" s="225" t="s">
        <v>407</v>
      </c>
      <c r="O23" s="225" t="s">
        <v>91</v>
      </c>
      <c r="P23" s="225">
        <v>350.8</v>
      </c>
      <c r="Q23" s="225" t="s">
        <v>407</v>
      </c>
      <c r="R23" s="225" t="s">
        <v>199</v>
      </c>
      <c r="S23" s="225" t="s">
        <v>71</v>
      </c>
      <c r="T23" s="225" t="s">
        <v>71</v>
      </c>
      <c r="U23" s="225" t="s">
        <v>414</v>
      </c>
      <c r="V23" s="306"/>
    </row>
    <row r="24" spans="1:23" s="529" customFormat="1" ht="16" x14ac:dyDescent="0.2">
      <c r="A24" s="225">
        <v>1</v>
      </c>
      <c r="B24" s="32" t="s">
        <v>400</v>
      </c>
      <c r="C24" s="32" t="s">
        <v>389</v>
      </c>
      <c r="D24" s="32" t="s">
        <v>1601</v>
      </c>
      <c r="E24" s="225" t="s">
        <v>404</v>
      </c>
      <c r="F24" s="225">
        <v>4</v>
      </c>
      <c r="G24" s="32" t="s">
        <v>52</v>
      </c>
      <c r="H24" s="225">
        <v>3</v>
      </c>
      <c r="I24" s="225" t="s">
        <v>126</v>
      </c>
      <c r="J24" s="225">
        <v>72</v>
      </c>
      <c r="K24" s="225" t="s">
        <v>71</v>
      </c>
      <c r="L24" s="225" t="s">
        <v>407</v>
      </c>
      <c r="M24" s="225" t="s">
        <v>410</v>
      </c>
      <c r="N24" s="225" t="s">
        <v>407</v>
      </c>
      <c r="O24" s="225" t="s">
        <v>412</v>
      </c>
      <c r="P24" s="225">
        <v>9.3000000000000007</v>
      </c>
      <c r="Q24" s="225" t="s">
        <v>407</v>
      </c>
      <c r="R24" s="225" t="s">
        <v>199</v>
      </c>
      <c r="S24" s="225" t="s">
        <v>71</v>
      </c>
      <c r="T24" s="225" t="s">
        <v>71</v>
      </c>
      <c r="U24" s="225" t="s">
        <v>414</v>
      </c>
      <c r="V24" s="306"/>
    </row>
    <row r="25" spans="1:23" s="529" customFormat="1" ht="16" x14ac:dyDescent="0.2">
      <c r="A25" s="225">
        <v>1</v>
      </c>
      <c r="B25" s="32" t="s">
        <v>400</v>
      </c>
      <c r="C25" s="32" t="s">
        <v>389</v>
      </c>
      <c r="D25" s="32" t="s">
        <v>1597</v>
      </c>
      <c r="E25" s="225" t="s">
        <v>408</v>
      </c>
      <c r="F25" s="225">
        <v>1</v>
      </c>
      <c r="G25" s="32" t="s">
        <v>52</v>
      </c>
      <c r="H25" s="225">
        <v>3</v>
      </c>
      <c r="I25" s="225" t="s">
        <v>126</v>
      </c>
      <c r="J25" s="225">
        <v>72</v>
      </c>
      <c r="K25" s="225">
        <v>34</v>
      </c>
      <c r="L25" s="225" t="s">
        <v>407</v>
      </c>
      <c r="M25" s="225">
        <v>290</v>
      </c>
      <c r="N25" s="225" t="s">
        <v>407</v>
      </c>
      <c r="O25" s="225" t="s">
        <v>91</v>
      </c>
      <c r="P25" s="225" t="s">
        <v>71</v>
      </c>
      <c r="Q25" s="225" t="s">
        <v>71</v>
      </c>
      <c r="R25" s="225" t="s">
        <v>71</v>
      </c>
      <c r="S25" s="225" t="s">
        <v>71</v>
      </c>
      <c r="T25" s="225" t="s">
        <v>71</v>
      </c>
      <c r="U25" s="225" t="s">
        <v>414</v>
      </c>
      <c r="V25" s="306"/>
    </row>
    <row r="26" spans="1:23" s="529" customFormat="1" ht="16" x14ac:dyDescent="0.2">
      <c r="A26" s="225">
        <v>1</v>
      </c>
      <c r="B26" s="32" t="s">
        <v>400</v>
      </c>
      <c r="C26" s="32" t="s">
        <v>389</v>
      </c>
      <c r="D26" s="32" t="s">
        <v>1597</v>
      </c>
      <c r="E26" s="225" t="s">
        <v>409</v>
      </c>
      <c r="F26" s="225">
        <v>1</v>
      </c>
      <c r="G26" s="32" t="s">
        <v>52</v>
      </c>
      <c r="H26" s="225">
        <v>3</v>
      </c>
      <c r="I26" s="225" t="s">
        <v>126</v>
      </c>
      <c r="J26" s="225">
        <v>72</v>
      </c>
      <c r="K26" s="225">
        <v>290</v>
      </c>
      <c r="L26" s="225" t="s">
        <v>407</v>
      </c>
      <c r="M26" s="225">
        <v>510</v>
      </c>
      <c r="N26" s="225" t="s">
        <v>407</v>
      </c>
      <c r="O26" s="225" t="s">
        <v>91</v>
      </c>
      <c r="P26" s="225" t="s">
        <v>71</v>
      </c>
      <c r="Q26" s="225" t="s">
        <v>71</v>
      </c>
      <c r="R26" s="225" t="s">
        <v>71</v>
      </c>
      <c r="S26" s="225" t="s">
        <v>71</v>
      </c>
      <c r="T26" s="225" t="s">
        <v>71</v>
      </c>
      <c r="U26" s="225" t="s">
        <v>414</v>
      </c>
      <c r="V26" s="306"/>
    </row>
    <row r="27" spans="1:23" s="529" customFormat="1" ht="16" x14ac:dyDescent="0.2">
      <c r="A27" s="225">
        <v>1</v>
      </c>
      <c r="B27" s="32" t="s">
        <v>400</v>
      </c>
      <c r="C27" s="32" t="s">
        <v>389</v>
      </c>
      <c r="D27" s="32" t="s">
        <v>1597</v>
      </c>
      <c r="E27" s="225" t="s">
        <v>405</v>
      </c>
      <c r="F27" s="225">
        <v>4</v>
      </c>
      <c r="G27" s="32" t="s">
        <v>52</v>
      </c>
      <c r="H27" s="225">
        <v>3</v>
      </c>
      <c r="I27" s="225" t="s">
        <v>126</v>
      </c>
      <c r="J27" s="225">
        <v>72</v>
      </c>
      <c r="K27" s="225" t="s">
        <v>71</v>
      </c>
      <c r="L27" s="225" t="s">
        <v>407</v>
      </c>
      <c r="M27" s="225" t="s">
        <v>410</v>
      </c>
      <c r="N27" s="225" t="s">
        <v>407</v>
      </c>
      <c r="O27" s="225" t="s">
        <v>91</v>
      </c>
      <c r="P27" s="225" t="s">
        <v>71</v>
      </c>
      <c r="Q27" s="225" t="s">
        <v>71</v>
      </c>
      <c r="R27" s="225" t="s">
        <v>71</v>
      </c>
      <c r="S27" s="225" t="s">
        <v>71</v>
      </c>
      <c r="T27" s="225" t="s">
        <v>71</v>
      </c>
      <c r="U27" s="225" t="s">
        <v>414</v>
      </c>
      <c r="V27" s="306"/>
    </row>
    <row r="28" spans="1:23" s="529" customFormat="1" ht="16" x14ac:dyDescent="0.2">
      <c r="A28" s="226">
        <v>2</v>
      </c>
      <c r="B28" s="71" t="s">
        <v>401</v>
      </c>
      <c r="C28" s="71" t="s">
        <v>389</v>
      </c>
      <c r="D28" s="71" t="s">
        <v>1601</v>
      </c>
      <c r="E28" s="226" t="s">
        <v>399</v>
      </c>
      <c r="F28" s="226">
        <v>1</v>
      </c>
      <c r="G28" s="71" t="s">
        <v>52</v>
      </c>
      <c r="H28" s="226">
        <v>3</v>
      </c>
      <c r="I28" s="226" t="s">
        <v>126</v>
      </c>
      <c r="J28" s="226">
        <v>72</v>
      </c>
      <c r="K28" s="226">
        <v>510</v>
      </c>
      <c r="L28" s="226" t="s">
        <v>407</v>
      </c>
      <c r="M28" s="226" t="s">
        <v>411</v>
      </c>
      <c r="N28" s="226" t="s">
        <v>407</v>
      </c>
      <c r="O28" s="226" t="s">
        <v>91</v>
      </c>
      <c r="P28" s="226" t="s">
        <v>71</v>
      </c>
      <c r="Q28" s="226" t="s">
        <v>71</v>
      </c>
      <c r="R28" s="226" t="s">
        <v>71</v>
      </c>
      <c r="S28" s="226" t="s">
        <v>71</v>
      </c>
      <c r="T28" s="226" t="s">
        <v>71</v>
      </c>
      <c r="U28" s="226" t="s">
        <v>414</v>
      </c>
      <c r="V28" s="308"/>
    </row>
    <row r="29" spans="1:23" s="529" customFormat="1" ht="16" x14ac:dyDescent="0.2">
      <c r="A29" s="226">
        <v>2</v>
      </c>
      <c r="B29" s="71" t="s">
        <v>401</v>
      </c>
      <c r="C29" s="71" t="s">
        <v>389</v>
      </c>
      <c r="D29" s="71" t="s">
        <v>1601</v>
      </c>
      <c r="E29" s="226" t="s">
        <v>404</v>
      </c>
      <c r="F29" s="226">
        <v>4</v>
      </c>
      <c r="G29" s="71" t="s">
        <v>52</v>
      </c>
      <c r="H29" s="226">
        <v>3</v>
      </c>
      <c r="I29" s="226" t="s">
        <v>126</v>
      </c>
      <c r="J29" s="226">
        <v>72</v>
      </c>
      <c r="K29" s="226">
        <v>4</v>
      </c>
      <c r="L29" s="226" t="s">
        <v>407</v>
      </c>
      <c r="M29" s="226">
        <v>34</v>
      </c>
      <c r="N29" s="226" t="s">
        <v>407</v>
      </c>
      <c r="O29" s="226" t="s">
        <v>412</v>
      </c>
      <c r="P29" s="226">
        <v>14.3</v>
      </c>
      <c r="Q29" s="226" t="s">
        <v>71</v>
      </c>
      <c r="R29" s="226" t="s">
        <v>71</v>
      </c>
      <c r="S29" s="226" t="s">
        <v>71</v>
      </c>
      <c r="T29" s="226" t="s">
        <v>71</v>
      </c>
      <c r="U29" s="226" t="s">
        <v>414</v>
      </c>
      <c r="V29" s="308"/>
    </row>
    <row r="30" spans="1:23" s="529" customFormat="1" ht="16" x14ac:dyDescent="0.2">
      <c r="A30" s="226">
        <v>2</v>
      </c>
      <c r="B30" s="71" t="s">
        <v>401</v>
      </c>
      <c r="C30" s="71" t="s">
        <v>389</v>
      </c>
      <c r="D30" s="71" t="s">
        <v>1601</v>
      </c>
      <c r="E30" s="226" t="s">
        <v>404</v>
      </c>
      <c r="F30" s="226">
        <v>4</v>
      </c>
      <c r="G30" s="71" t="s">
        <v>52</v>
      </c>
      <c r="H30" s="226">
        <v>3</v>
      </c>
      <c r="I30" s="226" t="s">
        <v>126</v>
      </c>
      <c r="J30" s="226">
        <v>72</v>
      </c>
      <c r="K30" s="226">
        <v>4</v>
      </c>
      <c r="L30" s="226" t="s">
        <v>407</v>
      </c>
      <c r="M30" s="226">
        <v>34</v>
      </c>
      <c r="N30" s="226" t="s">
        <v>407</v>
      </c>
      <c r="O30" s="226" t="s">
        <v>91</v>
      </c>
      <c r="P30" s="226" t="s">
        <v>71</v>
      </c>
      <c r="Q30" s="226" t="s">
        <v>71</v>
      </c>
      <c r="R30" s="226" t="s">
        <v>71</v>
      </c>
      <c r="S30" s="226" t="s">
        <v>71</v>
      </c>
      <c r="T30" s="226" t="s">
        <v>71</v>
      </c>
      <c r="U30" s="226" t="s">
        <v>414</v>
      </c>
      <c r="V30" s="308"/>
    </row>
    <row r="31" spans="1:23" s="529" customFormat="1" ht="16" x14ac:dyDescent="0.2">
      <c r="A31" s="226">
        <v>2</v>
      </c>
      <c r="B31" s="71" t="s">
        <v>401</v>
      </c>
      <c r="C31" s="71" t="s">
        <v>389</v>
      </c>
      <c r="D31" s="71" t="s">
        <v>1597</v>
      </c>
      <c r="E31" s="226" t="s">
        <v>408</v>
      </c>
      <c r="F31" s="226">
        <v>1</v>
      </c>
      <c r="G31" s="71" t="s">
        <v>52</v>
      </c>
      <c r="H31" s="226">
        <v>3</v>
      </c>
      <c r="I31" s="226" t="s">
        <v>126</v>
      </c>
      <c r="J31" s="226">
        <v>72</v>
      </c>
      <c r="K31" s="226">
        <v>290</v>
      </c>
      <c r="L31" s="226" t="s">
        <v>407</v>
      </c>
      <c r="M31" s="226">
        <v>510</v>
      </c>
      <c r="N31" s="226" t="s">
        <v>407</v>
      </c>
      <c r="O31" s="226" t="s">
        <v>91</v>
      </c>
      <c r="P31" s="226" t="s">
        <v>71</v>
      </c>
      <c r="Q31" s="226" t="s">
        <v>71</v>
      </c>
      <c r="R31" s="226" t="s">
        <v>71</v>
      </c>
      <c r="S31" s="226" t="s">
        <v>71</v>
      </c>
      <c r="T31" s="226" t="s">
        <v>71</v>
      </c>
      <c r="U31" s="226" t="s">
        <v>414</v>
      </c>
      <c r="V31" s="308"/>
    </row>
    <row r="32" spans="1:23" s="529" customFormat="1" ht="16" x14ac:dyDescent="0.2">
      <c r="A32" s="226">
        <v>2</v>
      </c>
      <c r="B32" s="71" t="s">
        <v>401</v>
      </c>
      <c r="C32" s="71" t="s">
        <v>389</v>
      </c>
      <c r="D32" s="71" t="s">
        <v>1597</v>
      </c>
      <c r="E32" s="226" t="s">
        <v>409</v>
      </c>
      <c r="F32" s="226">
        <v>1</v>
      </c>
      <c r="G32" s="71" t="s">
        <v>52</v>
      </c>
      <c r="H32" s="226">
        <v>3</v>
      </c>
      <c r="I32" s="226" t="s">
        <v>126</v>
      </c>
      <c r="J32" s="226">
        <v>72</v>
      </c>
      <c r="K32" s="226">
        <v>510</v>
      </c>
      <c r="L32" s="226" t="s">
        <v>407</v>
      </c>
      <c r="M32" s="226" t="s">
        <v>411</v>
      </c>
      <c r="N32" s="226" t="s">
        <v>407</v>
      </c>
      <c r="O32" s="226" t="s">
        <v>91</v>
      </c>
      <c r="P32" s="226" t="s">
        <v>71</v>
      </c>
      <c r="Q32" s="226" t="s">
        <v>71</v>
      </c>
      <c r="R32" s="226" t="s">
        <v>71</v>
      </c>
      <c r="S32" s="226" t="s">
        <v>71</v>
      </c>
      <c r="T32" s="226" t="s">
        <v>71</v>
      </c>
      <c r="U32" s="226" t="s">
        <v>414</v>
      </c>
      <c r="V32" s="308"/>
    </row>
    <row r="33" spans="1:22" s="529" customFormat="1" ht="16" x14ac:dyDescent="0.2">
      <c r="A33" s="226">
        <v>2</v>
      </c>
      <c r="B33" s="71" t="s">
        <v>401</v>
      </c>
      <c r="C33" s="71" t="s">
        <v>389</v>
      </c>
      <c r="D33" s="71" t="s">
        <v>1597</v>
      </c>
      <c r="E33" s="226" t="s">
        <v>405</v>
      </c>
      <c r="F33" s="226">
        <v>4</v>
      </c>
      <c r="G33" s="71" t="s">
        <v>52</v>
      </c>
      <c r="H33" s="226">
        <v>3</v>
      </c>
      <c r="I33" s="226" t="s">
        <v>126</v>
      </c>
      <c r="J33" s="226">
        <v>72</v>
      </c>
      <c r="K33" s="226">
        <v>510</v>
      </c>
      <c r="L33" s="226" t="s">
        <v>407</v>
      </c>
      <c r="M33" s="226" t="s">
        <v>411</v>
      </c>
      <c r="N33" s="226" t="s">
        <v>407</v>
      </c>
      <c r="O33" s="226" t="s">
        <v>91</v>
      </c>
      <c r="P33" s="226" t="s">
        <v>71</v>
      </c>
      <c r="Q33" s="226" t="s">
        <v>71</v>
      </c>
      <c r="R33" s="226" t="s">
        <v>71</v>
      </c>
      <c r="S33" s="226" t="s">
        <v>71</v>
      </c>
      <c r="T33" s="226" t="s">
        <v>71</v>
      </c>
      <c r="U33" s="226" t="s">
        <v>414</v>
      </c>
      <c r="V33" s="308"/>
    </row>
    <row r="34" spans="1:22" s="529" customFormat="1" ht="16" x14ac:dyDescent="0.2">
      <c r="A34" s="90">
        <v>3</v>
      </c>
      <c r="B34" s="77" t="s">
        <v>402</v>
      </c>
      <c r="C34" s="77" t="s">
        <v>389</v>
      </c>
      <c r="D34" s="77" t="s">
        <v>1601</v>
      </c>
      <c r="E34" s="90" t="s">
        <v>399</v>
      </c>
      <c r="F34" s="90">
        <v>1</v>
      </c>
      <c r="G34" s="77" t="s">
        <v>52</v>
      </c>
      <c r="H34" s="90">
        <v>3</v>
      </c>
      <c r="I34" s="90" t="s">
        <v>126</v>
      </c>
      <c r="J34" s="90">
        <v>72</v>
      </c>
      <c r="K34" s="90">
        <v>510</v>
      </c>
      <c r="L34" s="90" t="s">
        <v>407</v>
      </c>
      <c r="M34" s="90" t="s">
        <v>411</v>
      </c>
      <c r="N34" s="90" t="s">
        <v>407</v>
      </c>
      <c r="O34" s="90" t="s">
        <v>91</v>
      </c>
      <c r="P34" s="90" t="s">
        <v>71</v>
      </c>
      <c r="Q34" s="90" t="s">
        <v>71</v>
      </c>
      <c r="R34" s="90" t="s">
        <v>71</v>
      </c>
      <c r="S34" s="90" t="s">
        <v>71</v>
      </c>
      <c r="T34" s="90" t="s">
        <v>71</v>
      </c>
      <c r="U34" s="90" t="s">
        <v>71</v>
      </c>
      <c r="V34" s="243"/>
    </row>
    <row r="35" spans="1:22" s="529" customFormat="1" ht="16" x14ac:dyDescent="0.2">
      <c r="A35" s="90">
        <v>3</v>
      </c>
      <c r="B35" s="77" t="s">
        <v>402</v>
      </c>
      <c r="C35" s="77" t="s">
        <v>389</v>
      </c>
      <c r="D35" s="77" t="s">
        <v>1599</v>
      </c>
      <c r="E35" s="90" t="s">
        <v>403</v>
      </c>
      <c r="F35" s="90">
        <v>1</v>
      </c>
      <c r="G35" s="77" t="s">
        <v>52</v>
      </c>
      <c r="H35" s="90">
        <v>3</v>
      </c>
      <c r="I35" s="90" t="s">
        <v>126</v>
      </c>
      <c r="J35" s="90">
        <v>72</v>
      </c>
      <c r="K35" s="90">
        <v>510</v>
      </c>
      <c r="L35" s="90" t="s">
        <v>407</v>
      </c>
      <c r="M35" s="90" t="s">
        <v>411</v>
      </c>
      <c r="N35" s="90" t="s">
        <v>407</v>
      </c>
      <c r="O35" s="90" t="s">
        <v>91</v>
      </c>
      <c r="P35" s="90" t="s">
        <v>71</v>
      </c>
      <c r="Q35" s="90" t="s">
        <v>71</v>
      </c>
      <c r="R35" s="90" t="s">
        <v>71</v>
      </c>
      <c r="S35" s="90" t="s">
        <v>71</v>
      </c>
      <c r="T35" s="90" t="s">
        <v>71</v>
      </c>
      <c r="U35" s="90" t="s">
        <v>71</v>
      </c>
      <c r="V35" s="243"/>
    </row>
    <row r="36" spans="1:22" s="529" customFormat="1" ht="16" x14ac:dyDescent="0.2">
      <c r="A36" s="90">
        <v>3</v>
      </c>
      <c r="B36" s="77" t="s">
        <v>402</v>
      </c>
      <c r="C36" s="77" t="s">
        <v>389</v>
      </c>
      <c r="D36" s="77" t="s">
        <v>1597</v>
      </c>
      <c r="E36" s="90" t="s">
        <v>405</v>
      </c>
      <c r="F36" s="90">
        <v>4</v>
      </c>
      <c r="G36" s="77" t="s">
        <v>52</v>
      </c>
      <c r="H36" s="90">
        <v>3</v>
      </c>
      <c r="I36" s="90" t="s">
        <v>126</v>
      </c>
      <c r="J36" s="90">
        <v>72</v>
      </c>
      <c r="K36" s="90">
        <v>510</v>
      </c>
      <c r="L36" s="90" t="s">
        <v>407</v>
      </c>
      <c r="M36" s="90" t="s">
        <v>411</v>
      </c>
      <c r="N36" s="90" t="s">
        <v>407</v>
      </c>
      <c r="O36" s="90" t="s">
        <v>91</v>
      </c>
      <c r="P36" s="90" t="s">
        <v>71</v>
      </c>
      <c r="Q36" s="90" t="s">
        <v>71</v>
      </c>
      <c r="R36" s="90" t="s">
        <v>71</v>
      </c>
      <c r="S36" s="90" t="s">
        <v>71</v>
      </c>
      <c r="T36" s="90" t="s">
        <v>71</v>
      </c>
      <c r="U36" s="90" t="s">
        <v>71</v>
      </c>
      <c r="V36" s="243"/>
    </row>
    <row r="38" spans="1:22" ht="16" thickBot="1" x14ac:dyDescent="0.25">
      <c r="A38" s="1" t="s">
        <v>2142</v>
      </c>
      <c r="B38" s="1"/>
      <c r="C38" s="1" t="s">
        <v>69</v>
      </c>
      <c r="D38" s="16"/>
      <c r="E38" s="43"/>
      <c r="F38" s="16" t="s">
        <v>105</v>
      </c>
      <c r="G38" s="43"/>
      <c r="H38" s="43"/>
      <c r="I38" s="43"/>
      <c r="J38" s="43"/>
      <c r="K38" s="43"/>
      <c r="L38" s="43"/>
      <c r="M38" s="43"/>
      <c r="N38" s="43"/>
      <c r="O38" s="43"/>
      <c r="P38" s="43"/>
      <c r="Q38" s="43"/>
    </row>
    <row r="40" spans="1:22" x14ac:dyDescent="0.2">
      <c r="A40" s="263" t="s">
        <v>5</v>
      </c>
      <c r="B40" s="54" t="s">
        <v>9</v>
      </c>
      <c r="C40" s="55" t="s">
        <v>56</v>
      </c>
      <c r="D40" s="56" t="s">
        <v>488</v>
      </c>
      <c r="E40" s="56" t="s">
        <v>489</v>
      </c>
      <c r="F40" s="56" t="s">
        <v>490</v>
      </c>
      <c r="G40" s="56" t="s">
        <v>491</v>
      </c>
      <c r="H40" s="56" t="s">
        <v>492</v>
      </c>
      <c r="I40" s="56" t="s">
        <v>493</v>
      </c>
      <c r="J40" s="55" t="s">
        <v>2139</v>
      </c>
      <c r="K40" s="55" t="s">
        <v>122</v>
      </c>
      <c r="L40" s="55" t="s">
        <v>2140</v>
      </c>
      <c r="M40" s="55" t="s">
        <v>122</v>
      </c>
      <c r="N40" s="530" t="s">
        <v>42</v>
      </c>
      <c r="O40" s="55" t="s">
        <v>2141</v>
      </c>
      <c r="P40" s="55" t="s">
        <v>122</v>
      </c>
      <c r="Q40" s="530" t="s">
        <v>10</v>
      </c>
      <c r="R40" s="55" t="s">
        <v>2566</v>
      </c>
      <c r="S40" s="55" t="s">
        <v>11</v>
      </c>
      <c r="T40" s="55" t="s">
        <v>16</v>
      </c>
    </row>
    <row r="41" spans="1:22" x14ac:dyDescent="0.2">
      <c r="A41" s="53"/>
      <c r="B41" s="54"/>
      <c r="C41" s="54"/>
      <c r="D41" s="55"/>
      <c r="E41" s="56"/>
      <c r="F41" s="56"/>
      <c r="G41" s="55"/>
      <c r="H41" s="55"/>
      <c r="I41" s="55"/>
      <c r="J41" s="55"/>
      <c r="K41" s="55"/>
      <c r="L41" s="55"/>
      <c r="M41" s="55"/>
      <c r="N41" s="55"/>
      <c r="O41" s="55"/>
      <c r="P41" s="55"/>
      <c r="Q41" s="55"/>
      <c r="R41" s="55"/>
      <c r="S41" s="55"/>
    </row>
    <row r="43" spans="1:22" ht="16" thickBot="1" x14ac:dyDescent="0.25">
      <c r="A43" s="1" t="s">
        <v>12</v>
      </c>
      <c r="B43" s="1"/>
      <c r="C43" s="43"/>
      <c r="D43" s="43"/>
      <c r="E43" s="43"/>
      <c r="F43" s="43"/>
      <c r="G43" s="43"/>
      <c r="H43" s="43"/>
      <c r="I43" s="43"/>
      <c r="J43" s="43"/>
      <c r="K43" s="43"/>
      <c r="L43" s="43"/>
      <c r="M43" s="43"/>
      <c r="N43" s="43"/>
      <c r="O43" s="43"/>
      <c r="P43" s="43"/>
      <c r="Q43" s="43"/>
    </row>
    <row r="44" spans="1:22" x14ac:dyDescent="0.2">
      <c r="A44" s="3" t="s">
        <v>13</v>
      </c>
      <c r="B44" s="3"/>
      <c r="C44" s="31"/>
      <c r="D44" s="31"/>
      <c r="E44" s="58" t="s">
        <v>14</v>
      </c>
      <c r="F44" s="31" t="s">
        <v>54</v>
      </c>
      <c r="G44" s="31"/>
      <c r="H44" s="414" t="s">
        <v>16</v>
      </c>
      <c r="I44" s="31"/>
      <c r="K44" s="31"/>
      <c r="L44" s="31"/>
      <c r="M44" s="31"/>
      <c r="N44" s="31"/>
      <c r="O44" s="31"/>
      <c r="P44" s="31"/>
      <c r="Q44" s="31"/>
    </row>
    <row r="45" spans="1:22" s="60" customFormat="1" x14ac:dyDescent="0.2">
      <c r="A45" s="59">
        <v>1</v>
      </c>
      <c r="B45" s="59"/>
      <c r="C45" s="60" t="s">
        <v>37</v>
      </c>
      <c r="E45" s="61">
        <v>0</v>
      </c>
      <c r="F45" s="60" t="s">
        <v>60</v>
      </c>
      <c r="H45" s="412" t="s">
        <v>169</v>
      </c>
    </row>
    <row r="46" spans="1:22" x14ac:dyDescent="0.2">
      <c r="A46" s="4">
        <v>2</v>
      </c>
      <c r="B46" s="4"/>
      <c r="C46" s="5" t="s">
        <v>17</v>
      </c>
      <c r="E46" s="6">
        <v>1</v>
      </c>
      <c r="F46" s="19" t="s">
        <v>61</v>
      </c>
      <c r="H46" s="41" t="s">
        <v>1396</v>
      </c>
    </row>
    <row r="47" spans="1:22" s="8" customFormat="1" x14ac:dyDescent="0.2">
      <c r="A47" s="7">
        <v>3</v>
      </c>
      <c r="B47" s="7"/>
      <c r="C47" s="8" t="s">
        <v>18</v>
      </c>
      <c r="E47" s="10">
        <v>0</v>
      </c>
      <c r="F47" s="8" t="s">
        <v>19</v>
      </c>
      <c r="H47" s="39" t="s">
        <v>71</v>
      </c>
    </row>
    <row r="48" spans="1:22" s="8" customFormat="1" x14ac:dyDescent="0.2">
      <c r="A48" s="7">
        <v>4</v>
      </c>
      <c r="B48" s="7"/>
      <c r="C48" s="8" t="s">
        <v>20</v>
      </c>
      <c r="E48" s="10">
        <v>1</v>
      </c>
      <c r="F48" s="8" t="s">
        <v>21</v>
      </c>
      <c r="H48" s="39" t="s">
        <v>390</v>
      </c>
    </row>
    <row r="49" spans="1:17" x14ac:dyDescent="0.2">
      <c r="A49" s="4">
        <v>5</v>
      </c>
      <c r="B49" s="4"/>
      <c r="C49" s="5" t="s">
        <v>22</v>
      </c>
      <c r="E49" s="6">
        <v>1</v>
      </c>
      <c r="F49" s="19" t="s">
        <v>23</v>
      </c>
      <c r="H49" s="41" t="s">
        <v>415</v>
      </c>
    </row>
    <row r="50" spans="1:17" x14ac:dyDescent="0.2">
      <c r="A50" s="7">
        <v>6</v>
      </c>
      <c r="B50" s="7"/>
      <c r="C50" s="8" t="s">
        <v>24</v>
      </c>
      <c r="E50" s="10">
        <v>1</v>
      </c>
      <c r="F50" s="19" t="s">
        <v>128</v>
      </c>
      <c r="H50" s="41" t="s">
        <v>413</v>
      </c>
    </row>
    <row r="51" spans="1:17" x14ac:dyDescent="0.2">
      <c r="E51" s="62"/>
      <c r="H51" s="41"/>
    </row>
    <row r="52" spans="1:17" x14ac:dyDescent="0.2">
      <c r="A52" s="3" t="s">
        <v>25</v>
      </c>
      <c r="B52" s="3"/>
      <c r="C52" s="31"/>
      <c r="D52" s="31"/>
      <c r="E52" s="58" t="s">
        <v>14</v>
      </c>
      <c r="F52" s="31" t="s">
        <v>15</v>
      </c>
      <c r="G52" s="31"/>
      <c r="H52" s="415" t="s">
        <v>16</v>
      </c>
      <c r="I52" s="31"/>
      <c r="K52" s="31"/>
      <c r="L52" s="31"/>
      <c r="M52" s="31"/>
      <c r="N52" s="31"/>
      <c r="O52" s="31"/>
      <c r="P52" s="31"/>
      <c r="Q52" s="31"/>
    </row>
    <row r="53" spans="1:17" x14ac:dyDescent="0.2">
      <c r="A53" s="19">
        <v>7</v>
      </c>
      <c r="C53" s="19" t="s">
        <v>26</v>
      </c>
      <c r="E53" s="61">
        <v>1</v>
      </c>
      <c r="F53" s="19" t="s">
        <v>27</v>
      </c>
      <c r="H53" s="42" t="s">
        <v>416</v>
      </c>
    </row>
    <row r="54" spans="1:17" x14ac:dyDescent="0.2">
      <c r="A54" s="19">
        <v>8</v>
      </c>
      <c r="C54" s="19" t="s">
        <v>58</v>
      </c>
      <c r="E54" s="61">
        <v>1</v>
      </c>
      <c r="F54" s="19" t="s">
        <v>62</v>
      </c>
      <c r="H54" s="42" t="s">
        <v>417</v>
      </c>
    </row>
    <row r="55" spans="1:17" x14ac:dyDescent="0.2">
      <c r="A55" s="19">
        <v>9</v>
      </c>
      <c r="C55" s="19" t="s">
        <v>40</v>
      </c>
      <c r="E55" s="61">
        <v>0</v>
      </c>
      <c r="F55" s="19" t="s">
        <v>63</v>
      </c>
      <c r="H55" s="42" t="s">
        <v>71</v>
      </c>
    </row>
    <row r="56" spans="1:17" x14ac:dyDescent="0.2">
      <c r="A56" s="19">
        <v>10</v>
      </c>
      <c r="C56" s="19" t="s">
        <v>39</v>
      </c>
      <c r="E56" s="61">
        <v>0</v>
      </c>
      <c r="F56" s="19" t="s">
        <v>115</v>
      </c>
      <c r="H56" s="42" t="s">
        <v>1984</v>
      </c>
    </row>
    <row r="57" spans="1:17" x14ac:dyDescent="0.2">
      <c r="E57" s="62"/>
      <c r="H57" s="41"/>
    </row>
    <row r="58" spans="1:17" x14ac:dyDescent="0.2">
      <c r="A58" s="3" t="s">
        <v>57</v>
      </c>
      <c r="B58" s="3"/>
      <c r="C58" s="31"/>
      <c r="D58" s="31"/>
      <c r="E58" s="58" t="s">
        <v>14</v>
      </c>
      <c r="F58" s="31" t="s">
        <v>15</v>
      </c>
      <c r="G58" s="31"/>
      <c r="H58" s="415" t="s">
        <v>16</v>
      </c>
      <c r="I58" s="31"/>
      <c r="K58" s="31"/>
      <c r="L58" s="31"/>
      <c r="M58" s="31"/>
      <c r="N58" s="31"/>
      <c r="O58" s="31"/>
      <c r="P58" s="31"/>
      <c r="Q58" s="31"/>
    </row>
    <row r="59" spans="1:17" x14ac:dyDescent="0.2">
      <c r="A59" s="5">
        <v>11</v>
      </c>
      <c r="B59" s="5"/>
      <c r="C59" s="5" t="s">
        <v>28</v>
      </c>
      <c r="E59" s="6">
        <v>1</v>
      </c>
      <c r="F59" s="19" t="s">
        <v>49</v>
      </c>
      <c r="H59" s="42" t="s">
        <v>168</v>
      </c>
    </row>
    <row r="60" spans="1:17" x14ac:dyDescent="0.2">
      <c r="A60" s="11">
        <v>12</v>
      </c>
      <c r="B60" s="11"/>
      <c r="C60" s="5" t="s">
        <v>47</v>
      </c>
      <c r="E60" s="6">
        <v>1</v>
      </c>
      <c r="F60" s="19" t="s">
        <v>109</v>
      </c>
      <c r="H60" s="41" t="s">
        <v>406</v>
      </c>
    </row>
    <row r="61" spans="1:17" x14ac:dyDescent="0.2">
      <c r="A61" s="47">
        <v>13</v>
      </c>
      <c r="B61" s="47"/>
      <c r="C61" s="19" t="s">
        <v>29</v>
      </c>
      <c r="E61" s="61">
        <v>1</v>
      </c>
      <c r="F61" s="19" t="s">
        <v>30</v>
      </c>
      <c r="H61" s="41" t="s">
        <v>2032</v>
      </c>
    </row>
    <row r="62" spans="1:17" x14ac:dyDescent="0.2">
      <c r="A62" s="47">
        <v>14</v>
      </c>
      <c r="B62" s="47"/>
      <c r="C62" s="19" t="s">
        <v>31</v>
      </c>
      <c r="E62" s="61">
        <v>0</v>
      </c>
      <c r="F62" s="19" t="s">
        <v>1487</v>
      </c>
      <c r="H62" s="41" t="s">
        <v>388</v>
      </c>
    </row>
    <row r="63" spans="1:17" x14ac:dyDescent="0.2">
      <c r="A63" s="47">
        <v>15</v>
      </c>
      <c r="B63" s="47"/>
      <c r="C63" s="19" t="s">
        <v>38</v>
      </c>
      <c r="E63" s="61">
        <v>0</v>
      </c>
      <c r="F63" s="19" t="s">
        <v>64</v>
      </c>
      <c r="H63" s="41" t="s">
        <v>71</v>
      </c>
    </row>
    <row r="65" spans="1:20" ht="16" thickBot="1" x14ac:dyDescent="0.25">
      <c r="A65" s="43"/>
      <c r="B65" s="43"/>
      <c r="C65" s="43"/>
      <c r="D65" s="43"/>
      <c r="E65" s="43"/>
      <c r="F65" s="43"/>
      <c r="G65" s="43"/>
      <c r="H65" s="18"/>
      <c r="I65" s="18"/>
      <c r="J65" s="18"/>
      <c r="K65" s="18"/>
      <c r="L65" s="18"/>
      <c r="M65" s="18"/>
      <c r="N65" s="18"/>
      <c r="O65" s="18"/>
      <c r="P65" s="18"/>
      <c r="Q65" s="18"/>
      <c r="R65" s="18"/>
      <c r="S65" s="18"/>
      <c r="T65" s="18"/>
    </row>
    <row r="66" spans="1:20" x14ac:dyDescent="0.2">
      <c r="H66" s="18"/>
      <c r="I66" s="18"/>
      <c r="J66" s="18"/>
      <c r="K66" s="18"/>
      <c r="L66" s="18"/>
      <c r="M66" s="18"/>
      <c r="N66" s="18"/>
      <c r="O66" s="18"/>
      <c r="P66" s="18"/>
      <c r="Q66" s="18"/>
      <c r="R66" s="18"/>
      <c r="S66" s="18"/>
      <c r="T66" s="18"/>
    </row>
    <row r="67" spans="1:20" ht="16" thickBot="1" x14ac:dyDescent="0.25">
      <c r="A67" s="2" t="s">
        <v>32</v>
      </c>
      <c r="B67" s="2"/>
      <c r="E67" s="227">
        <f>SUM(E45:E50,E53:E56,E59:E63)</f>
        <v>9</v>
      </c>
      <c r="F67" s="67" t="s">
        <v>48</v>
      </c>
      <c r="H67" s="18"/>
      <c r="I67" s="18"/>
      <c r="J67" s="18"/>
      <c r="K67" s="18"/>
      <c r="L67" s="18"/>
      <c r="M67" s="18"/>
      <c r="N67" s="18"/>
      <c r="O67" s="18"/>
      <c r="P67" s="18"/>
      <c r="Q67" s="18"/>
      <c r="R67" s="18"/>
      <c r="S67" s="18"/>
      <c r="T67" s="18"/>
    </row>
    <row r="68" spans="1:20" ht="16" thickTop="1" x14ac:dyDescent="0.2">
      <c r="A68" s="201" t="s">
        <v>1367</v>
      </c>
      <c r="B68" s="2"/>
      <c r="E68" s="197" t="s">
        <v>1373</v>
      </c>
      <c r="F68" s="67"/>
      <c r="H68" s="18"/>
      <c r="I68" s="18"/>
      <c r="J68" s="18"/>
      <c r="K68" s="18"/>
      <c r="L68" s="18"/>
      <c r="M68" s="18"/>
      <c r="N68" s="18"/>
      <c r="O68" s="18"/>
      <c r="P68" s="18"/>
      <c r="Q68" s="18"/>
      <c r="R68" s="18"/>
      <c r="S68" s="18"/>
      <c r="T68" s="18"/>
    </row>
    <row r="69" spans="1:20" x14ac:dyDescent="0.2">
      <c r="A69" s="68" t="s">
        <v>118</v>
      </c>
      <c r="B69" s="2"/>
      <c r="E69" s="194">
        <f>0.5^E68</f>
        <v>1</v>
      </c>
      <c r="H69" s="18"/>
      <c r="I69" s="18"/>
      <c r="J69" s="18"/>
      <c r="K69" s="18"/>
      <c r="L69" s="18"/>
      <c r="M69" s="18"/>
      <c r="N69" s="18"/>
      <c r="O69" s="18"/>
      <c r="P69" s="18"/>
      <c r="Q69" s="18"/>
      <c r="R69" s="18"/>
      <c r="S69" s="18"/>
      <c r="T69" s="18"/>
    </row>
    <row r="70" spans="1:20" x14ac:dyDescent="0.2">
      <c r="A70" s="2"/>
      <c r="B70" s="2"/>
      <c r="C70" s="68"/>
      <c r="H70" s="18"/>
      <c r="I70" s="18"/>
      <c r="J70" s="18"/>
      <c r="K70" s="18"/>
      <c r="L70" s="18"/>
      <c r="M70" s="18"/>
      <c r="N70" s="18"/>
      <c r="O70" s="18"/>
      <c r="P70" s="18"/>
      <c r="Q70" s="18"/>
      <c r="R70" s="18"/>
      <c r="S70" s="18"/>
      <c r="T70" s="18"/>
    </row>
    <row r="71" spans="1:20" ht="16" thickBot="1" x14ac:dyDescent="0.25">
      <c r="A71" s="1"/>
      <c r="B71" s="1"/>
      <c r="C71" s="43"/>
      <c r="D71" s="43"/>
      <c r="E71" s="43"/>
      <c r="F71" s="43"/>
      <c r="G71" s="43"/>
      <c r="H71" s="18"/>
      <c r="I71" s="18"/>
      <c r="J71" s="18"/>
      <c r="K71" s="18"/>
      <c r="L71" s="18"/>
      <c r="M71" s="18"/>
      <c r="N71" s="18"/>
      <c r="O71" s="18"/>
      <c r="P71" s="18"/>
      <c r="Q71" s="18"/>
      <c r="R71" s="18"/>
      <c r="S71" s="18"/>
      <c r="T71" s="18"/>
    </row>
    <row r="72" spans="1:20" x14ac:dyDescent="0.2">
      <c r="A72" s="3" t="s">
        <v>33</v>
      </c>
      <c r="B72" s="3"/>
      <c r="C72" s="31"/>
      <c r="D72" s="31"/>
      <c r="E72" s="69" t="s">
        <v>34</v>
      </c>
      <c r="F72" s="31" t="s">
        <v>15</v>
      </c>
      <c r="G72" s="31"/>
      <c r="H72" s="18"/>
      <c r="I72" s="18"/>
      <c r="J72" s="18"/>
      <c r="K72" s="18"/>
      <c r="L72" s="18"/>
      <c r="M72" s="18"/>
      <c r="N72" s="18"/>
      <c r="O72" s="18"/>
      <c r="P72" s="18"/>
      <c r="Q72" s="18"/>
      <c r="R72" s="18"/>
      <c r="S72" s="18"/>
      <c r="T72" s="18"/>
    </row>
    <row r="73" spans="1:20" x14ac:dyDescent="0.2">
      <c r="A73" s="198" t="s">
        <v>1368</v>
      </c>
      <c r="B73" s="24" t="s">
        <v>1370</v>
      </c>
      <c r="E73" s="200">
        <v>1</v>
      </c>
      <c r="F73" s="24" t="s">
        <v>1372</v>
      </c>
      <c r="H73" s="18"/>
      <c r="I73" s="18"/>
      <c r="J73" s="18"/>
      <c r="K73" s="18"/>
      <c r="L73" s="18"/>
      <c r="M73" s="18"/>
      <c r="N73" s="18"/>
      <c r="O73" s="18"/>
      <c r="P73" s="18"/>
      <c r="Q73" s="18"/>
      <c r="R73" s="18"/>
      <c r="S73" s="18"/>
      <c r="T73" s="18"/>
    </row>
    <row r="74" spans="1:20" x14ac:dyDescent="0.2">
      <c r="A74" s="198" t="s">
        <v>1369</v>
      </c>
      <c r="B74" s="193" t="s">
        <v>1371</v>
      </c>
      <c r="C74" s="24"/>
      <c r="E74" s="200">
        <v>1</v>
      </c>
      <c r="F74" s="24" t="s">
        <v>1372</v>
      </c>
      <c r="H74" s="18"/>
      <c r="I74" s="18"/>
      <c r="J74" s="18"/>
      <c r="K74" s="18"/>
      <c r="L74" s="18"/>
      <c r="M74" s="18"/>
      <c r="N74" s="18"/>
      <c r="O74" s="18"/>
      <c r="P74" s="18"/>
      <c r="Q74" s="18"/>
      <c r="R74" s="18"/>
      <c r="S74" s="18"/>
      <c r="T74" s="18"/>
    </row>
    <row r="75" spans="1:20" x14ac:dyDescent="0.2">
      <c r="A75" s="5"/>
      <c r="B75" s="5"/>
      <c r="C75" s="24"/>
      <c r="E75" s="23"/>
      <c r="H75" s="18"/>
      <c r="I75" s="18"/>
      <c r="J75" s="18"/>
      <c r="K75" s="18"/>
      <c r="L75" s="18"/>
      <c r="M75" s="18"/>
      <c r="N75" s="18"/>
      <c r="O75" s="18"/>
      <c r="P75" s="18"/>
      <c r="Q75" s="18"/>
      <c r="R75" s="18"/>
      <c r="S75" s="18"/>
      <c r="T75" s="18"/>
    </row>
    <row r="76" spans="1:20" ht="16" thickBot="1" x14ac:dyDescent="0.25">
      <c r="A76" s="5"/>
      <c r="B76" s="5"/>
      <c r="C76" s="22"/>
      <c r="H76" s="18"/>
      <c r="I76" s="18"/>
      <c r="J76" s="18"/>
      <c r="K76" s="18"/>
      <c r="L76" s="18"/>
      <c r="M76" s="18"/>
      <c r="N76" s="18"/>
      <c r="O76" s="18"/>
      <c r="P76" s="18"/>
      <c r="Q76" s="18"/>
      <c r="R76" s="18"/>
      <c r="S76" s="18"/>
      <c r="T76" s="18"/>
    </row>
    <row r="77" spans="1:20" x14ac:dyDescent="0.2">
      <c r="A77" s="21"/>
      <c r="B77" s="21"/>
      <c r="C77" s="20"/>
      <c r="D77" s="70"/>
      <c r="E77" s="70"/>
      <c r="F77" s="70"/>
      <c r="G77" s="70"/>
      <c r="H77" s="18"/>
      <c r="I77" s="18"/>
      <c r="J77" s="18"/>
      <c r="K77" s="18"/>
      <c r="L77" s="18"/>
      <c r="M77" s="18"/>
      <c r="N77" s="18"/>
      <c r="O77" s="18"/>
      <c r="P77" s="18"/>
      <c r="Q77" s="18"/>
      <c r="R77" s="18"/>
      <c r="S77" s="18"/>
      <c r="T77" s="18"/>
    </row>
    <row r="78" spans="1:20" ht="16" thickBot="1" x14ac:dyDescent="0.25">
      <c r="A78" s="2" t="s">
        <v>35</v>
      </c>
      <c r="B78" s="2"/>
      <c r="E78" s="211">
        <f>E67*E69*E73*E74</f>
        <v>9</v>
      </c>
      <c r="F78" s="212" t="s">
        <v>48</v>
      </c>
      <c r="H78" s="18"/>
      <c r="I78" s="18"/>
      <c r="J78" s="18"/>
      <c r="K78" s="18"/>
      <c r="L78" s="18"/>
      <c r="M78" s="18"/>
      <c r="N78" s="18"/>
      <c r="O78" s="18"/>
      <c r="P78" s="18"/>
      <c r="Q78" s="18"/>
      <c r="R78" s="18"/>
      <c r="S78" s="18"/>
      <c r="T78" s="18"/>
    </row>
    <row r="79" spans="1:20" ht="16" thickTop="1" x14ac:dyDescent="0.2">
      <c r="C79" s="68"/>
      <c r="H79" s="18"/>
      <c r="I79" s="18"/>
      <c r="J79" s="18"/>
      <c r="K79" s="18"/>
      <c r="L79" s="18"/>
      <c r="M79" s="18"/>
      <c r="N79" s="18"/>
      <c r="O79" s="18"/>
      <c r="P79" s="18"/>
      <c r="Q79" s="18"/>
      <c r="R79" s="18"/>
      <c r="S79" s="18"/>
      <c r="T79" s="18"/>
    </row>
    <row r="80" spans="1:20" ht="16" thickBot="1" x14ac:dyDescent="0.25">
      <c r="A80" s="43"/>
      <c r="B80" s="43"/>
      <c r="C80" s="43"/>
      <c r="D80" s="43"/>
      <c r="E80" s="43"/>
      <c r="F80" s="43"/>
      <c r="G80" s="43"/>
      <c r="H80" s="18"/>
      <c r="I80" s="18"/>
      <c r="J80" s="18"/>
      <c r="K80" s="18"/>
      <c r="L80" s="18"/>
      <c r="M80" s="18"/>
      <c r="N80" s="18"/>
      <c r="O80" s="18"/>
      <c r="P80" s="18"/>
      <c r="Q80" s="18"/>
      <c r="R80" s="18"/>
      <c r="S80" s="18"/>
      <c r="T80" s="18"/>
    </row>
    <row r="81" spans="1:20" x14ac:dyDescent="0.2">
      <c r="H81" s="18"/>
      <c r="I81" s="18"/>
      <c r="J81" s="18"/>
      <c r="K81" s="18"/>
      <c r="L81" s="18"/>
      <c r="M81" s="18"/>
      <c r="N81" s="18"/>
      <c r="O81" s="18"/>
      <c r="P81" s="18"/>
      <c r="Q81" s="18"/>
      <c r="R81" s="18"/>
      <c r="S81" s="18"/>
      <c r="T81" s="18"/>
    </row>
    <row r="83" spans="1:20" x14ac:dyDescent="0.2">
      <c r="A83" s="2" t="s">
        <v>1394</v>
      </c>
    </row>
    <row r="84" spans="1:20" x14ac:dyDescent="0.2">
      <c r="A84" s="221">
        <v>44095</v>
      </c>
      <c r="B84" s="19" t="s">
        <v>1395</v>
      </c>
    </row>
    <row r="1048515" spans="16:16" x14ac:dyDescent="0.2">
      <c r="P1048515" s="57"/>
    </row>
  </sheetData>
  <phoneticPr fontId="12" type="noConversion"/>
  <conditionalFormatting sqref="E78">
    <cfRule type="cellIs" dxfId="13" priority="1" operator="lessThan">
      <formula>7.5</formula>
    </cfRule>
    <cfRule type="cellIs" dxfId="12" priority="2" operator="greaterThan">
      <formula>7.5</formula>
    </cfRule>
  </conditionalFormatting>
  <dataValidations count="4">
    <dataValidation type="list" allowBlank="1" showInputMessage="1" showErrorMessage="1" sqref="E11" xr:uid="{00000000-0002-0000-4000-000000000000}">
      <formula1>#REF!</formula1>
    </dataValidation>
    <dataValidation type="list" showInputMessage="1" showErrorMessage="1" sqref="E12" xr:uid="{00000000-0002-0000-4000-000001000000}">
      <formula1>#REF!</formula1>
    </dataValidation>
    <dataValidation type="list" allowBlank="1" showInputMessage="1" showErrorMessage="1" sqref="E10" xr:uid="{00000000-0002-0000-4000-000002000000}">
      <formula1>#REF!</formula1>
    </dataValidation>
    <dataValidation type="list" allowBlank="1" showInputMessage="1" showErrorMessage="1" sqref="D12" xr:uid="{00000000-0002-0000-40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4000-000004000000}">
          <x14:formula1>
            <xm:f>Lists!$C$1:$C$9</xm:f>
          </x14:formula1>
          <xm:sqref>D10</xm:sqref>
        </x14:dataValidation>
        <x14:dataValidation type="list" allowBlank="1" showInputMessage="1" showErrorMessage="1" xr:uid="{00000000-0002-0000-4000-000005000000}">
          <x14:formula1>
            <xm:f>Lists!$F$1:$F$8</xm:f>
          </x14:formula1>
          <xm:sqref>D11</xm:sqref>
        </x14:dataValidation>
        <x14:dataValidation type="list" allowBlank="1" showInputMessage="1" showErrorMessage="1" xr:uid="{00000000-0002-0000-4000-000006000000}">
          <x14:formula1>
            <xm:f>Lists!$E$1:$E$5</xm:f>
          </x14:formula1>
          <xm:sqref>U15:U17</xm:sqref>
        </x14:dataValidation>
        <x14:dataValidation type="list" allowBlank="1" showInputMessage="1" showErrorMessage="1" xr:uid="{00000000-0002-0000-4000-000007000000}">
          <x14:formula1>
            <xm:f>Lists!$D$1:$D$8</xm:f>
          </x14:formula1>
          <xm:sqref>D15:D17</xm:sqref>
        </x14:dataValidation>
        <x14:dataValidation type="list" allowBlank="1" showInputMessage="1" showErrorMessage="1" xr:uid="{00000000-0002-0000-4000-000008000000}">
          <x14:formula1>
            <xm:f>Lists!$G$1:$G$8</xm:f>
          </x14:formula1>
          <xm:sqref>D22:D36</xm:sqref>
        </x14:dataValidation>
      </x14:dataValidation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92D050"/>
  </sheetPr>
  <dimension ref="A1:X1048507"/>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81"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802</v>
      </c>
      <c r="G2" s="19" t="s">
        <v>72</v>
      </c>
      <c r="H2" s="44" t="s">
        <v>1801</v>
      </c>
    </row>
    <row r="3" spans="1:24" x14ac:dyDescent="0.2">
      <c r="C3" s="19" t="s">
        <v>2</v>
      </c>
      <c r="D3" s="209">
        <v>1989</v>
      </c>
    </row>
    <row r="4" spans="1:24" x14ac:dyDescent="0.2">
      <c r="C4" s="8" t="s">
        <v>44</v>
      </c>
      <c r="D4" s="44" t="s">
        <v>1486</v>
      </c>
    </row>
    <row r="5" spans="1:24" x14ac:dyDescent="0.2">
      <c r="C5" s="19" t="s">
        <v>3</v>
      </c>
      <c r="D5" s="44" t="s">
        <v>803</v>
      </c>
    </row>
    <row r="6" spans="1:24" x14ac:dyDescent="0.2">
      <c r="D6" s="18"/>
    </row>
    <row r="7" spans="1:24" s="43" customFormat="1" ht="16" thickBot="1" x14ac:dyDescent="0.25">
      <c r="A7" s="1" t="s">
        <v>59</v>
      </c>
      <c r="B7" s="1"/>
      <c r="D7" s="248" t="s">
        <v>2130</v>
      </c>
    </row>
    <row r="9" spans="1:24" s="43" customFormat="1" ht="16" thickBot="1" x14ac:dyDescent="0.25">
      <c r="A9" s="1" t="s">
        <v>4</v>
      </c>
      <c r="B9" s="1"/>
    </row>
    <row r="10" spans="1:24" x14ac:dyDescent="0.2">
      <c r="C10" s="19" t="s">
        <v>74</v>
      </c>
      <c r="D10" s="45" t="s">
        <v>504</v>
      </c>
      <c r="E10" s="46"/>
    </row>
    <row r="11" spans="1:24" x14ac:dyDescent="0.2">
      <c r="C11" s="19" t="s">
        <v>46</v>
      </c>
      <c r="D11" s="45" t="s">
        <v>43</v>
      </c>
      <c r="E11" s="47" t="s">
        <v>1594</v>
      </c>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83" t="s">
        <v>16</v>
      </c>
    </row>
    <row r="15" spans="1:24" s="100" customFormat="1" x14ac:dyDescent="0.2">
      <c r="A15" s="225">
        <v>1</v>
      </c>
      <c r="B15" s="225" t="s">
        <v>1802</v>
      </c>
      <c r="C15" s="206" t="s">
        <v>772</v>
      </c>
      <c r="D15" s="225" t="s">
        <v>441</v>
      </c>
      <c r="E15" s="225" t="s">
        <v>1582</v>
      </c>
      <c r="F15" s="225" t="s">
        <v>777</v>
      </c>
      <c r="G15" s="225" t="s">
        <v>132</v>
      </c>
      <c r="H15" s="225" t="s">
        <v>461</v>
      </c>
      <c r="I15" s="225" t="s">
        <v>1460</v>
      </c>
      <c r="J15" s="225" t="s">
        <v>197</v>
      </c>
      <c r="K15" s="225">
        <v>0</v>
      </c>
      <c r="L15" s="225" t="s">
        <v>71</v>
      </c>
      <c r="M15" s="225" t="s">
        <v>71</v>
      </c>
      <c r="N15" s="225">
        <v>1</v>
      </c>
      <c r="O15" s="225" t="s">
        <v>71</v>
      </c>
      <c r="P15" s="225" t="s">
        <v>778</v>
      </c>
      <c r="Q15" s="15">
        <v>0</v>
      </c>
      <c r="R15" s="15">
        <v>96</v>
      </c>
      <c r="S15" s="15" t="s">
        <v>125</v>
      </c>
      <c r="T15" s="15">
        <v>96</v>
      </c>
      <c r="U15" s="225" t="s">
        <v>801</v>
      </c>
      <c r="V15" s="225" t="s">
        <v>71</v>
      </c>
      <c r="W15" s="225" t="s">
        <v>53</v>
      </c>
      <c r="X15" s="306"/>
    </row>
    <row r="16" spans="1:24" s="100" customFormat="1" x14ac:dyDescent="0.2">
      <c r="A16" s="225">
        <v>2</v>
      </c>
      <c r="B16" s="225" t="s">
        <v>1803</v>
      </c>
      <c r="C16" s="206" t="s">
        <v>772</v>
      </c>
      <c r="D16" s="225" t="s">
        <v>441</v>
      </c>
      <c r="E16" s="225" t="s">
        <v>1582</v>
      </c>
      <c r="F16" s="225" t="s">
        <v>777</v>
      </c>
      <c r="G16" s="225" t="s">
        <v>132</v>
      </c>
      <c r="H16" s="225" t="s">
        <v>461</v>
      </c>
      <c r="I16" s="225" t="s">
        <v>1460</v>
      </c>
      <c r="J16" s="225" t="s">
        <v>197</v>
      </c>
      <c r="K16" s="225">
        <v>0</v>
      </c>
      <c r="L16" s="225" t="s">
        <v>71</v>
      </c>
      <c r="M16" s="225" t="s">
        <v>71</v>
      </c>
      <c r="N16" s="225">
        <v>1</v>
      </c>
      <c r="O16" s="225" t="s">
        <v>71</v>
      </c>
      <c r="P16" s="225" t="s">
        <v>778</v>
      </c>
      <c r="Q16" s="15">
        <v>0</v>
      </c>
      <c r="R16" s="15">
        <v>96</v>
      </c>
      <c r="S16" s="15" t="s">
        <v>125</v>
      </c>
      <c r="T16" s="15">
        <v>96</v>
      </c>
      <c r="U16" s="225" t="s">
        <v>801</v>
      </c>
      <c r="V16" s="225" t="s">
        <v>71</v>
      </c>
      <c r="W16" s="225" t="s">
        <v>53</v>
      </c>
      <c r="X16" s="306"/>
    </row>
    <row r="17" spans="1:24" s="49" customFormat="1" x14ac:dyDescent="0.2"/>
    <row r="18" spans="1:24" s="50" customFormat="1" ht="16" thickBot="1" x14ac:dyDescent="0.25">
      <c r="A18" s="17" t="s">
        <v>2142</v>
      </c>
      <c r="B18" s="17"/>
      <c r="C18" s="17" t="s">
        <v>68</v>
      </c>
    </row>
    <row r="19" spans="1:24" s="49" customFormat="1" x14ac:dyDescent="0.2"/>
    <row r="20" spans="1:24" s="99" customFormat="1" x14ac:dyDescent="0.2">
      <c r="A20" s="51" t="s">
        <v>5</v>
      </c>
      <c r="B20" s="51" t="s">
        <v>36</v>
      </c>
      <c r="C20" s="51" t="s">
        <v>6</v>
      </c>
      <c r="D20" s="51" t="s">
        <v>45</v>
      </c>
      <c r="E20" s="51" t="s">
        <v>9</v>
      </c>
      <c r="F20" s="51" t="s">
        <v>119</v>
      </c>
      <c r="G20" s="51" t="s">
        <v>56</v>
      </c>
      <c r="H20" s="51" t="s">
        <v>136</v>
      </c>
      <c r="I20" s="51" t="s">
        <v>137</v>
      </c>
      <c r="J20" s="51" t="s">
        <v>138</v>
      </c>
      <c r="K20" s="51" t="s">
        <v>139</v>
      </c>
      <c r="L20" s="51" t="s">
        <v>122</v>
      </c>
      <c r="M20" s="51" t="s">
        <v>140</v>
      </c>
      <c r="N20" s="51" t="s">
        <v>122</v>
      </c>
      <c r="O20" s="51" t="s">
        <v>42</v>
      </c>
      <c r="P20" s="51" t="s">
        <v>141</v>
      </c>
      <c r="Q20" s="51" t="s">
        <v>142</v>
      </c>
      <c r="R20" s="51" t="s">
        <v>10</v>
      </c>
      <c r="S20" s="51" t="s">
        <v>146</v>
      </c>
      <c r="T20" s="51" t="s">
        <v>145</v>
      </c>
      <c r="U20" s="51" t="s">
        <v>11</v>
      </c>
      <c r="V20" s="85" t="s">
        <v>16</v>
      </c>
    </row>
    <row r="21" spans="1:24" s="99" customFormat="1" x14ac:dyDescent="0.2">
      <c r="A21" s="52">
        <v>1</v>
      </c>
      <c r="B21" s="90" t="s">
        <v>1802</v>
      </c>
      <c r="C21" s="207" t="s">
        <v>772</v>
      </c>
      <c r="D21" s="90" t="s">
        <v>90</v>
      </c>
      <c r="E21" s="90" t="s">
        <v>90</v>
      </c>
      <c r="F21" s="52">
        <v>6</v>
      </c>
      <c r="G21" s="52" t="s">
        <v>801</v>
      </c>
      <c r="H21" s="247">
        <v>96</v>
      </c>
      <c r="I21" s="247" t="s">
        <v>125</v>
      </c>
      <c r="J21" s="247">
        <v>96</v>
      </c>
      <c r="K21" s="90" t="s">
        <v>71</v>
      </c>
      <c r="L21" s="90" t="s">
        <v>71</v>
      </c>
      <c r="M21" s="90" t="s">
        <v>71</v>
      </c>
      <c r="N21" s="90" t="s">
        <v>71</v>
      </c>
      <c r="O21" s="90" t="s">
        <v>102</v>
      </c>
      <c r="P21" s="90" t="s">
        <v>797</v>
      </c>
      <c r="Q21" s="90" t="s">
        <v>1388</v>
      </c>
      <c r="R21" s="90" t="s">
        <v>71</v>
      </c>
      <c r="S21" s="90" t="s">
        <v>71</v>
      </c>
      <c r="T21" s="90" t="s">
        <v>71</v>
      </c>
      <c r="U21" s="90" t="s">
        <v>785</v>
      </c>
      <c r="V21" s="228" t="s">
        <v>798</v>
      </c>
      <c r="X21" s="100"/>
    </row>
    <row r="22" spans="1:24" s="99" customFormat="1" x14ac:dyDescent="0.2">
      <c r="A22" s="52">
        <v>1</v>
      </c>
      <c r="B22" s="90" t="s">
        <v>1802</v>
      </c>
      <c r="C22" s="207" t="s">
        <v>772</v>
      </c>
      <c r="D22" s="90" t="s">
        <v>1596</v>
      </c>
      <c r="E22" s="90" t="s">
        <v>779</v>
      </c>
      <c r="F22" s="52">
        <v>3</v>
      </c>
      <c r="G22" s="52" t="s">
        <v>801</v>
      </c>
      <c r="H22" s="247" t="s">
        <v>71</v>
      </c>
      <c r="I22" s="247" t="s">
        <v>71</v>
      </c>
      <c r="J22" s="247" t="s">
        <v>71</v>
      </c>
      <c r="K22" s="247" t="s">
        <v>71</v>
      </c>
      <c r="L22" s="247" t="s">
        <v>71</v>
      </c>
      <c r="M22" s="247" t="s">
        <v>71</v>
      </c>
      <c r="N22" s="247" t="s">
        <v>71</v>
      </c>
      <c r="O22" s="247" t="s">
        <v>71</v>
      </c>
      <c r="P22" s="247" t="s">
        <v>71</v>
      </c>
      <c r="Q22" s="247" t="s">
        <v>71</v>
      </c>
      <c r="R22" s="247" t="s">
        <v>71</v>
      </c>
      <c r="S22" s="247" t="s">
        <v>71</v>
      </c>
      <c r="T22" s="247" t="s">
        <v>71</v>
      </c>
      <c r="U22" s="90" t="s">
        <v>785</v>
      </c>
      <c r="V22" s="243" t="s">
        <v>800</v>
      </c>
      <c r="X22" s="100"/>
    </row>
    <row r="23" spans="1:24" s="99" customFormat="1" x14ac:dyDescent="0.2">
      <c r="A23" s="52">
        <v>1</v>
      </c>
      <c r="B23" s="90" t="s">
        <v>1802</v>
      </c>
      <c r="C23" s="207" t="s">
        <v>772</v>
      </c>
      <c r="D23" s="90" t="s">
        <v>1596</v>
      </c>
      <c r="E23" s="90" t="s">
        <v>780</v>
      </c>
      <c r="F23" s="52">
        <v>3</v>
      </c>
      <c r="G23" s="52" t="s">
        <v>801</v>
      </c>
      <c r="H23" s="247" t="s">
        <v>71</v>
      </c>
      <c r="I23" s="247" t="s">
        <v>71</v>
      </c>
      <c r="J23" s="247" t="s">
        <v>71</v>
      </c>
      <c r="K23" s="90" t="s">
        <v>71</v>
      </c>
      <c r="L23" s="90" t="s">
        <v>71</v>
      </c>
      <c r="M23" s="90" t="s">
        <v>71</v>
      </c>
      <c r="N23" s="90" t="s">
        <v>71</v>
      </c>
      <c r="O23" s="90" t="s">
        <v>71</v>
      </c>
      <c r="P23" s="90" t="s">
        <v>71</v>
      </c>
      <c r="Q23" s="90" t="s">
        <v>71</v>
      </c>
      <c r="R23" s="90" t="s">
        <v>71</v>
      </c>
      <c r="S23" s="90" t="s">
        <v>71</v>
      </c>
      <c r="T23" s="90" t="s">
        <v>71</v>
      </c>
      <c r="U23" s="90" t="s">
        <v>785</v>
      </c>
      <c r="V23" s="243" t="s">
        <v>800</v>
      </c>
      <c r="X23" s="100"/>
    </row>
    <row r="24" spans="1:24" s="99" customFormat="1" x14ac:dyDescent="0.2">
      <c r="A24" s="52">
        <v>1</v>
      </c>
      <c r="B24" s="90" t="s">
        <v>1802</v>
      </c>
      <c r="C24" s="207" t="s">
        <v>772</v>
      </c>
      <c r="D24" s="90" t="s">
        <v>1596</v>
      </c>
      <c r="E24" s="90" t="s">
        <v>781</v>
      </c>
      <c r="F24" s="52">
        <v>6</v>
      </c>
      <c r="G24" s="52" t="s">
        <v>801</v>
      </c>
      <c r="H24" s="247" t="s">
        <v>71</v>
      </c>
      <c r="I24" s="247" t="s">
        <v>71</v>
      </c>
      <c r="J24" s="247" t="s">
        <v>71</v>
      </c>
      <c r="K24" s="90" t="s">
        <v>71</v>
      </c>
      <c r="L24" s="90" t="s">
        <v>71</v>
      </c>
      <c r="M24" s="90" t="s">
        <v>71</v>
      </c>
      <c r="N24" s="90" t="s">
        <v>71</v>
      </c>
      <c r="O24" s="90" t="s">
        <v>71</v>
      </c>
      <c r="P24" s="90" t="s">
        <v>71</v>
      </c>
      <c r="Q24" s="90" t="s">
        <v>71</v>
      </c>
      <c r="R24" s="90" t="s">
        <v>71</v>
      </c>
      <c r="S24" s="90" t="s">
        <v>71</v>
      </c>
      <c r="T24" s="90" t="s">
        <v>71</v>
      </c>
      <c r="U24" s="90" t="s">
        <v>785</v>
      </c>
      <c r="V24" s="243" t="s">
        <v>800</v>
      </c>
      <c r="X24" s="100"/>
    </row>
    <row r="25" spans="1:24" s="99" customFormat="1" x14ac:dyDescent="0.2">
      <c r="A25" s="91">
        <v>2</v>
      </c>
      <c r="B25" s="218" t="s">
        <v>1803</v>
      </c>
      <c r="C25" s="262" t="s">
        <v>772</v>
      </c>
      <c r="D25" s="218" t="s">
        <v>90</v>
      </c>
      <c r="E25" s="218" t="s">
        <v>90</v>
      </c>
      <c r="F25" s="91">
        <v>6</v>
      </c>
      <c r="G25" s="91" t="s">
        <v>801</v>
      </c>
      <c r="H25" s="295">
        <v>96</v>
      </c>
      <c r="I25" s="295" t="s">
        <v>125</v>
      </c>
      <c r="J25" s="295">
        <v>96</v>
      </c>
      <c r="K25" s="218" t="s">
        <v>71</v>
      </c>
      <c r="L25" s="218" t="s">
        <v>71</v>
      </c>
      <c r="M25" s="218" t="s">
        <v>71</v>
      </c>
      <c r="N25" s="218" t="s">
        <v>71</v>
      </c>
      <c r="O25" s="218" t="s">
        <v>102</v>
      </c>
      <c r="P25" s="218" t="s">
        <v>795</v>
      </c>
      <c r="Q25" s="218" t="s">
        <v>143</v>
      </c>
      <c r="R25" s="218" t="s">
        <v>71</v>
      </c>
      <c r="S25" s="218" t="s">
        <v>71</v>
      </c>
      <c r="T25" s="218" t="s">
        <v>71</v>
      </c>
      <c r="U25" s="218" t="s">
        <v>785</v>
      </c>
      <c r="V25" s="481" t="s">
        <v>798</v>
      </c>
      <c r="X25" s="100"/>
    </row>
    <row r="26" spans="1:24" s="99" customFormat="1" x14ac:dyDescent="0.2">
      <c r="A26" s="91">
        <v>2</v>
      </c>
      <c r="B26" s="218" t="s">
        <v>1803</v>
      </c>
      <c r="C26" s="262" t="s">
        <v>772</v>
      </c>
      <c r="D26" s="218" t="s">
        <v>1596</v>
      </c>
      <c r="E26" s="218" t="s">
        <v>779</v>
      </c>
      <c r="F26" s="91">
        <v>3</v>
      </c>
      <c r="G26" s="91" t="s">
        <v>801</v>
      </c>
      <c r="H26" s="295" t="s">
        <v>71</v>
      </c>
      <c r="I26" s="295" t="s">
        <v>71</v>
      </c>
      <c r="J26" s="295" t="s">
        <v>71</v>
      </c>
      <c r="K26" s="218" t="s">
        <v>71</v>
      </c>
      <c r="L26" s="218" t="s">
        <v>71</v>
      </c>
      <c r="M26" s="218" t="s">
        <v>71</v>
      </c>
      <c r="N26" s="218" t="s">
        <v>71</v>
      </c>
      <c r="O26" s="218" t="s">
        <v>71</v>
      </c>
      <c r="P26" s="218" t="s">
        <v>71</v>
      </c>
      <c r="Q26" s="218" t="s">
        <v>71</v>
      </c>
      <c r="R26" s="218" t="s">
        <v>71</v>
      </c>
      <c r="S26" s="218" t="s">
        <v>71</v>
      </c>
      <c r="T26" s="218" t="s">
        <v>71</v>
      </c>
      <c r="U26" s="218" t="s">
        <v>785</v>
      </c>
      <c r="V26" s="481" t="s">
        <v>800</v>
      </c>
      <c r="X26" s="100"/>
    </row>
    <row r="27" spans="1:24" s="99" customFormat="1" x14ac:dyDescent="0.2">
      <c r="A27" s="91">
        <v>2</v>
      </c>
      <c r="B27" s="218" t="s">
        <v>1803</v>
      </c>
      <c r="C27" s="262" t="s">
        <v>772</v>
      </c>
      <c r="D27" s="218" t="s">
        <v>1596</v>
      </c>
      <c r="E27" s="218" t="s">
        <v>780</v>
      </c>
      <c r="F27" s="91">
        <v>3</v>
      </c>
      <c r="G27" s="91" t="s">
        <v>801</v>
      </c>
      <c r="H27" s="295" t="s">
        <v>71</v>
      </c>
      <c r="I27" s="295" t="s">
        <v>71</v>
      </c>
      <c r="J27" s="295" t="s">
        <v>71</v>
      </c>
      <c r="K27" s="218" t="s">
        <v>71</v>
      </c>
      <c r="L27" s="218" t="s">
        <v>71</v>
      </c>
      <c r="M27" s="218" t="s">
        <v>71</v>
      </c>
      <c r="N27" s="218" t="s">
        <v>71</v>
      </c>
      <c r="O27" s="218" t="s">
        <v>71</v>
      </c>
      <c r="P27" s="218" t="s">
        <v>71</v>
      </c>
      <c r="Q27" s="218" t="s">
        <v>71</v>
      </c>
      <c r="R27" s="218" t="s">
        <v>71</v>
      </c>
      <c r="S27" s="218" t="s">
        <v>71</v>
      </c>
      <c r="T27" s="218" t="s">
        <v>71</v>
      </c>
      <c r="U27" s="218" t="s">
        <v>785</v>
      </c>
      <c r="V27" s="481" t="s">
        <v>800</v>
      </c>
      <c r="X27" s="100"/>
    </row>
    <row r="28" spans="1:24" s="99" customFormat="1" x14ac:dyDescent="0.2">
      <c r="A28" s="91">
        <v>2</v>
      </c>
      <c r="B28" s="218" t="s">
        <v>1803</v>
      </c>
      <c r="C28" s="262" t="s">
        <v>772</v>
      </c>
      <c r="D28" s="218" t="s">
        <v>1596</v>
      </c>
      <c r="E28" s="218" t="s">
        <v>781</v>
      </c>
      <c r="F28" s="91">
        <v>6</v>
      </c>
      <c r="G28" s="91" t="s">
        <v>801</v>
      </c>
      <c r="H28" s="295" t="s">
        <v>71</v>
      </c>
      <c r="I28" s="295" t="s">
        <v>71</v>
      </c>
      <c r="J28" s="295" t="s">
        <v>71</v>
      </c>
      <c r="K28" s="218" t="s">
        <v>71</v>
      </c>
      <c r="L28" s="218" t="s">
        <v>71</v>
      </c>
      <c r="M28" s="218" t="s">
        <v>71</v>
      </c>
      <c r="N28" s="218" t="s">
        <v>71</v>
      </c>
      <c r="O28" s="218" t="s">
        <v>71</v>
      </c>
      <c r="P28" s="218" t="s">
        <v>71</v>
      </c>
      <c r="Q28" s="218" t="s">
        <v>71</v>
      </c>
      <c r="R28" s="218" t="s">
        <v>71</v>
      </c>
      <c r="S28" s="218" t="s">
        <v>71</v>
      </c>
      <c r="T28" s="218" t="s">
        <v>71</v>
      </c>
      <c r="U28" s="218" t="s">
        <v>785</v>
      </c>
      <c r="V28" s="481" t="s">
        <v>800</v>
      </c>
      <c r="X28" s="100"/>
    </row>
    <row r="30" spans="1:24" s="43" customFormat="1" ht="16" thickBot="1" x14ac:dyDescent="0.25">
      <c r="A30" s="1" t="s">
        <v>2142</v>
      </c>
      <c r="B30" s="1"/>
      <c r="C30" s="1" t="s">
        <v>69</v>
      </c>
      <c r="D30" s="16"/>
      <c r="E30" s="16"/>
    </row>
    <row r="32" spans="1:24" x14ac:dyDescent="0.2">
      <c r="A32" s="263" t="s">
        <v>5</v>
      </c>
      <c r="B32" s="54" t="s">
        <v>9</v>
      </c>
      <c r="C32" s="55" t="s">
        <v>56</v>
      </c>
      <c r="D32" s="56" t="s">
        <v>488</v>
      </c>
      <c r="E32" s="56" t="s">
        <v>489</v>
      </c>
      <c r="F32" s="56" t="s">
        <v>490</v>
      </c>
      <c r="G32" s="56" t="s">
        <v>491</v>
      </c>
      <c r="H32" s="56" t="s">
        <v>492</v>
      </c>
      <c r="I32" s="56" t="s">
        <v>493</v>
      </c>
      <c r="J32" s="55" t="s">
        <v>2139</v>
      </c>
      <c r="K32" s="55" t="s">
        <v>122</v>
      </c>
      <c r="L32" s="55" t="s">
        <v>2140</v>
      </c>
      <c r="M32" s="55" t="s">
        <v>122</v>
      </c>
      <c r="N32" s="530" t="s">
        <v>42</v>
      </c>
      <c r="O32" s="55" t="s">
        <v>2141</v>
      </c>
      <c r="P32" s="55" t="s">
        <v>122</v>
      </c>
      <c r="Q32" s="530" t="s">
        <v>10</v>
      </c>
      <c r="R32" s="55" t="s">
        <v>2566</v>
      </c>
      <c r="S32" s="55" t="s">
        <v>11</v>
      </c>
      <c r="T32" s="55" t="s">
        <v>16</v>
      </c>
    </row>
    <row r="33" spans="1:20" s="49" customFormat="1" x14ac:dyDescent="0.2">
      <c r="A33" s="83" t="s">
        <v>441</v>
      </c>
      <c r="B33" s="83" t="s">
        <v>789</v>
      </c>
      <c r="C33" s="57" t="s">
        <v>801</v>
      </c>
      <c r="D33" s="84">
        <v>96</v>
      </c>
      <c r="E33" s="84" t="s">
        <v>125</v>
      </c>
      <c r="F33" s="84">
        <v>96</v>
      </c>
      <c r="G33" s="84">
        <v>24</v>
      </c>
      <c r="H33" s="84" t="s">
        <v>125</v>
      </c>
      <c r="I33" s="84">
        <v>24</v>
      </c>
      <c r="J33" s="57" t="s">
        <v>71</v>
      </c>
      <c r="K33" s="57" t="s">
        <v>71</v>
      </c>
      <c r="L33" s="57" t="s">
        <v>71</v>
      </c>
      <c r="M33" s="57" t="s">
        <v>71</v>
      </c>
      <c r="N33" s="49" t="s">
        <v>91</v>
      </c>
      <c r="O33" s="57" t="s">
        <v>790</v>
      </c>
      <c r="P33" s="57" t="s">
        <v>143</v>
      </c>
      <c r="Q33" s="57" t="s">
        <v>199</v>
      </c>
      <c r="R33" s="57" t="s">
        <v>791</v>
      </c>
      <c r="S33" s="264" t="s">
        <v>785</v>
      </c>
      <c r="T33" s="264" t="s">
        <v>786</v>
      </c>
    </row>
    <row r="34" spans="1:20" s="49" customFormat="1" x14ac:dyDescent="0.2">
      <c r="A34" s="83" t="s">
        <v>441</v>
      </c>
      <c r="B34" s="83" t="s">
        <v>792</v>
      </c>
      <c r="C34" s="57" t="s">
        <v>801</v>
      </c>
      <c r="D34" s="84">
        <v>96</v>
      </c>
      <c r="E34" s="84" t="s">
        <v>125</v>
      </c>
      <c r="F34" s="84">
        <v>96</v>
      </c>
      <c r="G34" s="84">
        <v>24</v>
      </c>
      <c r="H34" s="84" t="s">
        <v>125</v>
      </c>
      <c r="I34" s="84">
        <v>24</v>
      </c>
      <c r="J34" s="57" t="s">
        <v>71</v>
      </c>
      <c r="K34" s="57" t="s">
        <v>71</v>
      </c>
      <c r="L34" s="57" t="s">
        <v>71</v>
      </c>
      <c r="M34" s="57" t="s">
        <v>71</v>
      </c>
      <c r="N34" s="57" t="s">
        <v>91</v>
      </c>
      <c r="O34" s="217" t="s">
        <v>1444</v>
      </c>
      <c r="P34" s="57" t="s">
        <v>143</v>
      </c>
      <c r="Q34" s="57" t="s">
        <v>199</v>
      </c>
      <c r="R34" s="57" t="s">
        <v>794</v>
      </c>
      <c r="S34" s="264" t="s">
        <v>793</v>
      </c>
      <c r="T34" s="264" t="s">
        <v>796</v>
      </c>
    </row>
    <row r="36" spans="1:20" s="43" customFormat="1" ht="16" thickBot="1" x14ac:dyDescent="0.25">
      <c r="A36" s="1" t="s">
        <v>12</v>
      </c>
      <c r="B36" s="1"/>
    </row>
    <row r="37" spans="1:20" s="31" customFormat="1" x14ac:dyDescent="0.2">
      <c r="A37" s="3" t="s">
        <v>13</v>
      </c>
      <c r="B37" s="3"/>
      <c r="E37" s="58" t="s">
        <v>14</v>
      </c>
      <c r="F37" s="30" t="s">
        <v>54</v>
      </c>
      <c r="H37" s="411" t="s">
        <v>16</v>
      </c>
    </row>
    <row r="38" spans="1:20" s="60" customFormat="1" x14ac:dyDescent="0.2">
      <c r="A38" s="59">
        <v>1</v>
      </c>
      <c r="B38" s="59"/>
      <c r="C38" s="60" t="s">
        <v>37</v>
      </c>
      <c r="E38" s="61">
        <v>1</v>
      </c>
      <c r="F38" s="60" t="s">
        <v>60</v>
      </c>
      <c r="H38" s="412" t="s">
        <v>774</v>
      </c>
    </row>
    <row r="39" spans="1:20" x14ac:dyDescent="0.2">
      <c r="A39" s="4">
        <v>2</v>
      </c>
      <c r="B39" s="4"/>
      <c r="C39" s="5" t="s">
        <v>17</v>
      </c>
      <c r="E39" s="6">
        <v>1</v>
      </c>
      <c r="F39" s="19" t="s">
        <v>61</v>
      </c>
      <c r="H39" s="41" t="s">
        <v>783</v>
      </c>
    </row>
    <row r="40" spans="1:20" s="8" customFormat="1" x14ac:dyDescent="0.2">
      <c r="A40" s="7">
        <v>3</v>
      </c>
      <c r="B40" s="7"/>
      <c r="C40" s="8" t="s">
        <v>18</v>
      </c>
      <c r="E40" s="10">
        <v>0</v>
      </c>
      <c r="F40" s="8" t="s">
        <v>19</v>
      </c>
      <c r="H40" s="41" t="s">
        <v>71</v>
      </c>
      <c r="I40" s="19"/>
    </row>
    <row r="41" spans="1:20" s="8" customFormat="1" x14ac:dyDescent="0.2">
      <c r="A41" s="7">
        <v>4</v>
      </c>
      <c r="B41" s="7"/>
      <c r="C41" s="8" t="s">
        <v>20</v>
      </c>
      <c r="E41" s="10">
        <v>0</v>
      </c>
      <c r="F41" s="8" t="s">
        <v>21</v>
      </c>
      <c r="H41" s="41" t="s">
        <v>71</v>
      </c>
      <c r="I41" s="19"/>
    </row>
    <row r="42" spans="1:20" x14ac:dyDescent="0.2">
      <c r="A42" s="4">
        <v>5</v>
      </c>
      <c r="B42" s="4"/>
      <c r="C42" s="5" t="s">
        <v>22</v>
      </c>
      <c r="E42" s="6">
        <v>1</v>
      </c>
      <c r="F42" s="19" t="s">
        <v>23</v>
      </c>
      <c r="H42" s="41" t="s">
        <v>768</v>
      </c>
    </row>
    <row r="43" spans="1:20" x14ac:dyDescent="0.2">
      <c r="A43" s="7">
        <v>6</v>
      </c>
      <c r="B43" s="7"/>
      <c r="C43" s="8" t="s">
        <v>24</v>
      </c>
      <c r="E43" s="10">
        <v>0</v>
      </c>
      <c r="F43" s="19" t="s">
        <v>128</v>
      </c>
      <c r="H43" s="41" t="s">
        <v>2136</v>
      </c>
    </row>
    <row r="44" spans="1:20" x14ac:dyDescent="0.2">
      <c r="E44" s="62"/>
      <c r="H44" s="41"/>
    </row>
    <row r="45" spans="1:20" s="31" customFormat="1" x14ac:dyDescent="0.2">
      <c r="A45" s="3" t="s">
        <v>25</v>
      </c>
      <c r="B45" s="3"/>
      <c r="E45" s="58" t="s">
        <v>14</v>
      </c>
      <c r="F45" s="30" t="s">
        <v>15</v>
      </c>
      <c r="H45" s="40" t="s">
        <v>16</v>
      </c>
    </row>
    <row r="46" spans="1:20" x14ac:dyDescent="0.2">
      <c r="A46" s="19">
        <v>7</v>
      </c>
      <c r="C46" s="19" t="s">
        <v>26</v>
      </c>
      <c r="E46" s="61">
        <v>1</v>
      </c>
      <c r="F46" s="19" t="s">
        <v>27</v>
      </c>
      <c r="H46" s="42" t="s">
        <v>773</v>
      </c>
    </row>
    <row r="47" spans="1:20" x14ac:dyDescent="0.2">
      <c r="A47" s="19">
        <v>8</v>
      </c>
      <c r="C47" s="19" t="s">
        <v>58</v>
      </c>
      <c r="E47" s="61">
        <v>1</v>
      </c>
      <c r="F47" s="19" t="s">
        <v>62</v>
      </c>
      <c r="H47" s="42" t="s">
        <v>2131</v>
      </c>
    </row>
    <row r="48" spans="1:20" x14ac:dyDescent="0.2">
      <c r="A48" s="19">
        <v>9</v>
      </c>
      <c r="C48" s="19" t="s">
        <v>40</v>
      </c>
      <c r="E48" s="61">
        <v>1</v>
      </c>
      <c r="F48" s="19" t="s">
        <v>63</v>
      </c>
      <c r="H48" s="42" t="s">
        <v>776</v>
      </c>
    </row>
    <row r="49" spans="1:12" x14ac:dyDescent="0.2">
      <c r="A49" s="19">
        <v>10</v>
      </c>
      <c r="C49" s="19" t="s">
        <v>39</v>
      </c>
      <c r="E49" s="61">
        <v>1</v>
      </c>
      <c r="F49" s="19" t="s">
        <v>115</v>
      </c>
      <c r="H49" s="413" t="s">
        <v>782</v>
      </c>
    </row>
    <row r="50" spans="1:12" x14ac:dyDescent="0.2">
      <c r="E50" s="63"/>
      <c r="H50" s="41"/>
    </row>
    <row r="51" spans="1:12" s="31" customFormat="1" x14ac:dyDescent="0.2">
      <c r="A51" s="3" t="s">
        <v>57</v>
      </c>
      <c r="B51" s="3"/>
      <c r="E51" s="64" t="s">
        <v>14</v>
      </c>
      <c r="F51" s="30" t="s">
        <v>15</v>
      </c>
      <c r="H51" s="40" t="s">
        <v>16</v>
      </c>
    </row>
    <row r="52" spans="1:12" s="5" customFormat="1" x14ac:dyDescent="0.2">
      <c r="A52" s="5">
        <v>11</v>
      </c>
      <c r="C52" s="5" t="s">
        <v>28</v>
      </c>
      <c r="E52" s="6">
        <v>0</v>
      </c>
      <c r="F52" s="19" t="s">
        <v>49</v>
      </c>
      <c r="H52" s="42" t="s">
        <v>2138</v>
      </c>
      <c r="I52" s="19"/>
    </row>
    <row r="53" spans="1:12" s="5" customFormat="1" x14ac:dyDescent="0.2">
      <c r="A53" s="11">
        <v>12</v>
      </c>
      <c r="B53" s="11"/>
      <c r="C53" s="5" t="s">
        <v>47</v>
      </c>
      <c r="E53" s="6">
        <v>1</v>
      </c>
      <c r="F53" s="19" t="s">
        <v>109</v>
      </c>
      <c r="H53" s="42" t="s">
        <v>2134</v>
      </c>
      <c r="I53" s="19"/>
    </row>
    <row r="54" spans="1:12" x14ac:dyDescent="0.2">
      <c r="A54" s="47">
        <v>13</v>
      </c>
      <c r="B54" s="47"/>
      <c r="C54" s="19" t="s">
        <v>29</v>
      </c>
      <c r="E54" s="61">
        <v>0</v>
      </c>
      <c r="F54" s="19" t="s">
        <v>30</v>
      </c>
      <c r="H54" s="41" t="s">
        <v>1374</v>
      </c>
    </row>
    <row r="55" spans="1:12" x14ac:dyDescent="0.2">
      <c r="A55" s="47">
        <v>14</v>
      </c>
      <c r="B55" s="47"/>
      <c r="C55" s="19" t="s">
        <v>31</v>
      </c>
      <c r="E55" s="61">
        <v>0</v>
      </c>
      <c r="F55" s="19" t="s">
        <v>1400</v>
      </c>
      <c r="H55" s="41" t="s">
        <v>2135</v>
      </c>
    </row>
    <row r="56" spans="1:12" x14ac:dyDescent="0.2">
      <c r="A56" s="47">
        <v>15</v>
      </c>
      <c r="B56" s="47"/>
      <c r="C56" s="19" t="s">
        <v>38</v>
      </c>
      <c r="E56" s="61">
        <v>1</v>
      </c>
      <c r="F56" s="19" t="s">
        <v>64</v>
      </c>
      <c r="H56" s="42" t="s">
        <v>784</v>
      </c>
    </row>
    <row r="57" spans="1:12" x14ac:dyDescent="0.2">
      <c r="E57" s="63"/>
      <c r="H57" s="18"/>
      <c r="I57" s="18"/>
      <c r="J57" s="18"/>
      <c r="K57" s="18"/>
      <c r="L57" s="18"/>
    </row>
    <row r="58" spans="1:12" ht="16" thickBot="1" x14ac:dyDescent="0.25">
      <c r="A58" s="43"/>
      <c r="B58" s="43"/>
      <c r="C58" s="43"/>
      <c r="D58" s="43"/>
      <c r="E58" s="65"/>
      <c r="F58" s="43"/>
      <c r="G58" s="43"/>
      <c r="H58" s="18"/>
      <c r="I58" s="18"/>
      <c r="J58" s="18"/>
      <c r="K58" s="18"/>
      <c r="L58" s="18"/>
    </row>
    <row r="59" spans="1:12" x14ac:dyDescent="0.2">
      <c r="E59" s="63"/>
      <c r="H59" s="18"/>
      <c r="I59" s="18"/>
      <c r="J59" s="18"/>
      <c r="K59" s="18"/>
      <c r="L59" s="18"/>
    </row>
    <row r="60" spans="1:12" ht="16" thickBot="1" x14ac:dyDescent="0.25">
      <c r="A60" s="2" t="s">
        <v>32</v>
      </c>
      <c r="B60" s="2"/>
      <c r="E60" s="66">
        <f>SUM(E38:E43,E46:E49,E52:E56)</f>
        <v>9</v>
      </c>
      <c r="F60" s="67" t="s">
        <v>48</v>
      </c>
      <c r="H60" s="18"/>
      <c r="I60" s="18"/>
      <c r="J60" s="18"/>
      <c r="K60" s="18"/>
      <c r="L60" s="18"/>
    </row>
    <row r="61" spans="1:12" ht="16" thickTop="1" x14ac:dyDescent="0.2">
      <c r="A61" s="201" t="s">
        <v>1367</v>
      </c>
      <c r="B61" s="201"/>
      <c r="C61" s="8"/>
      <c r="D61" s="193"/>
      <c r="E61" s="197" t="s">
        <v>164</v>
      </c>
      <c r="H61" s="18"/>
      <c r="I61" s="18"/>
      <c r="J61" s="18"/>
      <c r="K61" s="18"/>
      <c r="L61" s="18"/>
    </row>
    <row r="62" spans="1:12" x14ac:dyDescent="0.2">
      <c r="A62" s="68" t="s">
        <v>118</v>
      </c>
      <c r="B62" s="2"/>
      <c r="E62" s="194">
        <f>0.5^E61</f>
        <v>0.5</v>
      </c>
      <c r="H62" s="18"/>
      <c r="I62" s="18"/>
      <c r="J62" s="18"/>
      <c r="K62" s="18"/>
      <c r="L62" s="18"/>
    </row>
    <row r="63" spans="1:12" ht="16" thickBot="1" x14ac:dyDescent="0.25">
      <c r="A63" s="1"/>
      <c r="B63" s="1"/>
      <c r="C63" s="43"/>
      <c r="D63" s="43"/>
      <c r="E63" s="87"/>
      <c r="F63" s="43"/>
      <c r="G63" s="43"/>
      <c r="H63" s="18"/>
      <c r="I63" s="18"/>
      <c r="J63" s="18"/>
      <c r="K63" s="18"/>
      <c r="L63" s="18"/>
    </row>
    <row r="64" spans="1:12" x14ac:dyDescent="0.2">
      <c r="A64" s="3" t="s">
        <v>33</v>
      </c>
      <c r="B64" s="3"/>
      <c r="C64" s="31"/>
      <c r="D64" s="31"/>
      <c r="E64" s="69" t="s">
        <v>34</v>
      </c>
      <c r="F64" s="31" t="s">
        <v>15</v>
      </c>
      <c r="G64" s="31"/>
      <c r="H64" s="18"/>
      <c r="I64" s="18"/>
      <c r="J64" s="18"/>
      <c r="K64" s="18"/>
      <c r="L64" s="18"/>
    </row>
    <row r="65" spans="1:12" x14ac:dyDescent="0.2">
      <c r="A65" s="198" t="s">
        <v>1368</v>
      </c>
      <c r="B65" s="24" t="s">
        <v>1370</v>
      </c>
      <c r="E65" s="200">
        <v>1</v>
      </c>
      <c r="F65" s="24" t="s">
        <v>1372</v>
      </c>
      <c r="H65" s="18"/>
      <c r="I65" s="18"/>
      <c r="J65" s="18"/>
      <c r="K65" s="18"/>
      <c r="L65" s="18"/>
    </row>
    <row r="66" spans="1:12" x14ac:dyDescent="0.2">
      <c r="A66" s="198" t="s">
        <v>1369</v>
      </c>
      <c r="B66" s="193" t="s">
        <v>1371</v>
      </c>
      <c r="C66" s="24"/>
      <c r="E66" s="200">
        <v>1</v>
      </c>
      <c r="F66" s="24" t="s">
        <v>1372</v>
      </c>
      <c r="H66" s="18"/>
      <c r="I66" s="18"/>
      <c r="J66" s="18"/>
      <c r="K66" s="18"/>
      <c r="L66" s="18"/>
    </row>
    <row r="67" spans="1:12" x14ac:dyDescent="0.2">
      <c r="A67" s="5"/>
      <c r="B67" s="5"/>
      <c r="C67" s="24"/>
      <c r="E67" s="23"/>
      <c r="H67" s="18"/>
      <c r="I67" s="18"/>
      <c r="J67" s="18"/>
      <c r="K67" s="18"/>
      <c r="L67" s="18"/>
    </row>
    <row r="68" spans="1:12" ht="16" thickBot="1" x14ac:dyDescent="0.25">
      <c r="A68" s="5"/>
      <c r="B68" s="5"/>
      <c r="C68" s="22"/>
      <c r="H68" s="18"/>
      <c r="I68" s="18"/>
      <c r="J68" s="18"/>
      <c r="K68" s="18"/>
      <c r="L68" s="18"/>
    </row>
    <row r="69" spans="1:12" x14ac:dyDescent="0.2">
      <c r="A69" s="21"/>
      <c r="B69" s="21"/>
      <c r="C69" s="20"/>
      <c r="D69" s="70"/>
      <c r="E69" s="70"/>
      <c r="F69" s="70"/>
      <c r="G69" s="70"/>
      <c r="H69" s="18"/>
      <c r="I69" s="18"/>
      <c r="J69" s="18"/>
      <c r="K69" s="18"/>
      <c r="L69" s="18"/>
    </row>
    <row r="70" spans="1:12" ht="16" thickBot="1" x14ac:dyDescent="0.25">
      <c r="A70" s="2" t="s">
        <v>35</v>
      </c>
      <c r="B70" s="2"/>
      <c r="E70" s="211">
        <f>E60*E62*E65*E66</f>
        <v>4.5</v>
      </c>
      <c r="F70" s="212" t="s">
        <v>48</v>
      </c>
      <c r="H70" s="18"/>
      <c r="I70" s="18"/>
      <c r="J70" s="18"/>
      <c r="K70" s="18"/>
      <c r="L70" s="18"/>
    </row>
    <row r="71" spans="1:12" ht="16" thickTop="1" x14ac:dyDescent="0.2">
      <c r="C71" s="68"/>
      <c r="H71" s="18"/>
      <c r="I71" s="18"/>
      <c r="J71" s="18"/>
      <c r="K71" s="18"/>
      <c r="L71" s="18"/>
    </row>
    <row r="72" spans="1:12" ht="16" thickBot="1" x14ac:dyDescent="0.25">
      <c r="A72" s="43"/>
      <c r="B72" s="43"/>
      <c r="C72" s="43"/>
      <c r="D72" s="43"/>
      <c r="E72" s="43"/>
      <c r="F72" s="43"/>
      <c r="G72" s="43"/>
      <c r="H72" s="18"/>
      <c r="I72" s="18"/>
      <c r="J72" s="18"/>
      <c r="K72" s="18"/>
      <c r="L72" s="18"/>
    </row>
    <row r="73" spans="1:12" x14ac:dyDescent="0.2">
      <c r="H73" s="18"/>
      <c r="I73" s="18"/>
      <c r="J73" s="18"/>
      <c r="K73" s="18"/>
      <c r="L73" s="18"/>
    </row>
    <row r="74" spans="1:12" x14ac:dyDescent="0.2">
      <c r="A74" s="2" t="s">
        <v>1394</v>
      </c>
      <c r="H74" s="18"/>
      <c r="I74" s="18"/>
      <c r="J74" s="18"/>
      <c r="K74" s="18"/>
      <c r="L74" s="18"/>
    </row>
    <row r="75" spans="1:12" x14ac:dyDescent="0.2">
      <c r="A75" s="221">
        <v>44123</v>
      </c>
      <c r="B75" s="19" t="s">
        <v>1395</v>
      </c>
      <c r="H75" s="18"/>
      <c r="I75" s="18"/>
      <c r="J75" s="18"/>
      <c r="K75" s="18"/>
      <c r="L75" s="18"/>
    </row>
    <row r="1048507" spans="16:16" x14ac:dyDescent="0.2">
      <c r="P1048507" s="57"/>
    </row>
  </sheetData>
  <sortState xmlns:xlrd2="http://schemas.microsoft.com/office/spreadsheetml/2017/richdata2" ref="A21:Y28">
    <sortCondition ref="A21:A28"/>
  </sortState>
  <conditionalFormatting sqref="E70">
    <cfRule type="cellIs" dxfId="11" priority="1" operator="lessThan">
      <formula>7.5</formula>
    </cfRule>
    <cfRule type="cellIs" dxfId="10" priority="2" operator="greaterThan">
      <formula>7.5</formula>
    </cfRule>
  </conditionalFormatting>
  <dataValidations count="1">
    <dataValidation type="list" allowBlank="1" showInputMessage="1" showErrorMessage="1" sqref="D12" xr:uid="{00000000-0002-0000-4100-000000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4100-000001000000}">
          <x14:formula1>
            <xm:f>Lists!$C$1:$C$9</xm:f>
          </x14:formula1>
          <xm:sqref>D10</xm:sqref>
        </x14:dataValidation>
        <x14:dataValidation type="list" allowBlank="1" showInputMessage="1" showErrorMessage="1" xr:uid="{00000000-0002-0000-4100-000002000000}">
          <x14:formula1>
            <xm:f>Lists!$F$1:$F$8</xm:f>
          </x14:formula1>
          <xm:sqref>D11</xm:sqref>
        </x14:dataValidation>
        <x14:dataValidation type="list" allowBlank="1" showInputMessage="1" showErrorMessage="1" xr:uid="{00000000-0002-0000-4100-000003000000}">
          <x14:formula1>
            <xm:f>Lists!$E$1:$E$5</xm:f>
          </x14:formula1>
          <xm:sqref>V15:V16</xm:sqref>
        </x14:dataValidation>
        <x14:dataValidation type="list" allowBlank="1" showInputMessage="1" showErrorMessage="1" xr:uid="{00000000-0002-0000-4100-000004000000}">
          <x14:formula1>
            <xm:f>Lists!$D$1:$D$8</xm:f>
          </x14:formula1>
          <xm:sqref>E15:E16</xm:sqref>
        </x14:dataValidation>
        <x14:dataValidation type="list" allowBlank="1" showInputMessage="1" showErrorMessage="1" xr:uid="{00000000-0002-0000-4100-000005000000}">
          <x14:formula1>
            <xm:f>Lists!$G$1:$G$8</xm:f>
          </x14:formula1>
          <xm:sqref>D21:D28</xm:sqref>
        </x14:dataValidation>
      </x14:dataValidation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92D050"/>
  </sheetPr>
  <dimension ref="A1:X1048502"/>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81"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802</v>
      </c>
      <c r="G2" s="19" t="s">
        <v>72</v>
      </c>
      <c r="H2" s="44" t="s">
        <v>775</v>
      </c>
    </row>
    <row r="3" spans="1:24" x14ac:dyDescent="0.2">
      <c r="C3" s="19" t="s">
        <v>2</v>
      </c>
      <c r="D3" s="209">
        <v>1989</v>
      </c>
    </row>
    <row r="4" spans="1:24" x14ac:dyDescent="0.2">
      <c r="C4" s="8" t="s">
        <v>44</v>
      </c>
      <c r="D4" s="44" t="s">
        <v>1486</v>
      </c>
    </row>
    <row r="5" spans="1:24" x14ac:dyDescent="0.2">
      <c r="C5" s="19" t="s">
        <v>3</v>
      </c>
      <c r="D5" s="44" t="s">
        <v>803</v>
      </c>
    </row>
    <row r="6" spans="1:24" x14ac:dyDescent="0.2">
      <c r="D6" s="18"/>
    </row>
    <row r="7" spans="1:24" s="43" customFormat="1" ht="16" thickBot="1" x14ac:dyDescent="0.25">
      <c r="A7" s="1" t="s">
        <v>59</v>
      </c>
      <c r="B7" s="1"/>
      <c r="D7" s="248"/>
    </row>
    <row r="9" spans="1:24" s="43" customFormat="1" ht="16" thickBot="1" x14ac:dyDescent="0.25">
      <c r="A9" s="1" t="s">
        <v>4</v>
      </c>
      <c r="B9" s="1"/>
    </row>
    <row r="10" spans="1:24" x14ac:dyDescent="0.2">
      <c r="C10" s="19" t="s">
        <v>74</v>
      </c>
      <c r="D10" s="45" t="s">
        <v>988</v>
      </c>
      <c r="E10" s="46"/>
    </row>
    <row r="11" spans="1:24" x14ac:dyDescent="0.2">
      <c r="C11" s="19" t="s">
        <v>46</v>
      </c>
      <c r="D11" s="45" t="s">
        <v>43</v>
      </c>
      <c r="E11" s="47" t="s">
        <v>1594</v>
      </c>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100" customFormat="1" x14ac:dyDescent="0.2">
      <c r="A15" s="225">
        <v>3</v>
      </c>
      <c r="B15" s="225" t="s">
        <v>775</v>
      </c>
      <c r="C15" s="206" t="s">
        <v>772</v>
      </c>
      <c r="D15" s="225" t="s">
        <v>441</v>
      </c>
      <c r="E15" s="225" t="s">
        <v>1582</v>
      </c>
      <c r="F15" s="225" t="s">
        <v>777</v>
      </c>
      <c r="G15" s="225" t="s">
        <v>132</v>
      </c>
      <c r="H15" s="225" t="s">
        <v>461</v>
      </c>
      <c r="I15" s="225" t="s">
        <v>1460</v>
      </c>
      <c r="J15" s="225" t="s">
        <v>197</v>
      </c>
      <c r="K15" s="225">
        <v>0</v>
      </c>
      <c r="L15" s="225" t="s">
        <v>71</v>
      </c>
      <c r="M15" s="225" t="s">
        <v>71</v>
      </c>
      <c r="N15" s="225">
        <v>1</v>
      </c>
      <c r="O15" s="225" t="s">
        <v>71</v>
      </c>
      <c r="P15" s="225" t="s">
        <v>778</v>
      </c>
      <c r="Q15" s="15">
        <v>0</v>
      </c>
      <c r="R15" s="15">
        <v>96</v>
      </c>
      <c r="S15" s="15" t="s">
        <v>125</v>
      </c>
      <c r="T15" s="15">
        <v>96</v>
      </c>
      <c r="U15" s="225" t="s">
        <v>801</v>
      </c>
      <c r="V15" s="225" t="s">
        <v>71</v>
      </c>
      <c r="W15" s="225" t="s">
        <v>53</v>
      </c>
      <c r="X15" s="306"/>
    </row>
    <row r="16" spans="1:24" s="49" customFormat="1" x14ac:dyDescent="0.2"/>
    <row r="17" spans="1:24" s="50" customFormat="1" ht="16" thickBot="1" x14ac:dyDescent="0.25">
      <c r="A17" s="17" t="s">
        <v>2142</v>
      </c>
      <c r="B17" s="17"/>
      <c r="C17" s="17" t="s">
        <v>68</v>
      </c>
    </row>
    <row r="18" spans="1:24" s="49" customFormat="1" x14ac:dyDescent="0.2"/>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85" t="s">
        <v>16</v>
      </c>
    </row>
    <row r="20" spans="1:24" s="99" customFormat="1" x14ac:dyDescent="0.2">
      <c r="A20" s="296">
        <v>3</v>
      </c>
      <c r="B20" s="297" t="s">
        <v>775</v>
      </c>
      <c r="C20" s="298" t="s">
        <v>772</v>
      </c>
      <c r="D20" s="297" t="s">
        <v>90</v>
      </c>
      <c r="E20" s="297" t="s">
        <v>90</v>
      </c>
      <c r="F20" s="296">
        <v>6</v>
      </c>
      <c r="G20" s="296" t="s">
        <v>801</v>
      </c>
      <c r="H20" s="299">
        <v>96</v>
      </c>
      <c r="I20" s="299" t="s">
        <v>125</v>
      </c>
      <c r="J20" s="299">
        <v>96</v>
      </c>
      <c r="K20" s="297" t="s">
        <v>71</v>
      </c>
      <c r="L20" s="297" t="s">
        <v>71</v>
      </c>
      <c r="M20" s="297" t="s">
        <v>71</v>
      </c>
      <c r="N20" s="297" t="s">
        <v>71</v>
      </c>
      <c r="O20" s="297" t="s">
        <v>102</v>
      </c>
      <c r="P20" s="297" t="s">
        <v>787</v>
      </c>
      <c r="Q20" s="297" t="s">
        <v>143</v>
      </c>
      <c r="R20" s="297" t="s">
        <v>199</v>
      </c>
      <c r="S20" s="297" t="s">
        <v>788</v>
      </c>
      <c r="T20" s="297" t="s">
        <v>143</v>
      </c>
      <c r="U20" s="297" t="s">
        <v>785</v>
      </c>
      <c r="V20" s="560" t="s">
        <v>799</v>
      </c>
      <c r="X20" s="100"/>
    </row>
    <row r="21" spans="1:24" s="99" customFormat="1" x14ac:dyDescent="0.2">
      <c r="A21" s="296">
        <v>3</v>
      </c>
      <c r="B21" s="297" t="s">
        <v>775</v>
      </c>
      <c r="C21" s="298" t="s">
        <v>772</v>
      </c>
      <c r="D21" s="297" t="s">
        <v>1596</v>
      </c>
      <c r="E21" s="297" t="s">
        <v>779</v>
      </c>
      <c r="F21" s="296">
        <v>3</v>
      </c>
      <c r="G21" s="296" t="s">
        <v>801</v>
      </c>
      <c r="H21" s="299" t="s">
        <v>71</v>
      </c>
      <c r="I21" s="299" t="s">
        <v>71</v>
      </c>
      <c r="J21" s="299" t="s">
        <v>71</v>
      </c>
      <c r="K21" s="297" t="s">
        <v>71</v>
      </c>
      <c r="L21" s="297" t="s">
        <v>71</v>
      </c>
      <c r="M21" s="297" t="s">
        <v>71</v>
      </c>
      <c r="N21" s="297" t="s">
        <v>71</v>
      </c>
      <c r="O21" s="297" t="s">
        <v>71</v>
      </c>
      <c r="P21" s="297" t="s">
        <v>71</v>
      </c>
      <c r="Q21" s="297" t="s">
        <v>71</v>
      </c>
      <c r="R21" s="297" t="s">
        <v>71</v>
      </c>
      <c r="S21" s="297" t="s">
        <v>71</v>
      </c>
      <c r="T21" s="297" t="s">
        <v>71</v>
      </c>
      <c r="U21" s="297" t="s">
        <v>785</v>
      </c>
      <c r="V21" s="561" t="s">
        <v>800</v>
      </c>
      <c r="X21" s="100"/>
    </row>
    <row r="22" spans="1:24" s="99" customFormat="1" x14ac:dyDescent="0.2">
      <c r="A22" s="296">
        <v>3</v>
      </c>
      <c r="B22" s="297" t="s">
        <v>775</v>
      </c>
      <c r="C22" s="298" t="s">
        <v>772</v>
      </c>
      <c r="D22" s="297" t="s">
        <v>1596</v>
      </c>
      <c r="E22" s="297" t="s">
        <v>780</v>
      </c>
      <c r="F22" s="296">
        <v>3</v>
      </c>
      <c r="G22" s="296" t="s">
        <v>801</v>
      </c>
      <c r="H22" s="299" t="s">
        <v>71</v>
      </c>
      <c r="I22" s="299" t="s">
        <v>71</v>
      </c>
      <c r="J22" s="299" t="s">
        <v>71</v>
      </c>
      <c r="K22" s="297" t="s">
        <v>71</v>
      </c>
      <c r="L22" s="297" t="s">
        <v>71</v>
      </c>
      <c r="M22" s="297" t="s">
        <v>71</v>
      </c>
      <c r="N22" s="297" t="s">
        <v>71</v>
      </c>
      <c r="O22" s="297" t="s">
        <v>71</v>
      </c>
      <c r="P22" s="297" t="s">
        <v>71</v>
      </c>
      <c r="Q22" s="297" t="s">
        <v>71</v>
      </c>
      <c r="R22" s="297" t="s">
        <v>71</v>
      </c>
      <c r="S22" s="297" t="s">
        <v>71</v>
      </c>
      <c r="T22" s="297" t="s">
        <v>71</v>
      </c>
      <c r="U22" s="297" t="s">
        <v>785</v>
      </c>
      <c r="V22" s="561" t="s">
        <v>800</v>
      </c>
      <c r="X22" s="100"/>
    </row>
    <row r="23" spans="1:24" s="99" customFormat="1" x14ac:dyDescent="0.2">
      <c r="A23" s="296">
        <v>3</v>
      </c>
      <c r="B23" s="297" t="s">
        <v>775</v>
      </c>
      <c r="C23" s="298" t="s">
        <v>772</v>
      </c>
      <c r="D23" s="297" t="s">
        <v>1596</v>
      </c>
      <c r="E23" s="297" t="s">
        <v>781</v>
      </c>
      <c r="F23" s="296">
        <v>6</v>
      </c>
      <c r="G23" s="296" t="s">
        <v>801</v>
      </c>
      <c r="H23" s="299" t="s">
        <v>71</v>
      </c>
      <c r="I23" s="299" t="s">
        <v>71</v>
      </c>
      <c r="J23" s="299" t="s">
        <v>71</v>
      </c>
      <c r="K23" s="297" t="s">
        <v>71</v>
      </c>
      <c r="L23" s="297" t="s">
        <v>71</v>
      </c>
      <c r="M23" s="297" t="s">
        <v>71</v>
      </c>
      <c r="N23" s="297" t="s">
        <v>71</v>
      </c>
      <c r="O23" s="297" t="s">
        <v>71</v>
      </c>
      <c r="P23" s="297" t="s">
        <v>71</v>
      </c>
      <c r="Q23" s="297" t="s">
        <v>71</v>
      </c>
      <c r="R23" s="297" t="s">
        <v>71</v>
      </c>
      <c r="S23" s="297" t="s">
        <v>71</v>
      </c>
      <c r="T23" s="297" t="s">
        <v>71</v>
      </c>
      <c r="U23" s="297" t="s">
        <v>785</v>
      </c>
      <c r="V23" s="561" t="s">
        <v>800</v>
      </c>
      <c r="X23" s="100"/>
    </row>
    <row r="25" spans="1:24" s="43" customFormat="1" ht="16" thickBot="1" x14ac:dyDescent="0.25">
      <c r="A25" s="1" t="s">
        <v>2142</v>
      </c>
      <c r="B25" s="1"/>
      <c r="C25" s="1" t="s">
        <v>69</v>
      </c>
      <c r="D25" s="16"/>
      <c r="E25" s="16"/>
    </row>
    <row r="27" spans="1:24" x14ac:dyDescent="0.2">
      <c r="A27" s="263" t="s">
        <v>5</v>
      </c>
      <c r="B27" s="54" t="s">
        <v>9</v>
      </c>
      <c r="C27" s="55" t="s">
        <v>56</v>
      </c>
      <c r="D27" s="56" t="s">
        <v>488</v>
      </c>
      <c r="E27" s="56" t="s">
        <v>489</v>
      </c>
      <c r="F27" s="56" t="s">
        <v>490</v>
      </c>
      <c r="G27" s="56" t="s">
        <v>491</v>
      </c>
      <c r="H27" s="56" t="s">
        <v>492</v>
      </c>
      <c r="I27" s="56" t="s">
        <v>493</v>
      </c>
      <c r="J27" s="55" t="s">
        <v>2139</v>
      </c>
      <c r="K27" s="55" t="s">
        <v>122</v>
      </c>
      <c r="L27" s="55" t="s">
        <v>2140</v>
      </c>
      <c r="M27" s="55" t="s">
        <v>122</v>
      </c>
      <c r="N27" s="530" t="s">
        <v>42</v>
      </c>
      <c r="O27" s="55" t="s">
        <v>2141</v>
      </c>
      <c r="P27" s="55" t="s">
        <v>122</v>
      </c>
      <c r="Q27" s="530" t="s">
        <v>10</v>
      </c>
      <c r="R27" s="55" t="s">
        <v>2566</v>
      </c>
      <c r="S27" s="55" t="s">
        <v>11</v>
      </c>
      <c r="T27" s="55" t="s">
        <v>16</v>
      </c>
    </row>
    <row r="28" spans="1:24" s="49" customFormat="1" x14ac:dyDescent="0.2">
      <c r="A28" s="83" t="s">
        <v>441</v>
      </c>
      <c r="B28" s="83" t="s">
        <v>789</v>
      </c>
      <c r="C28" s="57" t="s">
        <v>801</v>
      </c>
      <c r="D28" s="84">
        <v>96</v>
      </c>
      <c r="E28" s="84" t="s">
        <v>125</v>
      </c>
      <c r="F28" s="84">
        <v>96</v>
      </c>
      <c r="G28" s="84">
        <v>24</v>
      </c>
      <c r="H28" s="84" t="s">
        <v>125</v>
      </c>
      <c r="I28" s="84">
        <v>24</v>
      </c>
      <c r="J28" s="57" t="s">
        <v>71</v>
      </c>
      <c r="K28" s="57" t="s">
        <v>71</v>
      </c>
      <c r="L28" s="57" t="s">
        <v>71</v>
      </c>
      <c r="M28" s="57" t="s">
        <v>71</v>
      </c>
      <c r="N28" s="49" t="s">
        <v>91</v>
      </c>
      <c r="O28" s="57" t="s">
        <v>790</v>
      </c>
      <c r="P28" s="57" t="s">
        <v>143</v>
      </c>
      <c r="Q28" s="57" t="s">
        <v>199</v>
      </c>
      <c r="R28" s="57" t="s">
        <v>791</v>
      </c>
      <c r="S28" s="264" t="s">
        <v>785</v>
      </c>
      <c r="T28" s="264" t="s">
        <v>786</v>
      </c>
    </row>
    <row r="29" spans="1:24" s="49" customFormat="1" x14ac:dyDescent="0.2">
      <c r="A29" s="83" t="s">
        <v>441</v>
      </c>
      <c r="B29" s="83" t="s">
        <v>792</v>
      </c>
      <c r="C29" s="57" t="s">
        <v>801</v>
      </c>
      <c r="D29" s="84">
        <v>96</v>
      </c>
      <c r="E29" s="84" t="s">
        <v>125</v>
      </c>
      <c r="F29" s="84">
        <v>96</v>
      </c>
      <c r="G29" s="84">
        <v>24</v>
      </c>
      <c r="H29" s="84" t="s">
        <v>125</v>
      </c>
      <c r="I29" s="84">
        <v>24</v>
      </c>
      <c r="J29" s="57" t="s">
        <v>71</v>
      </c>
      <c r="K29" s="57" t="s">
        <v>71</v>
      </c>
      <c r="L29" s="57" t="s">
        <v>71</v>
      </c>
      <c r="M29" s="57" t="s">
        <v>71</v>
      </c>
      <c r="N29" s="57" t="s">
        <v>91</v>
      </c>
      <c r="O29" s="217" t="s">
        <v>1444</v>
      </c>
      <c r="P29" s="57" t="s">
        <v>143</v>
      </c>
      <c r="Q29" s="57" t="s">
        <v>199</v>
      </c>
      <c r="R29" s="57" t="s">
        <v>794</v>
      </c>
      <c r="S29" s="264" t="s">
        <v>793</v>
      </c>
      <c r="T29" s="264" t="s">
        <v>796</v>
      </c>
    </row>
    <row r="31" spans="1:24" s="43" customFormat="1" ht="16" thickBot="1" x14ac:dyDescent="0.25">
      <c r="A31" s="1" t="s">
        <v>12</v>
      </c>
      <c r="B31" s="1"/>
    </row>
    <row r="32" spans="1:24" s="31" customFormat="1" x14ac:dyDescent="0.2">
      <c r="A32" s="3" t="s">
        <v>13</v>
      </c>
      <c r="B32" s="3"/>
      <c r="E32" s="58" t="s">
        <v>14</v>
      </c>
      <c r="F32" s="30" t="s">
        <v>54</v>
      </c>
      <c r="H32" s="536" t="s">
        <v>16</v>
      </c>
    </row>
    <row r="33" spans="1:9" s="60" customFormat="1" x14ac:dyDescent="0.2">
      <c r="A33" s="59">
        <v>1</v>
      </c>
      <c r="B33" s="59"/>
      <c r="C33" s="60" t="s">
        <v>37</v>
      </c>
      <c r="E33" s="61">
        <v>0</v>
      </c>
      <c r="F33" s="60" t="s">
        <v>60</v>
      </c>
      <c r="H33" s="42" t="s">
        <v>2132</v>
      </c>
    </row>
    <row r="34" spans="1:9" x14ac:dyDescent="0.2">
      <c r="A34" s="4">
        <v>2</v>
      </c>
      <c r="B34" s="4"/>
      <c r="C34" s="5" t="s">
        <v>17</v>
      </c>
      <c r="E34" s="6">
        <v>0</v>
      </c>
      <c r="F34" s="19" t="s">
        <v>61</v>
      </c>
      <c r="H34" s="42" t="s">
        <v>71</v>
      </c>
    </row>
    <row r="35" spans="1:9" s="8" customFormat="1" x14ac:dyDescent="0.2">
      <c r="A35" s="7">
        <v>3</v>
      </c>
      <c r="B35" s="7"/>
      <c r="C35" s="8" t="s">
        <v>18</v>
      </c>
      <c r="E35" s="10">
        <v>0</v>
      </c>
      <c r="F35" s="8" t="s">
        <v>19</v>
      </c>
      <c r="H35" s="42" t="s">
        <v>71</v>
      </c>
      <c r="I35" s="19"/>
    </row>
    <row r="36" spans="1:9" s="8" customFormat="1" x14ac:dyDescent="0.2">
      <c r="A36" s="7">
        <v>4</v>
      </c>
      <c r="B36" s="7"/>
      <c r="C36" s="8" t="s">
        <v>20</v>
      </c>
      <c r="E36" s="10">
        <v>0</v>
      </c>
      <c r="F36" s="8" t="s">
        <v>21</v>
      </c>
      <c r="H36" s="42" t="s">
        <v>71</v>
      </c>
      <c r="I36" s="19"/>
    </row>
    <row r="37" spans="1:9" x14ac:dyDescent="0.2">
      <c r="A37" s="4">
        <v>5</v>
      </c>
      <c r="B37" s="4"/>
      <c r="C37" s="5" t="s">
        <v>22</v>
      </c>
      <c r="E37" s="6">
        <v>1</v>
      </c>
      <c r="F37" s="19" t="s">
        <v>23</v>
      </c>
      <c r="H37" s="42" t="s">
        <v>2133</v>
      </c>
    </row>
    <row r="38" spans="1:9" x14ac:dyDescent="0.2">
      <c r="A38" s="7">
        <v>6</v>
      </c>
      <c r="B38" s="7"/>
      <c r="C38" s="8" t="s">
        <v>24</v>
      </c>
      <c r="E38" s="10">
        <v>0</v>
      </c>
      <c r="F38" s="19" t="s">
        <v>128</v>
      </c>
      <c r="H38" s="42" t="s">
        <v>2137</v>
      </c>
    </row>
    <row r="39" spans="1:9" x14ac:dyDescent="0.2">
      <c r="E39" s="62"/>
      <c r="H39" s="42"/>
    </row>
    <row r="40" spans="1:9" s="31" customFormat="1" x14ac:dyDescent="0.2">
      <c r="A40" s="3" t="s">
        <v>25</v>
      </c>
      <c r="B40" s="3"/>
      <c r="E40" s="58" t="s">
        <v>14</v>
      </c>
      <c r="F40" s="30" t="s">
        <v>15</v>
      </c>
      <c r="H40" s="417" t="s">
        <v>16</v>
      </c>
    </row>
    <row r="41" spans="1:9" x14ac:dyDescent="0.2">
      <c r="A41" s="19">
        <v>7</v>
      </c>
      <c r="C41" s="19" t="s">
        <v>26</v>
      </c>
      <c r="E41" s="61">
        <v>1</v>
      </c>
      <c r="F41" s="19" t="s">
        <v>27</v>
      </c>
      <c r="H41" s="42" t="s">
        <v>773</v>
      </c>
    </row>
    <row r="42" spans="1:9" x14ac:dyDescent="0.2">
      <c r="A42" s="19">
        <v>8</v>
      </c>
      <c r="C42" s="19" t="s">
        <v>58</v>
      </c>
      <c r="E42" s="61">
        <v>1</v>
      </c>
      <c r="F42" s="19" t="s">
        <v>62</v>
      </c>
      <c r="H42" s="42" t="s">
        <v>2131</v>
      </c>
    </row>
    <row r="43" spans="1:9" x14ac:dyDescent="0.2">
      <c r="A43" s="19">
        <v>9</v>
      </c>
      <c r="C43" s="19" t="s">
        <v>40</v>
      </c>
      <c r="E43" s="61">
        <v>1</v>
      </c>
      <c r="F43" s="19" t="s">
        <v>63</v>
      </c>
      <c r="H43" s="42" t="s">
        <v>776</v>
      </c>
    </row>
    <row r="44" spans="1:9" x14ac:dyDescent="0.2">
      <c r="A44" s="19">
        <v>10</v>
      </c>
      <c r="C44" s="19" t="s">
        <v>39</v>
      </c>
      <c r="E44" s="61">
        <v>1</v>
      </c>
      <c r="F44" s="19" t="s">
        <v>115</v>
      </c>
      <c r="H44" s="413" t="s">
        <v>782</v>
      </c>
    </row>
    <row r="45" spans="1:9" x14ac:dyDescent="0.2">
      <c r="E45" s="63"/>
      <c r="H45" s="42"/>
    </row>
    <row r="46" spans="1:9" s="31" customFormat="1" x14ac:dyDescent="0.2">
      <c r="A46" s="3" t="s">
        <v>57</v>
      </c>
      <c r="B46" s="3"/>
      <c r="E46" s="64" t="s">
        <v>14</v>
      </c>
      <c r="F46" s="30" t="s">
        <v>15</v>
      </c>
      <c r="H46" s="417" t="s">
        <v>16</v>
      </c>
    </row>
    <row r="47" spans="1:9" s="5" customFormat="1" x14ac:dyDescent="0.2">
      <c r="A47" s="5">
        <v>11</v>
      </c>
      <c r="C47" s="5" t="s">
        <v>28</v>
      </c>
      <c r="E47" s="6">
        <v>0</v>
      </c>
      <c r="F47" s="19" t="s">
        <v>49</v>
      </c>
      <c r="H47" s="42" t="s">
        <v>2138</v>
      </c>
      <c r="I47" s="19"/>
    </row>
    <row r="48" spans="1:9" s="5" customFormat="1" x14ac:dyDescent="0.2">
      <c r="A48" s="11">
        <v>12</v>
      </c>
      <c r="B48" s="11"/>
      <c r="C48" s="5" t="s">
        <v>47</v>
      </c>
      <c r="E48" s="6">
        <v>1</v>
      </c>
      <c r="F48" s="19" t="s">
        <v>109</v>
      </c>
      <c r="H48" s="42" t="s">
        <v>2134</v>
      </c>
      <c r="I48" s="19"/>
    </row>
    <row r="49" spans="1:12" x14ac:dyDescent="0.2">
      <c r="A49" s="47">
        <v>13</v>
      </c>
      <c r="B49" s="47"/>
      <c r="C49" s="19" t="s">
        <v>29</v>
      </c>
      <c r="E49" s="61">
        <v>0</v>
      </c>
      <c r="F49" s="19" t="s">
        <v>30</v>
      </c>
      <c r="H49" s="42" t="s">
        <v>1859</v>
      </c>
    </row>
    <row r="50" spans="1:12" x14ac:dyDescent="0.2">
      <c r="A50" s="47">
        <v>14</v>
      </c>
      <c r="B50" s="47"/>
      <c r="C50" s="19" t="s">
        <v>31</v>
      </c>
      <c r="E50" s="61">
        <v>0</v>
      </c>
      <c r="F50" s="19" t="s">
        <v>1400</v>
      </c>
      <c r="H50" s="42" t="s">
        <v>2135</v>
      </c>
    </row>
    <row r="51" spans="1:12" x14ac:dyDescent="0.2">
      <c r="A51" s="47">
        <v>15</v>
      </c>
      <c r="B51" s="47"/>
      <c r="C51" s="19" t="s">
        <v>38</v>
      </c>
      <c r="E51" s="61">
        <v>1</v>
      </c>
      <c r="F51" s="19" t="s">
        <v>64</v>
      </c>
      <c r="H51" s="42" t="s">
        <v>784</v>
      </c>
    </row>
    <row r="52" spans="1:12" x14ac:dyDescent="0.2">
      <c r="E52" s="63"/>
      <c r="H52" s="18"/>
      <c r="I52" s="18"/>
      <c r="J52" s="18"/>
      <c r="K52" s="18"/>
      <c r="L52" s="18"/>
    </row>
    <row r="53" spans="1:12" ht="16" thickBot="1" x14ac:dyDescent="0.25">
      <c r="A53" s="43"/>
      <c r="B53" s="43"/>
      <c r="C53" s="43"/>
      <c r="D53" s="43"/>
      <c r="E53" s="65"/>
      <c r="F53" s="43"/>
      <c r="G53" s="43"/>
      <c r="H53" s="18"/>
      <c r="I53" s="18"/>
      <c r="J53" s="18"/>
      <c r="K53" s="18"/>
      <c r="L53" s="18"/>
    </row>
    <row r="54" spans="1:12" x14ac:dyDescent="0.2">
      <c r="E54" s="63"/>
      <c r="H54" s="18"/>
      <c r="I54" s="18"/>
      <c r="J54" s="18"/>
      <c r="K54" s="18"/>
      <c r="L54" s="18"/>
    </row>
    <row r="55" spans="1:12" ht="16" thickBot="1" x14ac:dyDescent="0.25">
      <c r="A55" s="2" t="s">
        <v>32</v>
      </c>
      <c r="B55" s="2"/>
      <c r="E55" s="66">
        <f>SUM(E33:E38,E41:E44,E47:E51)</f>
        <v>7</v>
      </c>
      <c r="F55" s="67" t="s">
        <v>48</v>
      </c>
      <c r="H55" s="18"/>
      <c r="I55" s="18"/>
      <c r="J55" s="18"/>
      <c r="K55" s="18"/>
      <c r="L55" s="18"/>
    </row>
    <row r="56" spans="1:12" ht="16" thickTop="1" x14ac:dyDescent="0.2">
      <c r="A56" s="201" t="s">
        <v>1367</v>
      </c>
      <c r="B56" s="201"/>
      <c r="C56" s="8"/>
      <c r="D56" s="193"/>
      <c r="E56" s="197" t="s">
        <v>1375</v>
      </c>
      <c r="H56" s="18"/>
      <c r="I56" s="18"/>
      <c r="J56" s="18"/>
      <c r="K56" s="18"/>
      <c r="L56" s="18"/>
    </row>
    <row r="57" spans="1:12" x14ac:dyDescent="0.2">
      <c r="A57" s="68" t="s">
        <v>118</v>
      </c>
      <c r="B57" s="2"/>
      <c r="E57" s="194">
        <f>0.5^E56</f>
        <v>0.25</v>
      </c>
      <c r="H57" s="18"/>
      <c r="I57" s="18"/>
      <c r="J57" s="18"/>
      <c r="K57" s="18"/>
      <c r="L57" s="18"/>
    </row>
    <row r="58" spans="1:12" ht="16" thickBot="1" x14ac:dyDescent="0.25">
      <c r="A58" s="1"/>
      <c r="B58" s="1"/>
      <c r="C58" s="43"/>
      <c r="D58" s="43"/>
      <c r="E58" s="87"/>
      <c r="F58" s="43"/>
      <c r="G58" s="43"/>
      <c r="H58" s="18"/>
      <c r="I58" s="18"/>
      <c r="J58" s="18"/>
      <c r="K58" s="18"/>
      <c r="L58" s="18"/>
    </row>
    <row r="59" spans="1:12" x14ac:dyDescent="0.2">
      <c r="A59" s="3" t="s">
        <v>33</v>
      </c>
      <c r="B59" s="3"/>
      <c r="C59" s="31"/>
      <c r="D59" s="31"/>
      <c r="E59" s="69" t="s">
        <v>34</v>
      </c>
      <c r="F59" s="31" t="s">
        <v>15</v>
      </c>
      <c r="G59" s="31"/>
      <c r="H59" s="18"/>
      <c r="I59" s="18"/>
      <c r="J59" s="18"/>
      <c r="K59" s="18"/>
      <c r="L59" s="18"/>
    </row>
    <row r="60" spans="1:12" x14ac:dyDescent="0.2">
      <c r="A60" s="198" t="s">
        <v>1368</v>
      </c>
      <c r="B60" s="24" t="s">
        <v>1370</v>
      </c>
      <c r="E60" s="200">
        <v>1</v>
      </c>
      <c r="F60" s="24" t="s">
        <v>1372</v>
      </c>
      <c r="H60" s="18"/>
      <c r="I60" s="18"/>
      <c r="J60" s="18"/>
      <c r="K60" s="18"/>
      <c r="L60" s="18"/>
    </row>
    <row r="61" spans="1:12" x14ac:dyDescent="0.2">
      <c r="A61" s="198" t="s">
        <v>1369</v>
      </c>
      <c r="B61" s="193" t="s">
        <v>1371</v>
      </c>
      <c r="C61" s="24"/>
      <c r="E61" s="200">
        <v>1</v>
      </c>
      <c r="F61" s="24" t="s">
        <v>1372</v>
      </c>
      <c r="H61" s="18"/>
      <c r="I61" s="18"/>
      <c r="J61" s="18"/>
      <c r="K61" s="18"/>
      <c r="L61" s="18"/>
    </row>
    <row r="62" spans="1:12" x14ac:dyDescent="0.2">
      <c r="A62" s="5"/>
      <c r="B62" s="5"/>
      <c r="C62" s="24"/>
      <c r="E62" s="23"/>
      <c r="H62" s="18"/>
      <c r="I62" s="18"/>
      <c r="J62" s="18"/>
      <c r="K62" s="18"/>
      <c r="L62" s="18"/>
    </row>
    <row r="63" spans="1:12" ht="16" thickBot="1" x14ac:dyDescent="0.25">
      <c r="A63" s="5"/>
      <c r="B63" s="5"/>
      <c r="C63" s="22"/>
      <c r="H63" s="18"/>
      <c r="I63" s="18"/>
      <c r="J63" s="18"/>
      <c r="K63" s="18"/>
      <c r="L63" s="18"/>
    </row>
    <row r="64" spans="1:12" x14ac:dyDescent="0.2">
      <c r="A64" s="21"/>
      <c r="B64" s="21"/>
      <c r="C64" s="20"/>
      <c r="D64" s="70"/>
      <c r="E64" s="70"/>
      <c r="F64" s="70"/>
      <c r="G64" s="70"/>
      <c r="H64" s="18"/>
      <c r="I64" s="18"/>
      <c r="J64" s="18"/>
      <c r="K64" s="18"/>
      <c r="L64" s="18"/>
    </row>
    <row r="65" spans="1:12" ht="16" thickBot="1" x14ac:dyDescent="0.25">
      <c r="A65" s="2" t="s">
        <v>35</v>
      </c>
      <c r="B65" s="2"/>
      <c r="E65" s="211">
        <f>E55*E57*E60*E61</f>
        <v>1.75</v>
      </c>
      <c r="F65" s="212" t="s">
        <v>48</v>
      </c>
      <c r="H65" s="18"/>
      <c r="I65" s="18"/>
      <c r="J65" s="18"/>
      <c r="K65" s="18"/>
      <c r="L65" s="18"/>
    </row>
    <row r="66" spans="1:12" ht="16" thickTop="1" x14ac:dyDescent="0.2">
      <c r="C66" s="68"/>
      <c r="H66" s="18"/>
      <c r="I66" s="18"/>
      <c r="J66" s="18"/>
      <c r="K66" s="18"/>
      <c r="L66" s="18"/>
    </row>
    <row r="67" spans="1:12" ht="16" thickBot="1" x14ac:dyDescent="0.25">
      <c r="A67" s="43"/>
      <c r="B67" s="43"/>
      <c r="C67" s="43"/>
      <c r="D67" s="43"/>
      <c r="E67" s="43"/>
      <c r="F67" s="43"/>
      <c r="G67" s="43"/>
      <c r="H67" s="18"/>
      <c r="I67" s="18"/>
      <c r="J67" s="18"/>
      <c r="K67" s="18"/>
      <c r="L67" s="18"/>
    </row>
    <row r="68" spans="1:12" x14ac:dyDescent="0.2">
      <c r="H68" s="18"/>
      <c r="I68" s="18"/>
      <c r="J68" s="18"/>
      <c r="K68" s="18"/>
      <c r="L68" s="18"/>
    </row>
    <row r="69" spans="1:12" x14ac:dyDescent="0.2">
      <c r="A69" s="2" t="s">
        <v>1394</v>
      </c>
      <c r="H69" s="18"/>
      <c r="I69" s="18"/>
      <c r="J69" s="18"/>
      <c r="K69" s="18"/>
      <c r="L69" s="18"/>
    </row>
    <row r="70" spans="1:12" x14ac:dyDescent="0.2">
      <c r="A70" s="221">
        <v>44123</v>
      </c>
      <c r="B70" s="19" t="s">
        <v>1395</v>
      </c>
      <c r="H70" s="18"/>
      <c r="I70" s="18"/>
      <c r="J70" s="18"/>
      <c r="K70" s="18"/>
      <c r="L70" s="18"/>
    </row>
    <row r="1048502" spans="16:16" x14ac:dyDescent="0.2">
      <c r="P1048502" s="57"/>
    </row>
  </sheetData>
  <conditionalFormatting sqref="E65">
    <cfRule type="cellIs" dxfId="9" priority="1" operator="lessThan">
      <formula>7.5</formula>
    </cfRule>
    <cfRule type="cellIs" dxfId="8" priority="2" operator="greaterThan">
      <formula>7.5</formula>
    </cfRule>
  </conditionalFormatting>
  <dataValidations count="1">
    <dataValidation type="list" allowBlank="1" showInputMessage="1" showErrorMessage="1" sqref="D12" xr:uid="{00000000-0002-0000-4200-000000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4200-000001000000}">
          <x14:formula1>
            <xm:f>Lists!$F$1:$F$8</xm:f>
          </x14:formula1>
          <xm:sqref>D11</xm:sqref>
        </x14:dataValidation>
        <x14:dataValidation type="list" allowBlank="1" showInputMessage="1" showErrorMessage="1" xr:uid="{00000000-0002-0000-4200-000002000000}">
          <x14:formula1>
            <xm:f>Lists!$C$1:$C$9</xm:f>
          </x14:formula1>
          <xm:sqref>D10</xm:sqref>
        </x14:dataValidation>
        <x14:dataValidation type="list" allowBlank="1" showInputMessage="1" showErrorMessage="1" xr:uid="{00000000-0002-0000-4200-000003000000}">
          <x14:formula1>
            <xm:f>Lists!$G$1:$G$8</xm:f>
          </x14:formula1>
          <xm:sqref>D20:D23</xm:sqref>
        </x14:dataValidation>
        <x14:dataValidation type="list" allowBlank="1" showInputMessage="1" showErrorMessage="1" xr:uid="{00000000-0002-0000-4200-000004000000}">
          <x14:formula1>
            <xm:f>Lists!$D$1:$D$8</xm:f>
          </x14:formula1>
          <xm:sqref>E15</xm:sqref>
        </x14:dataValidation>
        <x14:dataValidation type="list" allowBlank="1" showInputMessage="1" showErrorMessage="1" xr:uid="{00000000-0002-0000-4200-000005000000}">
          <x14:formula1>
            <xm:f>Lists!$E$1:$E$5</xm:f>
          </x14:formula1>
          <xm:sqref>V15</xm:sqref>
        </x14:dataValidation>
      </x14:dataValidation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92D050"/>
  </sheetPr>
  <dimension ref="A1:Z1048530"/>
  <sheetViews>
    <sheetView zoomScale="60" zoomScaleNormal="6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31.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customWidth="1"/>
    <col min="19" max="19" width="15.83203125" style="19"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8"/>
  </cols>
  <sheetData>
    <row r="1" spans="1:24" ht="16" thickBot="1" x14ac:dyDescent="0.25">
      <c r="A1" s="1" t="s">
        <v>0</v>
      </c>
      <c r="B1" s="1"/>
      <c r="C1" s="43"/>
      <c r="D1" s="43"/>
      <c r="E1" s="43"/>
      <c r="F1" s="43"/>
      <c r="G1" s="43"/>
      <c r="H1" s="43"/>
      <c r="I1" s="43"/>
      <c r="J1" s="43"/>
      <c r="K1" s="43"/>
      <c r="L1" s="43"/>
      <c r="M1" s="43"/>
      <c r="N1" s="43"/>
      <c r="O1" s="43"/>
      <c r="P1" s="43"/>
      <c r="Q1" s="43"/>
      <c r="R1" s="43"/>
      <c r="S1" s="43"/>
      <c r="T1" s="43"/>
      <c r="U1" s="43"/>
      <c r="V1" s="43"/>
      <c r="W1" s="43"/>
      <c r="X1" s="43"/>
    </row>
    <row r="2" spans="1:24" x14ac:dyDescent="0.2">
      <c r="C2" s="19" t="s">
        <v>1</v>
      </c>
      <c r="D2" s="44" t="s">
        <v>2184</v>
      </c>
      <c r="G2" s="19" t="s">
        <v>72</v>
      </c>
      <c r="H2" s="44" t="s">
        <v>2186</v>
      </c>
    </row>
    <row r="3" spans="1:24" x14ac:dyDescent="0.2">
      <c r="C3" s="19" t="s">
        <v>2</v>
      </c>
      <c r="D3" s="209">
        <v>2020</v>
      </c>
    </row>
    <row r="4" spans="1:24" x14ac:dyDescent="0.2">
      <c r="C4" s="8" t="s">
        <v>44</v>
      </c>
      <c r="D4" s="44" t="s">
        <v>2511</v>
      </c>
    </row>
    <row r="5" spans="1:24" x14ac:dyDescent="0.2">
      <c r="C5" s="19" t="s">
        <v>3</v>
      </c>
      <c r="D5" s="44" t="s">
        <v>2185</v>
      </c>
    </row>
    <row r="6" spans="1:24" x14ac:dyDescent="0.2">
      <c r="D6" s="18"/>
    </row>
    <row r="7" spans="1:24" ht="16" thickBot="1" x14ac:dyDescent="0.25">
      <c r="A7" s="1" t="s">
        <v>59</v>
      </c>
      <c r="B7" s="1"/>
      <c r="C7" s="43"/>
      <c r="D7" s="248" t="s">
        <v>2565</v>
      </c>
      <c r="E7" s="43"/>
      <c r="F7" s="43"/>
      <c r="G7" s="43"/>
      <c r="H7" s="43"/>
      <c r="I7" s="43"/>
      <c r="J7" s="43"/>
      <c r="K7" s="43"/>
      <c r="L7" s="43"/>
      <c r="M7" s="43"/>
      <c r="N7" s="43"/>
      <c r="O7" s="43"/>
      <c r="P7" s="43"/>
      <c r="Q7" s="43"/>
      <c r="R7" s="43"/>
      <c r="S7" s="43"/>
      <c r="T7" s="43"/>
      <c r="U7" s="43"/>
      <c r="V7" s="43"/>
      <c r="W7" s="43"/>
      <c r="X7" s="43"/>
    </row>
    <row r="9" spans="1:24"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row>
    <row r="10" spans="1:24" x14ac:dyDescent="0.2">
      <c r="C10" s="19" t="s">
        <v>74</v>
      </c>
      <c r="D10" s="45" t="s">
        <v>1589</v>
      </c>
      <c r="E10" s="46"/>
    </row>
    <row r="11" spans="1:24" x14ac:dyDescent="0.2">
      <c r="C11" s="19" t="s">
        <v>46</v>
      </c>
      <c r="D11" s="45" t="s">
        <v>1592</v>
      </c>
      <c r="E11" s="47"/>
    </row>
    <row r="12" spans="1:24" x14ac:dyDescent="0.2">
      <c r="C12" s="19" t="s">
        <v>67</v>
      </c>
      <c r="D12" s="45" t="s">
        <v>53</v>
      </c>
      <c r="E12" s="47"/>
    </row>
    <row r="13" spans="1:24" x14ac:dyDescent="0.2">
      <c r="A13" s="2"/>
      <c r="B13" s="2"/>
    </row>
    <row r="14" spans="1:24" s="541"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29" customFormat="1" x14ac:dyDescent="0.2">
      <c r="A15" s="225">
        <v>1</v>
      </c>
      <c r="B15" s="225" t="s">
        <v>2523</v>
      </c>
      <c r="C15" s="206" t="s">
        <v>79</v>
      </c>
      <c r="D15" s="225" t="s">
        <v>441</v>
      </c>
      <c r="E15" s="225" t="s">
        <v>1582</v>
      </c>
      <c r="F15" s="225" t="s">
        <v>2190</v>
      </c>
      <c r="G15" s="225" t="s">
        <v>132</v>
      </c>
      <c r="H15" s="225" t="s">
        <v>134</v>
      </c>
      <c r="I15" s="225" t="s">
        <v>2512</v>
      </c>
      <c r="J15" s="225" t="s">
        <v>259</v>
      </c>
      <c r="K15" s="225">
        <v>2</v>
      </c>
      <c r="L15" s="225" t="s">
        <v>71</v>
      </c>
      <c r="M15" s="225" t="s">
        <v>71</v>
      </c>
      <c r="N15" s="225" t="s">
        <v>52</v>
      </c>
      <c r="O15" s="225" t="s">
        <v>52</v>
      </c>
      <c r="P15" s="225" t="s">
        <v>256</v>
      </c>
      <c r="Q15" s="225">
        <v>1</v>
      </c>
      <c r="R15" s="225">
        <v>6</v>
      </c>
      <c r="S15" s="225" t="s">
        <v>126</v>
      </c>
      <c r="T15" s="225">
        <v>144</v>
      </c>
      <c r="U15" s="225" t="s">
        <v>354</v>
      </c>
      <c r="V15" s="225" t="s">
        <v>248</v>
      </c>
      <c r="W15" s="225" t="s">
        <v>53</v>
      </c>
      <c r="X15" s="225" t="s">
        <v>2292</v>
      </c>
    </row>
    <row r="16" spans="1:24" s="529" customFormat="1" x14ac:dyDescent="0.2">
      <c r="A16" s="225">
        <v>2</v>
      </c>
      <c r="B16" s="225" t="s">
        <v>2524</v>
      </c>
      <c r="C16" s="206" t="s">
        <v>79</v>
      </c>
      <c r="D16" s="225" t="s">
        <v>441</v>
      </c>
      <c r="E16" s="225" t="s">
        <v>1582</v>
      </c>
      <c r="F16" s="225" t="s">
        <v>2190</v>
      </c>
      <c r="G16" s="225" t="s">
        <v>132</v>
      </c>
      <c r="H16" s="225" t="s">
        <v>134</v>
      </c>
      <c r="I16" s="225" t="s">
        <v>2512</v>
      </c>
      <c r="J16" s="225" t="s">
        <v>259</v>
      </c>
      <c r="K16" s="225">
        <v>2</v>
      </c>
      <c r="L16" s="225" t="s">
        <v>71</v>
      </c>
      <c r="M16" s="225" t="s">
        <v>71</v>
      </c>
      <c r="N16" s="225" t="s">
        <v>52</v>
      </c>
      <c r="O16" s="225" t="s">
        <v>52</v>
      </c>
      <c r="P16" s="225" t="s">
        <v>256</v>
      </c>
      <c r="Q16" s="225">
        <v>1</v>
      </c>
      <c r="R16" s="225">
        <v>6</v>
      </c>
      <c r="S16" s="225" t="s">
        <v>126</v>
      </c>
      <c r="T16" s="225">
        <v>144</v>
      </c>
      <c r="U16" s="225" t="s">
        <v>354</v>
      </c>
      <c r="V16" s="225" t="s">
        <v>248</v>
      </c>
      <c r="W16" s="225" t="s">
        <v>53</v>
      </c>
      <c r="X16" s="225" t="s">
        <v>2292</v>
      </c>
    </row>
    <row r="17" spans="1:24" s="529" customFormat="1" x14ac:dyDescent="0.2">
      <c r="A17" s="249">
        <v>3</v>
      </c>
      <c r="B17" s="249" t="s">
        <v>2523</v>
      </c>
      <c r="C17" s="250" t="s">
        <v>78</v>
      </c>
      <c r="D17" s="249" t="s">
        <v>441</v>
      </c>
      <c r="E17" s="249" t="s">
        <v>1582</v>
      </c>
      <c r="F17" s="249" t="s">
        <v>2190</v>
      </c>
      <c r="G17" s="249" t="s">
        <v>132</v>
      </c>
      <c r="H17" s="249" t="s">
        <v>134</v>
      </c>
      <c r="I17" s="249" t="s">
        <v>2512</v>
      </c>
      <c r="J17" s="249" t="s">
        <v>259</v>
      </c>
      <c r="K17" s="249">
        <v>2</v>
      </c>
      <c r="L17" s="249" t="s">
        <v>71</v>
      </c>
      <c r="M17" s="249" t="s">
        <v>71</v>
      </c>
      <c r="N17" s="249" t="s">
        <v>52</v>
      </c>
      <c r="O17" s="249" t="s">
        <v>52</v>
      </c>
      <c r="P17" s="249" t="s">
        <v>256</v>
      </c>
      <c r="Q17" s="249">
        <v>1</v>
      </c>
      <c r="R17" s="249">
        <v>6</v>
      </c>
      <c r="S17" s="249" t="s">
        <v>126</v>
      </c>
      <c r="T17" s="249">
        <v>144</v>
      </c>
      <c r="U17" s="249" t="s">
        <v>354</v>
      </c>
      <c r="V17" s="249" t="s">
        <v>248</v>
      </c>
      <c r="W17" s="249" t="s">
        <v>53</v>
      </c>
      <c r="X17" s="249" t="s">
        <v>2292</v>
      </c>
    </row>
    <row r="18" spans="1:24" s="529" customFormat="1" x14ac:dyDescent="0.2">
      <c r="A18" s="249">
        <v>4</v>
      </c>
      <c r="B18" s="249" t="s">
        <v>2524</v>
      </c>
      <c r="C18" s="250" t="s">
        <v>78</v>
      </c>
      <c r="D18" s="249" t="s">
        <v>441</v>
      </c>
      <c r="E18" s="249" t="s">
        <v>1582</v>
      </c>
      <c r="F18" s="249" t="s">
        <v>2190</v>
      </c>
      <c r="G18" s="249" t="s">
        <v>132</v>
      </c>
      <c r="H18" s="249" t="s">
        <v>134</v>
      </c>
      <c r="I18" s="249" t="s">
        <v>2512</v>
      </c>
      <c r="J18" s="249" t="s">
        <v>259</v>
      </c>
      <c r="K18" s="249">
        <v>2</v>
      </c>
      <c r="L18" s="249" t="s">
        <v>71</v>
      </c>
      <c r="M18" s="249" t="s">
        <v>71</v>
      </c>
      <c r="N18" s="249" t="s">
        <v>52</v>
      </c>
      <c r="O18" s="249" t="s">
        <v>52</v>
      </c>
      <c r="P18" s="249" t="s">
        <v>256</v>
      </c>
      <c r="Q18" s="249">
        <v>1</v>
      </c>
      <c r="R18" s="249">
        <v>6</v>
      </c>
      <c r="S18" s="249" t="s">
        <v>126</v>
      </c>
      <c r="T18" s="249">
        <v>144</v>
      </c>
      <c r="U18" s="249" t="s">
        <v>354</v>
      </c>
      <c r="V18" s="249" t="s">
        <v>248</v>
      </c>
      <c r="W18" s="249" t="s">
        <v>53</v>
      </c>
      <c r="X18" s="249" t="s">
        <v>2292</v>
      </c>
    </row>
    <row r="19" spans="1:24" s="529" customFormat="1" x14ac:dyDescent="0.2">
      <c r="A19" s="226">
        <v>5</v>
      </c>
      <c r="B19" s="226" t="s">
        <v>2523</v>
      </c>
      <c r="C19" s="254" t="s">
        <v>247</v>
      </c>
      <c r="D19" s="226" t="s">
        <v>441</v>
      </c>
      <c r="E19" s="226" t="s">
        <v>1582</v>
      </c>
      <c r="F19" s="226" t="s">
        <v>2190</v>
      </c>
      <c r="G19" s="226" t="s">
        <v>132</v>
      </c>
      <c r="H19" s="226" t="s">
        <v>134</v>
      </c>
      <c r="I19" s="226" t="s">
        <v>2512</v>
      </c>
      <c r="J19" s="226" t="s">
        <v>259</v>
      </c>
      <c r="K19" s="226">
        <v>2</v>
      </c>
      <c r="L19" s="226" t="s">
        <v>71</v>
      </c>
      <c r="M19" s="226" t="s">
        <v>71</v>
      </c>
      <c r="N19" s="226" t="s">
        <v>52</v>
      </c>
      <c r="O19" s="226" t="s">
        <v>52</v>
      </c>
      <c r="P19" s="226" t="s">
        <v>256</v>
      </c>
      <c r="Q19" s="226">
        <v>1</v>
      </c>
      <c r="R19" s="226">
        <v>6</v>
      </c>
      <c r="S19" s="226" t="s">
        <v>126</v>
      </c>
      <c r="T19" s="226">
        <v>144</v>
      </c>
      <c r="U19" s="226" t="s">
        <v>354</v>
      </c>
      <c r="V19" s="226" t="s">
        <v>248</v>
      </c>
      <c r="W19" s="226" t="s">
        <v>53</v>
      </c>
      <c r="X19" s="226" t="s">
        <v>2292</v>
      </c>
    </row>
    <row r="20" spans="1:24" s="529" customFormat="1" x14ac:dyDescent="0.2">
      <c r="A20" s="226">
        <v>6</v>
      </c>
      <c r="B20" s="226" t="s">
        <v>2524</v>
      </c>
      <c r="C20" s="254" t="s">
        <v>247</v>
      </c>
      <c r="D20" s="226" t="s">
        <v>441</v>
      </c>
      <c r="E20" s="226" t="s">
        <v>1582</v>
      </c>
      <c r="F20" s="226" t="s">
        <v>2190</v>
      </c>
      <c r="G20" s="226" t="s">
        <v>132</v>
      </c>
      <c r="H20" s="226" t="s">
        <v>134</v>
      </c>
      <c r="I20" s="226" t="s">
        <v>2512</v>
      </c>
      <c r="J20" s="226" t="s">
        <v>259</v>
      </c>
      <c r="K20" s="226">
        <v>2</v>
      </c>
      <c r="L20" s="226" t="s">
        <v>71</v>
      </c>
      <c r="M20" s="226" t="s">
        <v>71</v>
      </c>
      <c r="N20" s="226" t="s">
        <v>52</v>
      </c>
      <c r="O20" s="226" t="s">
        <v>52</v>
      </c>
      <c r="P20" s="226" t="s">
        <v>256</v>
      </c>
      <c r="Q20" s="226">
        <v>1</v>
      </c>
      <c r="R20" s="226">
        <v>6</v>
      </c>
      <c r="S20" s="226" t="s">
        <v>126</v>
      </c>
      <c r="T20" s="226">
        <v>144</v>
      </c>
      <c r="U20" s="226" t="s">
        <v>354</v>
      </c>
      <c r="V20" s="226" t="s">
        <v>248</v>
      </c>
      <c r="W20" s="226" t="s">
        <v>53</v>
      </c>
      <c r="X20" s="226" t="s">
        <v>2292</v>
      </c>
    </row>
    <row r="21" spans="1:24" s="98" customFormat="1" x14ac:dyDescent="0.2">
      <c r="A21" s="49"/>
      <c r="B21" s="49"/>
      <c r="C21" s="49"/>
      <c r="D21" s="49"/>
      <c r="E21" s="49"/>
      <c r="F21" s="49"/>
      <c r="G21" s="49"/>
      <c r="H21" s="49"/>
      <c r="I21" s="49"/>
      <c r="J21" s="49"/>
      <c r="K21" s="49"/>
      <c r="L21" s="49"/>
      <c r="M21" s="49"/>
      <c r="N21" s="49"/>
      <c r="O21" s="49"/>
      <c r="P21" s="49"/>
      <c r="Q21" s="49"/>
      <c r="R21" s="49"/>
      <c r="S21" s="49"/>
      <c r="T21" s="49"/>
      <c r="U21" s="49"/>
      <c r="V21" s="49"/>
      <c r="W21" s="49"/>
      <c r="X21" s="49"/>
    </row>
    <row r="22" spans="1:24" s="98" customFormat="1" ht="16" thickBot="1" x14ac:dyDescent="0.25">
      <c r="A22" s="17" t="s">
        <v>2142</v>
      </c>
      <c r="B22" s="17"/>
      <c r="C22" s="17" t="s">
        <v>68</v>
      </c>
      <c r="D22" s="50"/>
      <c r="E22" s="50"/>
      <c r="F22" s="50"/>
      <c r="G22" s="50"/>
      <c r="H22" s="50"/>
      <c r="I22" s="50"/>
      <c r="J22" s="50"/>
      <c r="K22" s="50"/>
      <c r="L22" s="50"/>
      <c r="M22" s="50"/>
      <c r="N22" s="50"/>
      <c r="O22" s="50"/>
      <c r="P22" s="50"/>
      <c r="Q22" s="50"/>
      <c r="R22" s="50"/>
      <c r="S22" s="50"/>
      <c r="T22" s="50"/>
      <c r="U22" s="50"/>
      <c r="V22" s="50"/>
      <c r="W22" s="50"/>
      <c r="X22" s="50"/>
    </row>
    <row r="23" spans="1:24" s="98" customFormat="1" x14ac:dyDescent="0.2">
      <c r="A23" s="49"/>
      <c r="B23" s="49"/>
      <c r="C23" s="49"/>
      <c r="D23" s="49"/>
      <c r="E23" s="49"/>
      <c r="F23" s="49"/>
      <c r="G23" s="49"/>
      <c r="H23" s="49"/>
      <c r="I23" s="49"/>
      <c r="J23" s="49"/>
      <c r="K23" s="49"/>
      <c r="L23" s="49"/>
      <c r="M23" s="49"/>
      <c r="N23" s="49"/>
      <c r="O23" s="49"/>
      <c r="P23" s="49"/>
      <c r="Q23" s="49"/>
      <c r="R23" s="49"/>
      <c r="S23" s="49"/>
      <c r="T23" s="49"/>
      <c r="U23" s="49"/>
      <c r="V23" s="49"/>
      <c r="W23" s="49"/>
      <c r="X23" s="49"/>
    </row>
    <row r="24" spans="1:24" s="99" customFormat="1" x14ac:dyDescent="0.2">
      <c r="A24" s="51" t="s">
        <v>5</v>
      </c>
      <c r="B24" s="51" t="s">
        <v>36</v>
      </c>
      <c r="C24" s="51" t="s">
        <v>6</v>
      </c>
      <c r="D24" s="51" t="s">
        <v>45</v>
      </c>
      <c r="E24" s="51" t="s">
        <v>9</v>
      </c>
      <c r="F24" s="51" t="s">
        <v>119</v>
      </c>
      <c r="G24" s="51" t="s">
        <v>56</v>
      </c>
      <c r="H24" s="51" t="s">
        <v>136</v>
      </c>
      <c r="I24" s="51" t="s">
        <v>137</v>
      </c>
      <c r="J24" s="51" t="s">
        <v>138</v>
      </c>
      <c r="K24" s="51" t="s">
        <v>139</v>
      </c>
      <c r="L24" s="51" t="s">
        <v>122</v>
      </c>
      <c r="M24" s="51" t="s">
        <v>140</v>
      </c>
      <c r="N24" s="51" t="s">
        <v>122</v>
      </c>
      <c r="O24" s="51" t="s">
        <v>42</v>
      </c>
      <c r="P24" s="51" t="s">
        <v>141</v>
      </c>
      <c r="Q24" s="51" t="s">
        <v>142</v>
      </c>
      <c r="R24" s="51" t="s">
        <v>10</v>
      </c>
      <c r="S24" s="51" t="s">
        <v>146</v>
      </c>
      <c r="T24" s="51" t="s">
        <v>145</v>
      </c>
      <c r="U24" s="51" t="s">
        <v>11</v>
      </c>
      <c r="V24" s="51" t="s">
        <v>16</v>
      </c>
    </row>
    <row r="25" spans="1:24" s="99" customFormat="1" x14ac:dyDescent="0.2">
      <c r="A25" s="52">
        <v>1</v>
      </c>
      <c r="B25" s="90" t="s">
        <v>2523</v>
      </c>
      <c r="C25" s="207" t="s">
        <v>79</v>
      </c>
      <c r="D25" s="90" t="s">
        <v>90</v>
      </c>
      <c r="E25" s="90" t="s">
        <v>90</v>
      </c>
      <c r="F25" s="90">
        <v>6</v>
      </c>
      <c r="G25" s="90" t="s">
        <v>354</v>
      </c>
      <c r="H25" s="52">
        <v>6</v>
      </c>
      <c r="I25" s="52" t="s">
        <v>126</v>
      </c>
      <c r="J25" s="52">
        <f>6*24</f>
        <v>144</v>
      </c>
      <c r="K25" s="90">
        <v>20000</v>
      </c>
      <c r="L25" s="90" t="s">
        <v>2196</v>
      </c>
      <c r="M25" s="90" t="s">
        <v>2195</v>
      </c>
      <c r="N25" s="90" t="s">
        <v>2196</v>
      </c>
      <c r="O25" s="90" t="s">
        <v>71</v>
      </c>
      <c r="P25" s="90" t="s">
        <v>71</v>
      </c>
      <c r="Q25" s="90" t="s">
        <v>71</v>
      </c>
      <c r="R25" s="90" t="s">
        <v>71</v>
      </c>
      <c r="S25" s="90" t="s">
        <v>71</v>
      </c>
      <c r="T25" s="90" t="s">
        <v>71</v>
      </c>
      <c r="U25" s="90" t="s">
        <v>2197</v>
      </c>
      <c r="V25" s="90"/>
      <c r="X25" s="529"/>
    </row>
    <row r="26" spans="1:24" s="99" customFormat="1" x14ac:dyDescent="0.2">
      <c r="A26" s="52">
        <v>1</v>
      </c>
      <c r="B26" s="90" t="s">
        <v>2523</v>
      </c>
      <c r="C26" s="207" t="s">
        <v>79</v>
      </c>
      <c r="D26" s="90" t="s">
        <v>1596</v>
      </c>
      <c r="E26" s="90" t="s">
        <v>2191</v>
      </c>
      <c r="F26" s="90">
        <v>4</v>
      </c>
      <c r="G26" s="90" t="s">
        <v>354</v>
      </c>
      <c r="H26" s="52">
        <v>6</v>
      </c>
      <c r="I26" s="52" t="s">
        <v>126</v>
      </c>
      <c r="J26" s="52">
        <f t="shared" ref="J26:J52" si="0">6*24</f>
        <v>144</v>
      </c>
      <c r="K26" s="90">
        <v>20000</v>
      </c>
      <c r="L26" s="90" t="s">
        <v>2196</v>
      </c>
      <c r="M26" s="90" t="s">
        <v>2195</v>
      </c>
      <c r="N26" s="90" t="s">
        <v>2196</v>
      </c>
      <c r="O26" s="90" t="s">
        <v>71</v>
      </c>
      <c r="P26" s="90" t="s">
        <v>71</v>
      </c>
      <c r="Q26" s="90" t="s">
        <v>71</v>
      </c>
      <c r="R26" s="90" t="s">
        <v>71</v>
      </c>
      <c r="S26" s="90" t="s">
        <v>71</v>
      </c>
      <c r="T26" s="90" t="s">
        <v>71</v>
      </c>
      <c r="U26" s="90" t="s">
        <v>2198</v>
      </c>
      <c r="V26" s="90"/>
      <c r="X26" s="529"/>
    </row>
    <row r="27" spans="1:24" s="99" customFormat="1" x14ac:dyDescent="0.2">
      <c r="A27" s="52">
        <v>1</v>
      </c>
      <c r="B27" s="90" t="s">
        <v>2523</v>
      </c>
      <c r="C27" s="207" t="s">
        <v>79</v>
      </c>
      <c r="D27" s="90" t="s">
        <v>1596</v>
      </c>
      <c r="E27" s="90" t="s">
        <v>2192</v>
      </c>
      <c r="F27" s="90">
        <v>4</v>
      </c>
      <c r="G27" s="90" t="s">
        <v>354</v>
      </c>
      <c r="H27" s="52">
        <v>6</v>
      </c>
      <c r="I27" s="52" t="s">
        <v>126</v>
      </c>
      <c r="J27" s="52">
        <f t="shared" si="0"/>
        <v>144</v>
      </c>
      <c r="K27" s="90">
        <v>20000</v>
      </c>
      <c r="L27" s="90" t="s">
        <v>2196</v>
      </c>
      <c r="M27" s="90" t="s">
        <v>2195</v>
      </c>
      <c r="N27" s="90" t="s">
        <v>2196</v>
      </c>
      <c r="O27" s="90" t="s">
        <v>71</v>
      </c>
      <c r="P27" s="90" t="s">
        <v>71</v>
      </c>
      <c r="Q27" s="90" t="s">
        <v>71</v>
      </c>
      <c r="R27" s="90" t="s">
        <v>71</v>
      </c>
      <c r="S27" s="90" t="s">
        <v>71</v>
      </c>
      <c r="T27" s="90" t="s">
        <v>71</v>
      </c>
      <c r="U27" s="90" t="s">
        <v>2197</v>
      </c>
      <c r="V27" s="52"/>
      <c r="X27" s="529"/>
    </row>
    <row r="28" spans="1:24" s="99" customFormat="1" x14ac:dyDescent="0.2">
      <c r="A28" s="52">
        <v>1</v>
      </c>
      <c r="B28" s="90" t="s">
        <v>2523</v>
      </c>
      <c r="C28" s="207" t="s">
        <v>79</v>
      </c>
      <c r="D28" s="90" t="s">
        <v>1602</v>
      </c>
      <c r="E28" s="90" t="s">
        <v>2193</v>
      </c>
      <c r="F28" s="90">
        <v>5</v>
      </c>
      <c r="G28" s="90" t="s">
        <v>354</v>
      </c>
      <c r="H28" s="52">
        <v>6</v>
      </c>
      <c r="I28" s="52" t="s">
        <v>126</v>
      </c>
      <c r="J28" s="52">
        <f t="shared" si="0"/>
        <v>144</v>
      </c>
      <c r="K28" s="90">
        <v>20000</v>
      </c>
      <c r="L28" s="90" t="s">
        <v>2196</v>
      </c>
      <c r="M28" s="90" t="s">
        <v>2195</v>
      </c>
      <c r="N28" s="90" t="s">
        <v>2196</v>
      </c>
      <c r="O28" s="90" t="s">
        <v>71</v>
      </c>
      <c r="P28" s="90" t="s">
        <v>71</v>
      </c>
      <c r="Q28" s="90" t="s">
        <v>71</v>
      </c>
      <c r="R28" s="90" t="s">
        <v>71</v>
      </c>
      <c r="S28" s="90" t="s">
        <v>71</v>
      </c>
      <c r="T28" s="90" t="s">
        <v>71</v>
      </c>
      <c r="U28" s="90" t="s">
        <v>2197</v>
      </c>
      <c r="V28" s="90"/>
      <c r="X28" s="529"/>
    </row>
    <row r="29" spans="1:24" s="99" customFormat="1" x14ac:dyDescent="0.2">
      <c r="A29" s="52">
        <v>1</v>
      </c>
      <c r="B29" s="90" t="s">
        <v>2523</v>
      </c>
      <c r="C29" s="207" t="s">
        <v>79</v>
      </c>
      <c r="D29" s="90" t="s">
        <v>1596</v>
      </c>
      <c r="E29" s="90" t="s">
        <v>2199</v>
      </c>
      <c r="F29" s="90">
        <v>3</v>
      </c>
      <c r="G29" s="90" t="s">
        <v>354</v>
      </c>
      <c r="H29" s="52">
        <v>6</v>
      </c>
      <c r="I29" s="52" t="s">
        <v>126</v>
      </c>
      <c r="J29" s="52">
        <f t="shared" si="0"/>
        <v>144</v>
      </c>
      <c r="K29" s="90" t="s">
        <v>52</v>
      </c>
      <c r="L29" s="90" t="s">
        <v>52</v>
      </c>
      <c r="M29" s="90" t="s">
        <v>52</v>
      </c>
      <c r="N29" s="90" t="s">
        <v>52</v>
      </c>
      <c r="O29" s="90" t="s">
        <v>71</v>
      </c>
      <c r="P29" s="90" t="s">
        <v>71</v>
      </c>
      <c r="Q29" s="90" t="s">
        <v>71</v>
      </c>
      <c r="R29" s="90" t="s">
        <v>71</v>
      </c>
      <c r="S29" s="90" t="s">
        <v>71</v>
      </c>
      <c r="T29" s="90" t="s">
        <v>71</v>
      </c>
      <c r="U29" s="90" t="s">
        <v>2197</v>
      </c>
      <c r="V29" s="52"/>
      <c r="X29" s="529"/>
    </row>
    <row r="30" spans="1:24" s="99" customFormat="1" x14ac:dyDescent="0.2">
      <c r="A30" s="52">
        <v>2</v>
      </c>
      <c r="B30" s="90" t="s">
        <v>2524</v>
      </c>
      <c r="C30" s="207" t="s">
        <v>79</v>
      </c>
      <c r="D30" s="90" t="s">
        <v>90</v>
      </c>
      <c r="E30" s="90" t="s">
        <v>90</v>
      </c>
      <c r="F30" s="90">
        <v>6</v>
      </c>
      <c r="G30" s="90" t="s">
        <v>354</v>
      </c>
      <c r="H30" s="52">
        <v>6</v>
      </c>
      <c r="I30" s="52" t="s">
        <v>126</v>
      </c>
      <c r="J30" s="52">
        <f>6*24</f>
        <v>144</v>
      </c>
      <c r="K30" s="90">
        <v>20000</v>
      </c>
      <c r="L30" s="90" t="s">
        <v>2196</v>
      </c>
      <c r="M30" s="90" t="s">
        <v>2195</v>
      </c>
      <c r="N30" s="90" t="s">
        <v>2196</v>
      </c>
      <c r="O30" s="90" t="s">
        <v>71</v>
      </c>
      <c r="P30" s="90" t="s">
        <v>71</v>
      </c>
      <c r="Q30" s="90" t="s">
        <v>71</v>
      </c>
      <c r="R30" s="90" t="s">
        <v>71</v>
      </c>
      <c r="S30" s="90" t="s">
        <v>71</v>
      </c>
      <c r="T30" s="90" t="s">
        <v>71</v>
      </c>
      <c r="U30" s="90" t="s">
        <v>2197</v>
      </c>
      <c r="V30" s="90"/>
      <c r="X30" s="529"/>
    </row>
    <row r="31" spans="1:24" s="99" customFormat="1" x14ac:dyDescent="0.2">
      <c r="A31" s="52">
        <v>2</v>
      </c>
      <c r="B31" s="90" t="s">
        <v>2524</v>
      </c>
      <c r="C31" s="207" t="s">
        <v>79</v>
      </c>
      <c r="D31" s="90" t="s">
        <v>1596</v>
      </c>
      <c r="E31" s="90" t="s">
        <v>2191</v>
      </c>
      <c r="F31" s="90">
        <v>4</v>
      </c>
      <c r="G31" s="90" t="s">
        <v>354</v>
      </c>
      <c r="H31" s="52">
        <v>6</v>
      </c>
      <c r="I31" s="52" t="s">
        <v>126</v>
      </c>
      <c r="J31" s="52">
        <f t="shared" si="0"/>
        <v>144</v>
      </c>
      <c r="K31" s="90">
        <v>0</v>
      </c>
      <c r="L31" s="90" t="s">
        <v>2196</v>
      </c>
      <c r="M31" s="90">
        <v>200</v>
      </c>
      <c r="N31" s="90" t="s">
        <v>2196</v>
      </c>
      <c r="O31" s="90" t="s">
        <v>71</v>
      </c>
      <c r="P31" s="90" t="s">
        <v>71</v>
      </c>
      <c r="Q31" s="90" t="s">
        <v>71</v>
      </c>
      <c r="R31" s="90" t="s">
        <v>71</v>
      </c>
      <c r="S31" s="90" t="s">
        <v>71</v>
      </c>
      <c r="T31" s="90" t="s">
        <v>71</v>
      </c>
      <c r="U31" s="90" t="s">
        <v>2198</v>
      </c>
      <c r="V31" s="90"/>
      <c r="X31" s="529"/>
    </row>
    <row r="32" spans="1:24" s="99" customFormat="1" x14ac:dyDescent="0.2">
      <c r="A32" s="52">
        <v>2</v>
      </c>
      <c r="B32" s="90" t="s">
        <v>2524</v>
      </c>
      <c r="C32" s="207" t="s">
        <v>79</v>
      </c>
      <c r="D32" s="90" t="s">
        <v>1596</v>
      </c>
      <c r="E32" s="90" t="s">
        <v>2192</v>
      </c>
      <c r="F32" s="90">
        <v>4</v>
      </c>
      <c r="G32" s="90" t="s">
        <v>354</v>
      </c>
      <c r="H32" s="52">
        <v>6</v>
      </c>
      <c r="I32" s="52" t="s">
        <v>126</v>
      </c>
      <c r="J32" s="52">
        <f t="shared" si="0"/>
        <v>144</v>
      </c>
      <c r="K32" s="90">
        <v>20000</v>
      </c>
      <c r="L32" s="90" t="s">
        <v>2196</v>
      </c>
      <c r="M32" s="90" t="s">
        <v>2195</v>
      </c>
      <c r="N32" s="90" t="s">
        <v>2196</v>
      </c>
      <c r="O32" s="90" t="s">
        <v>71</v>
      </c>
      <c r="P32" s="90" t="s">
        <v>71</v>
      </c>
      <c r="Q32" s="90" t="s">
        <v>71</v>
      </c>
      <c r="R32" s="90" t="s">
        <v>71</v>
      </c>
      <c r="S32" s="90" t="s">
        <v>71</v>
      </c>
      <c r="T32" s="90" t="s">
        <v>71</v>
      </c>
      <c r="U32" s="90" t="s">
        <v>2197</v>
      </c>
      <c r="V32" s="52"/>
      <c r="X32" s="529"/>
    </row>
    <row r="33" spans="1:24" s="99" customFormat="1" x14ac:dyDescent="0.2">
      <c r="A33" s="52">
        <v>2</v>
      </c>
      <c r="B33" s="90" t="s">
        <v>2524</v>
      </c>
      <c r="C33" s="207" t="s">
        <v>79</v>
      </c>
      <c r="D33" s="90" t="s">
        <v>1602</v>
      </c>
      <c r="E33" s="90" t="s">
        <v>2193</v>
      </c>
      <c r="F33" s="90">
        <v>5</v>
      </c>
      <c r="G33" s="90" t="s">
        <v>354</v>
      </c>
      <c r="H33" s="52">
        <v>6</v>
      </c>
      <c r="I33" s="52" t="s">
        <v>126</v>
      </c>
      <c r="J33" s="52">
        <f t="shared" si="0"/>
        <v>144</v>
      </c>
      <c r="K33" s="90">
        <v>200</v>
      </c>
      <c r="L33" s="90" t="s">
        <v>2196</v>
      </c>
      <c r="M33" s="90">
        <v>20000</v>
      </c>
      <c r="N33" s="90" t="s">
        <v>2196</v>
      </c>
      <c r="O33" s="90" t="s">
        <v>71</v>
      </c>
      <c r="P33" s="90" t="s">
        <v>71</v>
      </c>
      <c r="Q33" s="90" t="s">
        <v>71</v>
      </c>
      <c r="R33" s="90" t="s">
        <v>71</v>
      </c>
      <c r="S33" s="90" t="s">
        <v>71</v>
      </c>
      <c r="T33" s="90" t="s">
        <v>71</v>
      </c>
      <c r="U33" s="90" t="s">
        <v>2197</v>
      </c>
      <c r="V33" s="90"/>
      <c r="X33" s="529"/>
    </row>
    <row r="34" spans="1:24" s="99" customFormat="1" x14ac:dyDescent="0.2">
      <c r="A34" s="52">
        <v>2</v>
      </c>
      <c r="B34" s="90" t="s">
        <v>2524</v>
      </c>
      <c r="C34" s="207" t="s">
        <v>79</v>
      </c>
      <c r="D34" s="90" t="s">
        <v>1596</v>
      </c>
      <c r="E34" s="90" t="s">
        <v>2199</v>
      </c>
      <c r="F34" s="90">
        <v>3</v>
      </c>
      <c r="G34" s="90" t="s">
        <v>354</v>
      </c>
      <c r="H34" s="52">
        <v>6</v>
      </c>
      <c r="I34" s="52" t="s">
        <v>126</v>
      </c>
      <c r="J34" s="52">
        <f t="shared" si="0"/>
        <v>144</v>
      </c>
      <c r="K34" s="90" t="s">
        <v>52</v>
      </c>
      <c r="L34" s="90" t="s">
        <v>52</v>
      </c>
      <c r="M34" s="90" t="s">
        <v>52</v>
      </c>
      <c r="N34" s="90" t="s">
        <v>52</v>
      </c>
      <c r="O34" s="90" t="s">
        <v>71</v>
      </c>
      <c r="P34" s="90" t="s">
        <v>71</v>
      </c>
      <c r="Q34" s="90" t="s">
        <v>71</v>
      </c>
      <c r="R34" s="90" t="s">
        <v>71</v>
      </c>
      <c r="S34" s="90" t="s">
        <v>71</v>
      </c>
      <c r="T34" s="90" t="s">
        <v>71</v>
      </c>
      <c r="U34" s="90" t="s">
        <v>2197</v>
      </c>
      <c r="V34" s="52" t="s">
        <v>2526</v>
      </c>
      <c r="X34" s="529"/>
    </row>
    <row r="35" spans="1:24" s="99" customFormat="1" x14ac:dyDescent="0.2">
      <c r="A35" s="91">
        <v>3</v>
      </c>
      <c r="B35" s="218" t="s">
        <v>2523</v>
      </c>
      <c r="C35" s="262" t="s">
        <v>78</v>
      </c>
      <c r="D35" s="218" t="s">
        <v>90</v>
      </c>
      <c r="E35" s="218" t="s">
        <v>90</v>
      </c>
      <c r="F35" s="218">
        <v>6</v>
      </c>
      <c r="G35" s="218" t="s">
        <v>354</v>
      </c>
      <c r="H35" s="91">
        <v>6</v>
      </c>
      <c r="I35" s="91" t="s">
        <v>126</v>
      </c>
      <c r="J35" s="91">
        <f t="shared" si="0"/>
        <v>144</v>
      </c>
      <c r="K35" s="218">
        <v>20000</v>
      </c>
      <c r="L35" s="218" t="s">
        <v>2196</v>
      </c>
      <c r="M35" s="218" t="s">
        <v>2195</v>
      </c>
      <c r="N35" s="218" t="s">
        <v>2196</v>
      </c>
      <c r="O35" s="218" t="s">
        <v>71</v>
      </c>
      <c r="P35" s="218" t="s">
        <v>71</v>
      </c>
      <c r="Q35" s="218" t="s">
        <v>71</v>
      </c>
      <c r="R35" s="218" t="s">
        <v>71</v>
      </c>
      <c r="S35" s="218" t="s">
        <v>71</v>
      </c>
      <c r="T35" s="218" t="s">
        <v>71</v>
      </c>
      <c r="U35" s="218" t="s">
        <v>2197</v>
      </c>
      <c r="V35" s="91"/>
      <c r="X35" s="529"/>
    </row>
    <row r="36" spans="1:24" s="529" customFormat="1" x14ac:dyDescent="0.2">
      <c r="A36" s="218">
        <v>3</v>
      </c>
      <c r="B36" s="218" t="s">
        <v>2523</v>
      </c>
      <c r="C36" s="262" t="s">
        <v>78</v>
      </c>
      <c r="D36" s="218" t="s">
        <v>1596</v>
      </c>
      <c r="E36" s="218" t="s">
        <v>2191</v>
      </c>
      <c r="F36" s="218">
        <v>4</v>
      </c>
      <c r="G36" s="218" t="s">
        <v>354</v>
      </c>
      <c r="H36" s="91">
        <v>6</v>
      </c>
      <c r="I36" s="91" t="s">
        <v>126</v>
      </c>
      <c r="J36" s="91">
        <f t="shared" si="0"/>
        <v>144</v>
      </c>
      <c r="K36" s="218">
        <v>20000</v>
      </c>
      <c r="L36" s="218" t="s">
        <v>2196</v>
      </c>
      <c r="M36" s="218" t="s">
        <v>2195</v>
      </c>
      <c r="N36" s="218" t="s">
        <v>2196</v>
      </c>
      <c r="O36" s="218" t="s">
        <v>71</v>
      </c>
      <c r="P36" s="218" t="s">
        <v>71</v>
      </c>
      <c r="Q36" s="218" t="s">
        <v>71</v>
      </c>
      <c r="R36" s="218" t="s">
        <v>71</v>
      </c>
      <c r="S36" s="218" t="s">
        <v>71</v>
      </c>
      <c r="T36" s="218" t="s">
        <v>71</v>
      </c>
      <c r="U36" s="218" t="s">
        <v>2198</v>
      </c>
      <c r="V36" s="218"/>
    </row>
    <row r="37" spans="1:24" s="99" customFormat="1" x14ac:dyDescent="0.2">
      <c r="A37" s="91">
        <v>3</v>
      </c>
      <c r="B37" s="218" t="s">
        <v>2523</v>
      </c>
      <c r="C37" s="262" t="s">
        <v>78</v>
      </c>
      <c r="D37" s="218" t="s">
        <v>1596</v>
      </c>
      <c r="E37" s="218" t="s">
        <v>2192</v>
      </c>
      <c r="F37" s="218">
        <v>4</v>
      </c>
      <c r="G37" s="218" t="s">
        <v>354</v>
      </c>
      <c r="H37" s="91">
        <v>6</v>
      </c>
      <c r="I37" s="91" t="s">
        <v>126</v>
      </c>
      <c r="J37" s="91">
        <f t="shared" si="0"/>
        <v>144</v>
      </c>
      <c r="K37" s="218">
        <v>200</v>
      </c>
      <c r="L37" s="218" t="s">
        <v>2196</v>
      </c>
      <c r="M37" s="218">
        <v>20000</v>
      </c>
      <c r="N37" s="218" t="s">
        <v>2196</v>
      </c>
      <c r="O37" s="218" t="s">
        <v>71</v>
      </c>
      <c r="P37" s="218" t="s">
        <v>71</v>
      </c>
      <c r="Q37" s="218" t="s">
        <v>71</v>
      </c>
      <c r="R37" s="218" t="s">
        <v>71</v>
      </c>
      <c r="S37" s="218" t="s">
        <v>71</v>
      </c>
      <c r="T37" s="218" t="s">
        <v>71</v>
      </c>
      <c r="U37" s="218" t="s">
        <v>2197</v>
      </c>
      <c r="V37" s="218"/>
      <c r="X37" s="529"/>
    </row>
    <row r="38" spans="1:24" s="99" customFormat="1" x14ac:dyDescent="0.2">
      <c r="A38" s="91">
        <v>3</v>
      </c>
      <c r="B38" s="218" t="s">
        <v>2523</v>
      </c>
      <c r="C38" s="262" t="s">
        <v>78</v>
      </c>
      <c r="D38" s="218" t="s">
        <v>1602</v>
      </c>
      <c r="E38" s="218" t="s">
        <v>2193</v>
      </c>
      <c r="F38" s="218">
        <v>5</v>
      </c>
      <c r="G38" s="218" t="s">
        <v>354</v>
      </c>
      <c r="H38" s="91">
        <v>6</v>
      </c>
      <c r="I38" s="91" t="s">
        <v>126</v>
      </c>
      <c r="J38" s="91">
        <f t="shared" si="0"/>
        <v>144</v>
      </c>
      <c r="K38" s="218">
        <v>20000</v>
      </c>
      <c r="L38" s="218" t="s">
        <v>2196</v>
      </c>
      <c r="M38" s="218" t="s">
        <v>2195</v>
      </c>
      <c r="N38" s="218" t="s">
        <v>2196</v>
      </c>
      <c r="O38" s="218" t="s">
        <v>71</v>
      </c>
      <c r="P38" s="218" t="s">
        <v>71</v>
      </c>
      <c r="Q38" s="218" t="s">
        <v>71</v>
      </c>
      <c r="R38" s="218" t="s">
        <v>71</v>
      </c>
      <c r="S38" s="218" t="s">
        <v>71</v>
      </c>
      <c r="T38" s="218" t="s">
        <v>71</v>
      </c>
      <c r="U38" s="218" t="s">
        <v>2197</v>
      </c>
      <c r="V38" s="91"/>
      <c r="X38" s="529"/>
    </row>
    <row r="39" spans="1:24" s="529" customFormat="1" x14ac:dyDescent="0.2">
      <c r="A39" s="218">
        <v>3</v>
      </c>
      <c r="B39" s="218" t="s">
        <v>2523</v>
      </c>
      <c r="C39" s="262" t="s">
        <v>78</v>
      </c>
      <c r="D39" s="218" t="s">
        <v>1596</v>
      </c>
      <c r="E39" s="218" t="s">
        <v>2199</v>
      </c>
      <c r="F39" s="218">
        <v>3</v>
      </c>
      <c r="G39" s="218" t="s">
        <v>354</v>
      </c>
      <c r="H39" s="91">
        <v>6</v>
      </c>
      <c r="I39" s="91" t="s">
        <v>126</v>
      </c>
      <c r="J39" s="91">
        <f t="shared" si="0"/>
        <v>144</v>
      </c>
      <c r="K39" s="91" t="s">
        <v>52</v>
      </c>
      <c r="L39" s="91" t="s">
        <v>52</v>
      </c>
      <c r="M39" s="91" t="s">
        <v>52</v>
      </c>
      <c r="N39" s="91" t="s">
        <v>52</v>
      </c>
      <c r="O39" s="91" t="s">
        <v>71</v>
      </c>
      <c r="P39" s="91" t="s">
        <v>71</v>
      </c>
      <c r="Q39" s="91" t="s">
        <v>71</v>
      </c>
      <c r="R39" s="91" t="s">
        <v>71</v>
      </c>
      <c r="S39" s="91" t="s">
        <v>71</v>
      </c>
      <c r="T39" s="91" t="s">
        <v>71</v>
      </c>
      <c r="U39" s="91" t="s">
        <v>2197</v>
      </c>
      <c r="V39" s="218"/>
    </row>
    <row r="40" spans="1:24" s="99" customFormat="1" x14ac:dyDescent="0.2">
      <c r="A40" s="91">
        <v>4</v>
      </c>
      <c r="B40" s="218" t="s">
        <v>2524</v>
      </c>
      <c r="C40" s="262" t="s">
        <v>78</v>
      </c>
      <c r="D40" s="218" t="s">
        <v>90</v>
      </c>
      <c r="E40" s="218" t="s">
        <v>90</v>
      </c>
      <c r="F40" s="218">
        <v>6</v>
      </c>
      <c r="G40" s="218" t="s">
        <v>354</v>
      </c>
      <c r="H40" s="91">
        <v>6</v>
      </c>
      <c r="I40" s="91" t="s">
        <v>126</v>
      </c>
      <c r="J40" s="91">
        <f t="shared" si="0"/>
        <v>144</v>
      </c>
      <c r="K40" s="218">
        <v>20000</v>
      </c>
      <c r="L40" s="218" t="s">
        <v>2196</v>
      </c>
      <c r="M40" s="218" t="s">
        <v>2195</v>
      </c>
      <c r="N40" s="218" t="s">
        <v>2196</v>
      </c>
      <c r="O40" s="218" t="s">
        <v>71</v>
      </c>
      <c r="P40" s="218" t="s">
        <v>71</v>
      </c>
      <c r="Q40" s="218" t="s">
        <v>71</v>
      </c>
      <c r="R40" s="218" t="s">
        <v>71</v>
      </c>
      <c r="S40" s="218" t="s">
        <v>71</v>
      </c>
      <c r="T40" s="218" t="s">
        <v>71</v>
      </c>
      <c r="U40" s="218" t="s">
        <v>2197</v>
      </c>
      <c r="V40" s="91"/>
      <c r="X40" s="529"/>
    </row>
    <row r="41" spans="1:24" s="529" customFormat="1" x14ac:dyDescent="0.2">
      <c r="A41" s="218">
        <v>4</v>
      </c>
      <c r="B41" s="218" t="s">
        <v>2524</v>
      </c>
      <c r="C41" s="262" t="s">
        <v>78</v>
      </c>
      <c r="D41" s="218" t="s">
        <v>1596</v>
      </c>
      <c r="E41" s="218" t="s">
        <v>2191</v>
      </c>
      <c r="F41" s="218">
        <v>4</v>
      </c>
      <c r="G41" s="218" t="s">
        <v>354</v>
      </c>
      <c r="H41" s="91">
        <v>6</v>
      </c>
      <c r="I41" s="91" t="s">
        <v>126</v>
      </c>
      <c r="J41" s="91">
        <f t="shared" si="0"/>
        <v>144</v>
      </c>
      <c r="K41" s="218">
        <v>20000</v>
      </c>
      <c r="L41" s="218" t="s">
        <v>2196</v>
      </c>
      <c r="M41" s="218" t="s">
        <v>2195</v>
      </c>
      <c r="N41" s="218" t="s">
        <v>2196</v>
      </c>
      <c r="O41" s="218" t="s">
        <v>71</v>
      </c>
      <c r="P41" s="218" t="s">
        <v>71</v>
      </c>
      <c r="Q41" s="218" t="s">
        <v>71</v>
      </c>
      <c r="R41" s="218" t="s">
        <v>71</v>
      </c>
      <c r="S41" s="218" t="s">
        <v>71</v>
      </c>
      <c r="T41" s="218" t="s">
        <v>71</v>
      </c>
      <c r="U41" s="218" t="s">
        <v>2198</v>
      </c>
      <c r="V41" s="218"/>
    </row>
    <row r="42" spans="1:24" s="99" customFormat="1" x14ac:dyDescent="0.2">
      <c r="A42" s="91">
        <v>4</v>
      </c>
      <c r="B42" s="218" t="s">
        <v>2524</v>
      </c>
      <c r="C42" s="262" t="s">
        <v>78</v>
      </c>
      <c r="D42" s="218" t="s">
        <v>1596</v>
      </c>
      <c r="E42" s="218" t="s">
        <v>2192</v>
      </c>
      <c r="F42" s="218">
        <v>4</v>
      </c>
      <c r="G42" s="218" t="s">
        <v>354</v>
      </c>
      <c r="H42" s="91">
        <v>6</v>
      </c>
      <c r="I42" s="91" t="s">
        <v>126</v>
      </c>
      <c r="J42" s="91">
        <f t="shared" si="0"/>
        <v>144</v>
      </c>
      <c r="K42" s="218">
        <v>20000</v>
      </c>
      <c r="L42" s="218" t="s">
        <v>2196</v>
      </c>
      <c r="M42" s="218" t="s">
        <v>2195</v>
      </c>
      <c r="N42" s="218" t="s">
        <v>2196</v>
      </c>
      <c r="O42" s="218" t="s">
        <v>71</v>
      </c>
      <c r="P42" s="218" t="s">
        <v>71</v>
      </c>
      <c r="Q42" s="218" t="s">
        <v>71</v>
      </c>
      <c r="R42" s="218" t="s">
        <v>71</v>
      </c>
      <c r="S42" s="218" t="s">
        <v>71</v>
      </c>
      <c r="T42" s="218" t="s">
        <v>71</v>
      </c>
      <c r="U42" s="218" t="s">
        <v>2197</v>
      </c>
      <c r="V42" s="218"/>
      <c r="X42" s="529"/>
    </row>
    <row r="43" spans="1:24" s="99" customFormat="1" x14ac:dyDescent="0.2">
      <c r="A43" s="91">
        <v>4</v>
      </c>
      <c r="B43" s="218" t="s">
        <v>2524</v>
      </c>
      <c r="C43" s="262" t="s">
        <v>78</v>
      </c>
      <c r="D43" s="218" t="s">
        <v>1602</v>
      </c>
      <c r="E43" s="218" t="s">
        <v>2193</v>
      </c>
      <c r="F43" s="218">
        <v>5</v>
      </c>
      <c r="G43" s="218" t="s">
        <v>354</v>
      </c>
      <c r="H43" s="91">
        <v>6</v>
      </c>
      <c r="I43" s="91" t="s">
        <v>126</v>
      </c>
      <c r="J43" s="91">
        <f t="shared" si="0"/>
        <v>144</v>
      </c>
      <c r="K43" s="218">
        <v>200</v>
      </c>
      <c r="L43" s="218" t="s">
        <v>2196</v>
      </c>
      <c r="M43" s="218">
        <v>20000</v>
      </c>
      <c r="N43" s="218" t="s">
        <v>2196</v>
      </c>
      <c r="O43" s="218" t="s">
        <v>71</v>
      </c>
      <c r="P43" s="218" t="s">
        <v>71</v>
      </c>
      <c r="Q43" s="218" t="s">
        <v>71</v>
      </c>
      <c r="R43" s="218" t="s">
        <v>71</v>
      </c>
      <c r="S43" s="218" t="s">
        <v>71</v>
      </c>
      <c r="T43" s="218" t="s">
        <v>71</v>
      </c>
      <c r="U43" s="218" t="s">
        <v>2197</v>
      </c>
      <c r="V43" s="91"/>
      <c r="X43" s="529"/>
    </row>
    <row r="44" spans="1:24" s="529" customFormat="1" x14ac:dyDescent="0.2">
      <c r="A44" s="218">
        <v>4</v>
      </c>
      <c r="B44" s="218" t="s">
        <v>2524</v>
      </c>
      <c r="C44" s="262" t="s">
        <v>78</v>
      </c>
      <c r="D44" s="218" t="s">
        <v>1596</v>
      </c>
      <c r="E44" s="218" t="s">
        <v>2199</v>
      </c>
      <c r="F44" s="218">
        <v>3</v>
      </c>
      <c r="G44" s="218" t="s">
        <v>354</v>
      </c>
      <c r="H44" s="91">
        <v>6</v>
      </c>
      <c r="I44" s="91" t="s">
        <v>126</v>
      </c>
      <c r="J44" s="91">
        <f t="shared" si="0"/>
        <v>144</v>
      </c>
      <c r="K44" s="91" t="s">
        <v>52</v>
      </c>
      <c r="L44" s="91" t="s">
        <v>52</v>
      </c>
      <c r="M44" s="91" t="s">
        <v>52</v>
      </c>
      <c r="N44" s="91" t="s">
        <v>52</v>
      </c>
      <c r="O44" s="91" t="s">
        <v>71</v>
      </c>
      <c r="P44" s="91" t="s">
        <v>71</v>
      </c>
      <c r="Q44" s="91" t="s">
        <v>71</v>
      </c>
      <c r="R44" s="91" t="s">
        <v>71</v>
      </c>
      <c r="S44" s="91" t="s">
        <v>71</v>
      </c>
      <c r="T44" s="91" t="s">
        <v>71</v>
      </c>
      <c r="U44" s="91" t="s">
        <v>2197</v>
      </c>
      <c r="V44" s="218"/>
    </row>
    <row r="45" spans="1:24" s="99" customFormat="1" x14ac:dyDescent="0.2">
      <c r="A45" s="296">
        <v>5</v>
      </c>
      <c r="B45" s="297" t="s">
        <v>2523</v>
      </c>
      <c r="C45" s="298" t="s">
        <v>247</v>
      </c>
      <c r="D45" s="297" t="s">
        <v>90</v>
      </c>
      <c r="E45" s="297" t="s">
        <v>90</v>
      </c>
      <c r="F45" s="297">
        <v>6</v>
      </c>
      <c r="G45" s="297" t="s">
        <v>354</v>
      </c>
      <c r="H45" s="296">
        <v>6</v>
      </c>
      <c r="I45" s="296" t="s">
        <v>126</v>
      </c>
      <c r="J45" s="296">
        <f t="shared" si="0"/>
        <v>144</v>
      </c>
      <c r="K45" s="297">
        <v>20000</v>
      </c>
      <c r="L45" s="297" t="s">
        <v>2196</v>
      </c>
      <c r="M45" s="297" t="s">
        <v>2195</v>
      </c>
      <c r="N45" s="297" t="s">
        <v>2196</v>
      </c>
      <c r="O45" s="297" t="s">
        <v>71</v>
      </c>
      <c r="P45" s="297" t="s">
        <v>71</v>
      </c>
      <c r="Q45" s="297" t="s">
        <v>71</v>
      </c>
      <c r="R45" s="297" t="s">
        <v>71</v>
      </c>
      <c r="S45" s="297" t="s">
        <v>71</v>
      </c>
      <c r="T45" s="297" t="s">
        <v>71</v>
      </c>
      <c r="U45" s="297" t="s">
        <v>2197</v>
      </c>
      <c r="V45" s="297"/>
      <c r="X45" s="529"/>
    </row>
    <row r="46" spans="1:24" s="99" customFormat="1" x14ac:dyDescent="0.2">
      <c r="A46" s="296">
        <v>5</v>
      </c>
      <c r="B46" s="297" t="s">
        <v>2523</v>
      </c>
      <c r="C46" s="298" t="s">
        <v>247</v>
      </c>
      <c r="D46" s="297" t="s">
        <v>1596</v>
      </c>
      <c r="E46" s="297" t="s">
        <v>2191</v>
      </c>
      <c r="F46" s="297">
        <v>4</v>
      </c>
      <c r="G46" s="297" t="s">
        <v>354</v>
      </c>
      <c r="H46" s="296">
        <v>6</v>
      </c>
      <c r="I46" s="296" t="s">
        <v>126</v>
      </c>
      <c r="J46" s="296">
        <f t="shared" si="0"/>
        <v>144</v>
      </c>
      <c r="K46" s="297">
        <v>0</v>
      </c>
      <c r="L46" s="297" t="s">
        <v>2196</v>
      </c>
      <c r="M46" s="297">
        <v>200</v>
      </c>
      <c r="N46" s="297" t="s">
        <v>2196</v>
      </c>
      <c r="O46" s="297" t="s">
        <v>71</v>
      </c>
      <c r="P46" s="297" t="s">
        <v>71</v>
      </c>
      <c r="Q46" s="297" t="s">
        <v>71</v>
      </c>
      <c r="R46" s="297" t="s">
        <v>71</v>
      </c>
      <c r="S46" s="297" t="s">
        <v>71</v>
      </c>
      <c r="T46" s="297" t="s">
        <v>71</v>
      </c>
      <c r="U46" s="297" t="s">
        <v>2198</v>
      </c>
      <c r="V46" s="296" t="s">
        <v>2525</v>
      </c>
      <c r="X46" s="529"/>
    </row>
    <row r="47" spans="1:24" s="99" customFormat="1" x14ac:dyDescent="0.2">
      <c r="A47" s="296">
        <v>5</v>
      </c>
      <c r="B47" s="297" t="s">
        <v>2523</v>
      </c>
      <c r="C47" s="298" t="s">
        <v>247</v>
      </c>
      <c r="D47" s="297" t="s">
        <v>1596</v>
      </c>
      <c r="E47" s="297" t="s">
        <v>2192</v>
      </c>
      <c r="F47" s="297">
        <v>4</v>
      </c>
      <c r="G47" s="297" t="s">
        <v>354</v>
      </c>
      <c r="H47" s="296">
        <v>6</v>
      </c>
      <c r="I47" s="296" t="s">
        <v>126</v>
      </c>
      <c r="J47" s="296">
        <f t="shared" si="0"/>
        <v>144</v>
      </c>
      <c r="K47" s="297">
        <v>20000</v>
      </c>
      <c r="L47" s="297" t="s">
        <v>2196</v>
      </c>
      <c r="M47" s="297" t="s">
        <v>2195</v>
      </c>
      <c r="N47" s="297" t="s">
        <v>2196</v>
      </c>
      <c r="O47" s="297" t="s">
        <v>71</v>
      </c>
      <c r="P47" s="297" t="s">
        <v>71</v>
      </c>
      <c r="Q47" s="297" t="s">
        <v>71</v>
      </c>
      <c r="R47" s="297" t="s">
        <v>71</v>
      </c>
      <c r="S47" s="297" t="s">
        <v>71</v>
      </c>
      <c r="T47" s="297" t="s">
        <v>71</v>
      </c>
      <c r="U47" s="297" t="s">
        <v>2197</v>
      </c>
      <c r="V47" s="296"/>
      <c r="X47" s="529"/>
    </row>
    <row r="48" spans="1:24" s="529" customFormat="1" x14ac:dyDescent="0.2">
      <c r="A48" s="297">
        <v>5</v>
      </c>
      <c r="B48" s="297" t="s">
        <v>2523</v>
      </c>
      <c r="C48" s="298" t="s">
        <v>247</v>
      </c>
      <c r="D48" s="297" t="s">
        <v>1596</v>
      </c>
      <c r="E48" s="297" t="s">
        <v>2199</v>
      </c>
      <c r="F48" s="297">
        <v>3</v>
      </c>
      <c r="G48" s="297" t="s">
        <v>354</v>
      </c>
      <c r="H48" s="296">
        <v>6</v>
      </c>
      <c r="I48" s="296" t="s">
        <v>126</v>
      </c>
      <c r="J48" s="296">
        <f t="shared" si="0"/>
        <v>144</v>
      </c>
      <c r="K48" s="297" t="s">
        <v>52</v>
      </c>
      <c r="L48" s="297" t="s">
        <v>52</v>
      </c>
      <c r="M48" s="297" t="s">
        <v>52</v>
      </c>
      <c r="N48" s="297" t="s">
        <v>52</v>
      </c>
      <c r="O48" s="297" t="s">
        <v>71</v>
      </c>
      <c r="P48" s="297" t="s">
        <v>71</v>
      </c>
      <c r="Q48" s="297" t="s">
        <v>71</v>
      </c>
      <c r="R48" s="297" t="s">
        <v>71</v>
      </c>
      <c r="S48" s="297" t="s">
        <v>71</v>
      </c>
      <c r="T48" s="297" t="s">
        <v>71</v>
      </c>
      <c r="U48" s="297" t="s">
        <v>2197</v>
      </c>
      <c r="V48" s="297"/>
    </row>
    <row r="49" spans="1:26" s="99" customFormat="1" x14ac:dyDescent="0.2">
      <c r="A49" s="296">
        <v>6</v>
      </c>
      <c r="B49" s="297" t="s">
        <v>2524</v>
      </c>
      <c r="C49" s="298" t="s">
        <v>247</v>
      </c>
      <c r="D49" s="297" t="s">
        <v>90</v>
      </c>
      <c r="E49" s="297" t="s">
        <v>90</v>
      </c>
      <c r="F49" s="297">
        <v>6</v>
      </c>
      <c r="G49" s="297" t="s">
        <v>354</v>
      </c>
      <c r="H49" s="296">
        <v>6</v>
      </c>
      <c r="I49" s="296" t="s">
        <v>126</v>
      </c>
      <c r="J49" s="296">
        <f t="shared" si="0"/>
        <v>144</v>
      </c>
      <c r="K49" s="297">
        <v>20000</v>
      </c>
      <c r="L49" s="297" t="s">
        <v>2196</v>
      </c>
      <c r="M49" s="297" t="s">
        <v>2195</v>
      </c>
      <c r="N49" s="297" t="s">
        <v>2196</v>
      </c>
      <c r="O49" s="297" t="s">
        <v>71</v>
      </c>
      <c r="P49" s="297" t="s">
        <v>71</v>
      </c>
      <c r="Q49" s="297" t="s">
        <v>71</v>
      </c>
      <c r="R49" s="297" t="s">
        <v>71</v>
      </c>
      <c r="S49" s="297" t="s">
        <v>71</v>
      </c>
      <c r="T49" s="297" t="s">
        <v>71</v>
      </c>
      <c r="U49" s="297" t="s">
        <v>2197</v>
      </c>
      <c r="V49" s="297"/>
      <c r="X49" s="529"/>
    </row>
    <row r="50" spans="1:26" s="99" customFormat="1" x14ac:dyDescent="0.2">
      <c r="A50" s="296">
        <v>6</v>
      </c>
      <c r="B50" s="297" t="s">
        <v>2524</v>
      </c>
      <c r="C50" s="298" t="s">
        <v>247</v>
      </c>
      <c r="D50" s="297" t="s">
        <v>1596</v>
      </c>
      <c r="E50" s="297" t="s">
        <v>2191</v>
      </c>
      <c r="F50" s="297">
        <v>4</v>
      </c>
      <c r="G50" s="297" t="s">
        <v>354</v>
      </c>
      <c r="H50" s="296">
        <v>6</v>
      </c>
      <c r="I50" s="296" t="s">
        <v>126</v>
      </c>
      <c r="J50" s="296">
        <f t="shared" si="0"/>
        <v>144</v>
      </c>
      <c r="K50" s="297">
        <v>20000</v>
      </c>
      <c r="L50" s="297" t="s">
        <v>2196</v>
      </c>
      <c r="M50" s="297" t="s">
        <v>2195</v>
      </c>
      <c r="N50" s="297" t="s">
        <v>2196</v>
      </c>
      <c r="O50" s="297" t="s">
        <v>71</v>
      </c>
      <c r="P50" s="297" t="s">
        <v>71</v>
      </c>
      <c r="Q50" s="297" t="s">
        <v>71</v>
      </c>
      <c r="R50" s="297" t="s">
        <v>71</v>
      </c>
      <c r="S50" s="297" t="s">
        <v>71</v>
      </c>
      <c r="T50" s="297" t="s">
        <v>71</v>
      </c>
      <c r="U50" s="297" t="s">
        <v>2198</v>
      </c>
      <c r="V50" s="296"/>
      <c r="X50" s="529"/>
    </row>
    <row r="51" spans="1:26" s="99" customFormat="1" x14ac:dyDescent="0.2">
      <c r="A51" s="296">
        <v>6</v>
      </c>
      <c r="B51" s="297" t="s">
        <v>2524</v>
      </c>
      <c r="C51" s="298" t="s">
        <v>247</v>
      </c>
      <c r="D51" s="297" t="s">
        <v>1596</v>
      </c>
      <c r="E51" s="297" t="s">
        <v>2192</v>
      </c>
      <c r="F51" s="297">
        <v>4</v>
      </c>
      <c r="G51" s="297" t="s">
        <v>354</v>
      </c>
      <c r="H51" s="296">
        <v>6</v>
      </c>
      <c r="I51" s="296" t="s">
        <v>126</v>
      </c>
      <c r="J51" s="296">
        <f t="shared" si="0"/>
        <v>144</v>
      </c>
      <c r="K51" s="297">
        <v>20000</v>
      </c>
      <c r="L51" s="297" t="s">
        <v>2196</v>
      </c>
      <c r="M51" s="297" t="s">
        <v>2195</v>
      </c>
      <c r="N51" s="297" t="s">
        <v>2196</v>
      </c>
      <c r="O51" s="297" t="s">
        <v>71</v>
      </c>
      <c r="P51" s="297" t="s">
        <v>71</v>
      </c>
      <c r="Q51" s="297" t="s">
        <v>71</v>
      </c>
      <c r="R51" s="297" t="s">
        <v>71</v>
      </c>
      <c r="S51" s="297" t="s">
        <v>71</v>
      </c>
      <c r="T51" s="297" t="s">
        <v>71</v>
      </c>
      <c r="U51" s="297" t="s">
        <v>2197</v>
      </c>
      <c r="V51" s="296"/>
      <c r="X51" s="529"/>
    </row>
    <row r="52" spans="1:26" s="529" customFormat="1" x14ac:dyDescent="0.2">
      <c r="A52" s="297">
        <v>6</v>
      </c>
      <c r="B52" s="297" t="s">
        <v>2524</v>
      </c>
      <c r="C52" s="298" t="s">
        <v>247</v>
      </c>
      <c r="D52" s="297" t="s">
        <v>1596</v>
      </c>
      <c r="E52" s="297" t="s">
        <v>2199</v>
      </c>
      <c r="F52" s="297">
        <v>3</v>
      </c>
      <c r="G52" s="297" t="s">
        <v>354</v>
      </c>
      <c r="H52" s="296">
        <v>6</v>
      </c>
      <c r="I52" s="296" t="s">
        <v>126</v>
      </c>
      <c r="J52" s="296">
        <f t="shared" si="0"/>
        <v>144</v>
      </c>
      <c r="K52" s="297" t="s">
        <v>52</v>
      </c>
      <c r="L52" s="297" t="s">
        <v>52</v>
      </c>
      <c r="M52" s="297" t="s">
        <v>52</v>
      </c>
      <c r="N52" s="297" t="s">
        <v>52</v>
      </c>
      <c r="O52" s="297" t="s">
        <v>71</v>
      </c>
      <c r="P52" s="297" t="s">
        <v>71</v>
      </c>
      <c r="Q52" s="297" t="s">
        <v>71</v>
      </c>
      <c r="R52" s="297" t="s">
        <v>71</v>
      </c>
      <c r="S52" s="297" t="s">
        <v>71</v>
      </c>
      <c r="T52" s="297" t="s">
        <v>71</v>
      </c>
      <c r="U52" s="297" t="s">
        <v>2197</v>
      </c>
      <c r="V52" s="297"/>
    </row>
    <row r="54" spans="1:26" ht="16" thickBot="1" x14ac:dyDescent="0.25">
      <c r="A54" s="1" t="s">
        <v>2142</v>
      </c>
      <c r="B54" s="1"/>
      <c r="C54" s="1" t="s">
        <v>69</v>
      </c>
      <c r="D54" s="16"/>
      <c r="E54" s="16" t="s">
        <v>105</v>
      </c>
      <c r="F54" s="43"/>
      <c r="G54" s="43"/>
      <c r="H54" s="43"/>
      <c r="I54" s="43"/>
      <c r="J54" s="43"/>
      <c r="K54" s="43"/>
      <c r="L54" s="43"/>
      <c r="M54" s="43"/>
      <c r="N54" s="43"/>
      <c r="O54" s="43"/>
      <c r="P54" s="43"/>
      <c r="Q54" s="43"/>
      <c r="R54" s="43"/>
      <c r="S54" s="43"/>
      <c r="T54" s="43"/>
      <c r="U54" s="43"/>
      <c r="V54" s="43"/>
      <c r="W54" s="43"/>
      <c r="X54" s="43"/>
    </row>
    <row r="56" spans="1:26" x14ac:dyDescent="0.2">
      <c r="A56" s="230" t="s">
        <v>5</v>
      </c>
      <c r="B56" s="55" t="s">
        <v>9</v>
      </c>
      <c r="C56" s="55" t="s">
        <v>56</v>
      </c>
      <c r="D56" s="55" t="s">
        <v>488</v>
      </c>
      <c r="E56" s="55" t="s">
        <v>489</v>
      </c>
      <c r="F56" s="55" t="s">
        <v>490</v>
      </c>
      <c r="G56" s="55" t="s">
        <v>491</v>
      </c>
      <c r="H56" s="55" t="s">
        <v>492</v>
      </c>
      <c r="I56" s="55" t="s">
        <v>493</v>
      </c>
      <c r="J56" s="55" t="s">
        <v>2139</v>
      </c>
      <c r="K56" s="55" t="s">
        <v>122</v>
      </c>
      <c r="L56" s="55" t="s">
        <v>2140</v>
      </c>
      <c r="M56" s="55" t="s">
        <v>122</v>
      </c>
      <c r="N56" s="530" t="s">
        <v>42</v>
      </c>
      <c r="O56" s="55" t="s">
        <v>2141</v>
      </c>
      <c r="P56" s="55" t="s">
        <v>122</v>
      </c>
      <c r="Q56" s="530" t="s">
        <v>10</v>
      </c>
      <c r="R56" s="55" t="s">
        <v>2566</v>
      </c>
      <c r="S56" s="55" t="s">
        <v>11</v>
      </c>
      <c r="T56" s="55" t="s">
        <v>16</v>
      </c>
      <c r="U56" s="111"/>
      <c r="V56" s="18"/>
      <c r="W56" s="18"/>
      <c r="X56" s="18"/>
    </row>
    <row r="57" spans="1:26" s="98" customFormat="1" x14ac:dyDescent="0.2">
      <c r="A57" s="83"/>
      <c r="B57" s="83"/>
      <c r="C57" s="85"/>
      <c r="D57" s="57"/>
      <c r="E57" s="84"/>
      <c r="F57" s="84"/>
      <c r="G57" s="84"/>
      <c r="H57" s="84"/>
      <c r="I57" s="84"/>
      <c r="J57" s="84"/>
      <c r="K57" s="57"/>
      <c r="L57" s="57"/>
      <c r="M57" s="57"/>
      <c r="N57" s="57"/>
      <c r="O57" s="57"/>
      <c r="P57" s="57"/>
      <c r="Q57" s="57"/>
      <c r="R57" s="57"/>
      <c r="S57" s="57"/>
      <c r="T57" s="57"/>
      <c r="U57" s="82"/>
      <c r="V57" s="57"/>
      <c r="W57" s="49"/>
      <c r="X57" s="49"/>
    </row>
    <row r="59" spans="1:26" ht="16" thickBot="1" x14ac:dyDescent="0.25">
      <c r="A59" s="1" t="s">
        <v>12</v>
      </c>
      <c r="B59" s="1"/>
      <c r="C59" s="43"/>
      <c r="D59" s="43"/>
      <c r="E59" s="43"/>
      <c r="F59" s="43"/>
      <c r="G59" s="43"/>
      <c r="H59" s="43"/>
      <c r="I59" s="43"/>
      <c r="J59" s="43"/>
      <c r="K59" s="43"/>
      <c r="L59" s="43"/>
      <c r="M59" s="43"/>
      <c r="N59" s="43"/>
      <c r="O59" s="43"/>
      <c r="P59" s="43"/>
      <c r="Q59" s="43"/>
      <c r="R59" s="43"/>
      <c r="S59" s="43"/>
      <c r="T59" s="43"/>
      <c r="U59" s="43"/>
      <c r="V59" s="43"/>
      <c r="W59" s="43"/>
      <c r="X59" s="43"/>
    </row>
    <row r="60" spans="1:26" x14ac:dyDescent="0.2">
      <c r="A60" s="3" t="s">
        <v>13</v>
      </c>
      <c r="B60" s="3"/>
      <c r="C60" s="31"/>
      <c r="D60" s="31"/>
      <c r="E60" s="58" t="s">
        <v>1529</v>
      </c>
      <c r="F60" s="58" t="s">
        <v>1500</v>
      </c>
      <c r="G60" s="58" t="s">
        <v>1551</v>
      </c>
      <c r="H60" s="30" t="s">
        <v>54</v>
      </c>
      <c r="I60" s="31"/>
      <c r="J60" s="411" t="s">
        <v>16</v>
      </c>
      <c r="K60" s="31"/>
      <c r="L60" s="31"/>
      <c r="M60" s="31"/>
      <c r="N60" s="31"/>
      <c r="O60" s="31"/>
      <c r="P60" s="31"/>
      <c r="Q60" s="31"/>
      <c r="R60" s="31"/>
      <c r="S60" s="31"/>
      <c r="T60" s="31"/>
      <c r="U60" s="31"/>
      <c r="V60" s="31"/>
      <c r="W60" s="31"/>
      <c r="X60" s="31"/>
      <c r="Y60" s="31"/>
      <c r="Z60" s="31"/>
    </row>
    <row r="61" spans="1:26" s="538" customFormat="1" ht="17" x14ac:dyDescent="0.2">
      <c r="A61" s="59">
        <v>1</v>
      </c>
      <c r="B61" s="59"/>
      <c r="C61" s="60" t="s">
        <v>37</v>
      </c>
      <c r="D61" s="60"/>
      <c r="E61" s="61">
        <v>1</v>
      </c>
      <c r="F61" s="61">
        <v>1</v>
      </c>
      <c r="G61" s="61">
        <v>1</v>
      </c>
      <c r="H61" s="60" t="s">
        <v>60</v>
      </c>
      <c r="I61" s="60"/>
      <c r="J61" s="412" t="s">
        <v>2513</v>
      </c>
      <c r="K61" s="60"/>
      <c r="L61" s="60"/>
      <c r="M61" s="60"/>
      <c r="N61" s="60"/>
      <c r="O61" s="60"/>
      <c r="P61" s="60"/>
      <c r="Q61" s="60"/>
      <c r="R61" s="60"/>
      <c r="S61" s="60"/>
      <c r="T61" s="60"/>
      <c r="U61" s="60"/>
      <c r="V61" s="60"/>
      <c r="W61" s="60"/>
      <c r="X61" s="60"/>
      <c r="Y61" s="60"/>
      <c r="Z61" s="60"/>
    </row>
    <row r="62" spans="1:26" x14ac:dyDescent="0.2">
      <c r="A62" s="4">
        <v>2</v>
      </c>
      <c r="B62" s="4"/>
      <c r="C62" s="5" t="s">
        <v>17</v>
      </c>
      <c r="E62" s="6">
        <v>1</v>
      </c>
      <c r="F62" s="6">
        <v>1</v>
      </c>
      <c r="G62" s="6">
        <v>1</v>
      </c>
      <c r="H62" s="19" t="s">
        <v>61</v>
      </c>
      <c r="J62" s="41" t="s">
        <v>2201</v>
      </c>
      <c r="Y62" s="19"/>
      <c r="Z62" s="19"/>
    </row>
    <row r="63" spans="1:26" s="539" customFormat="1" x14ac:dyDescent="0.2">
      <c r="A63" s="7">
        <v>3</v>
      </c>
      <c r="B63" s="7"/>
      <c r="C63" s="8" t="s">
        <v>18</v>
      </c>
      <c r="D63" s="8"/>
      <c r="E63" s="10">
        <v>0</v>
      </c>
      <c r="F63" s="10">
        <v>0</v>
      </c>
      <c r="G63" s="10">
        <v>0</v>
      </c>
      <c r="H63" s="8" t="s">
        <v>19</v>
      </c>
      <c r="I63" s="8"/>
      <c r="J63" s="41" t="s">
        <v>2203</v>
      </c>
      <c r="K63" s="19"/>
      <c r="L63" s="8"/>
      <c r="M63" s="8"/>
      <c r="N63" s="8"/>
      <c r="O63" s="8"/>
      <c r="P63" s="8"/>
      <c r="Q63" s="8"/>
      <c r="R63" s="8"/>
      <c r="S63" s="8"/>
      <c r="T63" s="8"/>
      <c r="U63" s="8"/>
      <c r="V63" s="8"/>
      <c r="W63" s="8"/>
      <c r="X63" s="8"/>
      <c r="Y63" s="8"/>
      <c r="Z63" s="8"/>
    </row>
    <row r="64" spans="1:26" s="539" customFormat="1" x14ac:dyDescent="0.2">
      <c r="A64" s="7">
        <v>4</v>
      </c>
      <c r="B64" s="7"/>
      <c r="C64" s="8" t="s">
        <v>20</v>
      </c>
      <c r="D64" s="8"/>
      <c r="E64" s="10">
        <v>1</v>
      </c>
      <c r="F64" s="10">
        <v>1</v>
      </c>
      <c r="G64" s="10">
        <v>1</v>
      </c>
      <c r="H64" s="8" t="s">
        <v>21</v>
      </c>
      <c r="I64" s="8"/>
      <c r="J64" s="42" t="s">
        <v>2522</v>
      </c>
      <c r="K64" s="19"/>
      <c r="L64" s="8"/>
      <c r="M64" s="8"/>
      <c r="N64" s="8"/>
      <c r="O64" s="8"/>
      <c r="P64" s="8"/>
      <c r="Q64" s="8"/>
      <c r="R64" s="8"/>
      <c r="S64" s="8"/>
      <c r="T64" s="8"/>
      <c r="U64" s="8"/>
      <c r="V64" s="8"/>
      <c r="W64" s="8"/>
      <c r="X64" s="8"/>
      <c r="Y64" s="8"/>
      <c r="Z64" s="8"/>
    </row>
    <row r="65" spans="1:26" x14ac:dyDescent="0.2">
      <c r="A65" s="4">
        <v>5</v>
      </c>
      <c r="B65" s="4"/>
      <c r="C65" s="5" t="s">
        <v>22</v>
      </c>
      <c r="E65" s="6">
        <v>0</v>
      </c>
      <c r="F65" s="6">
        <v>0</v>
      </c>
      <c r="G65" s="6">
        <v>0</v>
      </c>
      <c r="H65" s="19" t="s">
        <v>23</v>
      </c>
      <c r="J65" s="41" t="s">
        <v>2188</v>
      </c>
      <c r="Y65" s="19"/>
      <c r="Z65" s="19"/>
    </row>
    <row r="66" spans="1:26" x14ac:dyDescent="0.2">
      <c r="A66" s="7">
        <v>6</v>
      </c>
      <c r="B66" s="7"/>
      <c r="C66" s="8" t="s">
        <v>24</v>
      </c>
      <c r="E66" s="10">
        <v>1</v>
      </c>
      <c r="F66" s="10">
        <v>1</v>
      </c>
      <c r="G66" s="10">
        <v>1</v>
      </c>
      <c r="H66" s="19" t="s">
        <v>128</v>
      </c>
      <c r="J66" s="41" t="s">
        <v>2202</v>
      </c>
      <c r="Y66" s="19"/>
      <c r="Z66" s="19"/>
    </row>
    <row r="67" spans="1:26" x14ac:dyDescent="0.2">
      <c r="E67" s="62"/>
      <c r="F67" s="62"/>
      <c r="G67" s="62"/>
      <c r="J67" s="41"/>
      <c r="Y67" s="19"/>
      <c r="Z67" s="19"/>
    </row>
    <row r="68" spans="1:26" x14ac:dyDescent="0.2">
      <c r="A68" s="3" t="s">
        <v>25</v>
      </c>
      <c r="B68" s="3"/>
      <c r="C68" s="31"/>
      <c r="D68" s="31"/>
      <c r="E68" s="58" t="s">
        <v>14</v>
      </c>
      <c r="F68" s="58" t="s">
        <v>14</v>
      </c>
      <c r="G68" s="58" t="s">
        <v>14</v>
      </c>
      <c r="H68" s="30" t="s">
        <v>15</v>
      </c>
      <c r="I68" s="31"/>
      <c r="J68" s="40" t="s">
        <v>16</v>
      </c>
      <c r="K68" s="31"/>
      <c r="L68" s="31"/>
      <c r="M68" s="31"/>
      <c r="N68" s="31"/>
      <c r="O68" s="31"/>
      <c r="P68" s="31"/>
      <c r="Q68" s="31"/>
      <c r="R68" s="31"/>
      <c r="S68" s="31"/>
      <c r="T68" s="31"/>
      <c r="U68" s="31"/>
      <c r="V68" s="31"/>
      <c r="W68" s="31"/>
      <c r="X68" s="31"/>
      <c r="Y68" s="31"/>
      <c r="Z68" s="31"/>
    </row>
    <row r="69" spans="1:26" x14ac:dyDescent="0.2">
      <c r="A69" s="19">
        <v>7</v>
      </c>
      <c r="C69" s="19" t="s">
        <v>26</v>
      </c>
      <c r="E69" s="61">
        <v>1</v>
      </c>
      <c r="F69" s="61">
        <v>1</v>
      </c>
      <c r="G69" s="61">
        <v>1</v>
      </c>
      <c r="H69" s="19" t="s">
        <v>27</v>
      </c>
      <c r="J69" s="42" t="s">
        <v>2187</v>
      </c>
      <c r="Y69" s="19"/>
      <c r="Z69" s="19"/>
    </row>
    <row r="70" spans="1:26" x14ac:dyDescent="0.2">
      <c r="A70" s="19">
        <v>8</v>
      </c>
      <c r="C70" s="19" t="s">
        <v>58</v>
      </c>
      <c r="E70" s="61">
        <v>1</v>
      </c>
      <c r="F70" s="61">
        <v>1</v>
      </c>
      <c r="G70" s="61">
        <v>1</v>
      </c>
      <c r="H70" s="19" t="s">
        <v>62</v>
      </c>
      <c r="J70" s="42" t="s">
        <v>2194</v>
      </c>
      <c r="Y70" s="19"/>
      <c r="Z70" s="19"/>
    </row>
    <row r="71" spans="1:26" x14ac:dyDescent="0.2">
      <c r="A71" s="19">
        <v>9</v>
      </c>
      <c r="C71" s="19" t="s">
        <v>40</v>
      </c>
      <c r="E71" s="61">
        <v>0</v>
      </c>
      <c r="F71" s="61">
        <v>0</v>
      </c>
      <c r="G71" s="61">
        <v>0</v>
      </c>
      <c r="H71" s="19" t="s">
        <v>63</v>
      </c>
      <c r="J71" s="42" t="s">
        <v>673</v>
      </c>
      <c r="Y71" s="19"/>
      <c r="Z71" s="19"/>
    </row>
    <row r="72" spans="1:26" x14ac:dyDescent="0.2">
      <c r="A72" s="19">
        <v>10</v>
      </c>
      <c r="C72" s="19" t="s">
        <v>39</v>
      </c>
      <c r="E72" s="61">
        <v>0</v>
      </c>
      <c r="F72" s="61">
        <v>0</v>
      </c>
      <c r="G72" s="61">
        <v>0</v>
      </c>
      <c r="H72" s="19" t="s">
        <v>115</v>
      </c>
      <c r="J72" s="413" t="s">
        <v>2204</v>
      </c>
      <c r="Y72" s="19"/>
      <c r="Z72" s="19"/>
    </row>
    <row r="73" spans="1:26" x14ac:dyDescent="0.2">
      <c r="E73" s="63"/>
      <c r="F73" s="63"/>
      <c r="G73" s="63"/>
      <c r="J73" s="41"/>
      <c r="Y73" s="19"/>
      <c r="Z73" s="19"/>
    </row>
    <row r="74" spans="1:26" x14ac:dyDescent="0.2">
      <c r="A74" s="3" t="s">
        <v>57</v>
      </c>
      <c r="B74" s="3"/>
      <c r="C74" s="31"/>
      <c r="D74" s="31"/>
      <c r="E74" s="64" t="s">
        <v>14</v>
      </c>
      <c r="F74" s="64" t="s">
        <v>14</v>
      </c>
      <c r="G74" s="64" t="s">
        <v>14</v>
      </c>
      <c r="H74" s="30" t="s">
        <v>15</v>
      </c>
      <c r="I74" s="31"/>
      <c r="J74" s="40" t="s">
        <v>16</v>
      </c>
      <c r="K74" s="31"/>
      <c r="L74" s="31"/>
      <c r="M74" s="31"/>
      <c r="N74" s="31"/>
      <c r="O74" s="31"/>
      <c r="P74" s="31"/>
      <c r="Q74" s="31"/>
      <c r="R74" s="31"/>
      <c r="S74" s="31"/>
      <c r="T74" s="31"/>
      <c r="U74" s="31"/>
      <c r="V74" s="31"/>
      <c r="W74" s="31"/>
      <c r="X74" s="31"/>
      <c r="Y74" s="31"/>
      <c r="Z74" s="31"/>
    </row>
    <row r="75" spans="1:26" s="540" customFormat="1" x14ac:dyDescent="0.2">
      <c r="A75" s="5">
        <v>11</v>
      </c>
      <c r="B75" s="5"/>
      <c r="C75" s="5" t="s">
        <v>28</v>
      </c>
      <c r="D75" s="5"/>
      <c r="E75" s="6">
        <v>1</v>
      </c>
      <c r="F75" s="6">
        <v>1</v>
      </c>
      <c r="G75" s="6">
        <v>1</v>
      </c>
      <c r="H75" s="19" t="s">
        <v>49</v>
      </c>
      <c r="I75" s="5"/>
      <c r="J75" s="42" t="s">
        <v>2189</v>
      </c>
      <c r="K75" s="19"/>
      <c r="L75" s="5"/>
      <c r="M75" s="5"/>
      <c r="N75" s="5"/>
      <c r="O75" s="5"/>
      <c r="P75" s="5"/>
      <c r="Q75" s="5"/>
      <c r="R75" s="5"/>
      <c r="S75" s="5"/>
      <c r="T75" s="5"/>
      <c r="U75" s="5"/>
      <c r="V75" s="5"/>
      <c r="W75" s="5"/>
      <c r="X75" s="5"/>
      <c r="Y75" s="5"/>
      <c r="Z75" s="5"/>
    </row>
    <row r="76" spans="1:26" s="540" customFormat="1" x14ac:dyDescent="0.2">
      <c r="A76" s="11">
        <v>12</v>
      </c>
      <c r="B76" s="11"/>
      <c r="C76" s="5" t="s">
        <v>47</v>
      </c>
      <c r="D76" s="5"/>
      <c r="E76" s="6">
        <v>1</v>
      </c>
      <c r="F76" s="6">
        <v>1</v>
      </c>
      <c r="G76" s="6">
        <v>1</v>
      </c>
      <c r="H76" s="19" t="s">
        <v>109</v>
      </c>
      <c r="I76" s="5"/>
      <c r="J76" s="42" t="s">
        <v>2514</v>
      </c>
      <c r="K76" s="19"/>
      <c r="L76" s="5"/>
      <c r="M76" s="5"/>
      <c r="N76" s="5"/>
      <c r="O76" s="5"/>
      <c r="P76" s="5"/>
      <c r="Q76" s="5"/>
      <c r="R76" s="5"/>
      <c r="S76" s="5"/>
      <c r="T76" s="5"/>
      <c r="U76" s="5"/>
      <c r="V76" s="5"/>
      <c r="W76" s="5"/>
      <c r="X76" s="5"/>
      <c r="Y76" s="5"/>
      <c r="Z76" s="5"/>
    </row>
    <row r="77" spans="1:26" x14ac:dyDescent="0.2">
      <c r="A77" s="47">
        <v>13</v>
      </c>
      <c r="B77" s="47"/>
      <c r="C77" s="19" t="s">
        <v>29</v>
      </c>
      <c r="E77" s="61">
        <v>0</v>
      </c>
      <c r="F77" s="61">
        <v>0</v>
      </c>
      <c r="G77" s="61">
        <v>0</v>
      </c>
      <c r="H77" s="19" t="s">
        <v>30</v>
      </c>
      <c r="J77" s="41" t="s">
        <v>2515</v>
      </c>
      <c r="Y77" s="19"/>
      <c r="Z77" s="19"/>
    </row>
    <row r="78" spans="1:26" x14ac:dyDescent="0.2">
      <c r="A78" s="47">
        <v>14</v>
      </c>
      <c r="B78" s="47"/>
      <c r="C78" s="19" t="s">
        <v>31</v>
      </c>
      <c r="E78" s="61">
        <v>1</v>
      </c>
      <c r="F78" s="61">
        <v>1</v>
      </c>
      <c r="G78" s="61">
        <v>1</v>
      </c>
      <c r="H78" s="19" t="s">
        <v>1400</v>
      </c>
      <c r="J78" s="41" t="s">
        <v>2205</v>
      </c>
      <c r="Y78" s="19"/>
      <c r="Z78" s="19"/>
    </row>
    <row r="79" spans="1:26" x14ac:dyDescent="0.2">
      <c r="A79" s="47">
        <v>15</v>
      </c>
      <c r="B79" s="47"/>
      <c r="C79" s="19" t="s">
        <v>38</v>
      </c>
      <c r="E79" s="61">
        <v>0</v>
      </c>
      <c r="F79" s="61">
        <v>0</v>
      </c>
      <c r="G79" s="61">
        <v>0</v>
      </c>
      <c r="H79" s="19" t="s">
        <v>64</v>
      </c>
      <c r="J79" s="42" t="s">
        <v>454</v>
      </c>
      <c r="Y79" s="19"/>
      <c r="Z79" s="19"/>
    </row>
    <row r="80" spans="1:26" x14ac:dyDescent="0.2">
      <c r="E80" s="63"/>
      <c r="F80" s="63"/>
      <c r="G80" s="63"/>
      <c r="Y80" s="19"/>
      <c r="Z80" s="19"/>
    </row>
    <row r="81" spans="1:26" ht="16" thickBot="1" x14ac:dyDescent="0.25">
      <c r="A81" s="43"/>
      <c r="B81" s="43"/>
      <c r="C81" s="43"/>
      <c r="D81" s="43"/>
      <c r="E81" s="65"/>
      <c r="F81" s="65"/>
      <c r="G81" s="65"/>
      <c r="H81" s="43"/>
      <c r="I81" s="43"/>
      <c r="J81" s="18"/>
      <c r="K81" s="18"/>
      <c r="L81" s="18"/>
      <c r="M81" s="18"/>
      <c r="N81" s="18"/>
      <c r="O81" s="18"/>
      <c r="Y81" s="19"/>
      <c r="Z81" s="19"/>
    </row>
    <row r="82" spans="1:26" x14ac:dyDescent="0.2">
      <c r="E82" s="63"/>
      <c r="F82" s="63"/>
      <c r="G82" s="63"/>
      <c r="J82" s="18"/>
      <c r="K82" s="18"/>
      <c r="L82" s="18"/>
      <c r="M82" s="18"/>
      <c r="N82" s="18"/>
      <c r="O82" s="18"/>
      <c r="Y82" s="19"/>
      <c r="Z82" s="19"/>
    </row>
    <row r="83" spans="1:26" ht="16" thickBot="1" x14ac:dyDescent="0.25">
      <c r="A83" s="2" t="s">
        <v>32</v>
      </c>
      <c r="B83" s="2"/>
      <c r="E83" s="66">
        <f>SUM(E61:E66,E69:E72,E75:E79)</f>
        <v>9</v>
      </c>
      <c r="F83" s="66">
        <f>SUM(F61:F66,F69:F72,F75:F79)</f>
        <v>9</v>
      </c>
      <c r="G83" s="66">
        <f>SUM(G61:G66,G69:G72,G75:G79)</f>
        <v>9</v>
      </c>
      <c r="H83" s="67" t="s">
        <v>48</v>
      </c>
      <c r="J83" s="18"/>
      <c r="K83" s="18"/>
      <c r="L83" s="18"/>
      <c r="M83" s="18"/>
      <c r="N83" s="18"/>
      <c r="O83" s="18"/>
      <c r="Y83" s="19"/>
      <c r="Z83" s="19"/>
    </row>
    <row r="84" spans="1:26" s="111" customFormat="1" ht="16" thickTop="1" x14ac:dyDescent="0.2">
      <c r="A84" s="201" t="s">
        <v>1367</v>
      </c>
      <c r="B84" s="201"/>
      <c r="C84" s="8"/>
      <c r="D84" s="193"/>
      <c r="E84" s="197" t="s">
        <v>164</v>
      </c>
      <c r="F84" s="197" t="s">
        <v>164</v>
      </c>
      <c r="G84" s="197" t="s">
        <v>164</v>
      </c>
      <c r="H84" s="19"/>
      <c r="I84" s="19"/>
      <c r="J84" s="18"/>
      <c r="K84" s="18"/>
      <c r="L84" s="18"/>
      <c r="M84" s="18"/>
      <c r="N84" s="18"/>
      <c r="O84" s="18"/>
      <c r="P84" s="19"/>
      <c r="Q84" s="19"/>
      <c r="R84" s="19"/>
      <c r="S84" s="19"/>
      <c r="T84" s="19"/>
      <c r="U84" s="19"/>
      <c r="V84" s="19"/>
      <c r="W84" s="19"/>
      <c r="X84" s="19"/>
      <c r="Y84" s="19"/>
      <c r="Z84" s="19"/>
    </row>
    <row r="85" spans="1:26" x14ac:dyDescent="0.2">
      <c r="A85" s="216" t="s">
        <v>118</v>
      </c>
      <c r="B85" s="2"/>
      <c r="E85" s="194">
        <f>0.5^E84</f>
        <v>0.5</v>
      </c>
      <c r="F85" s="194">
        <f>0.5^F84</f>
        <v>0.5</v>
      </c>
      <c r="G85" s="194">
        <f>0.5^G84</f>
        <v>0.5</v>
      </c>
      <c r="J85" s="18"/>
      <c r="K85" s="18"/>
      <c r="L85" s="18"/>
      <c r="M85" s="18"/>
      <c r="N85" s="18"/>
      <c r="O85" s="18"/>
      <c r="Y85" s="19"/>
      <c r="Z85" s="19"/>
    </row>
    <row r="86" spans="1:26" x14ac:dyDescent="0.2">
      <c r="A86" s="2"/>
      <c r="B86" s="2"/>
      <c r="C86" s="68"/>
      <c r="E86" s="81"/>
      <c r="F86" s="81"/>
      <c r="G86" s="81"/>
      <c r="J86" s="18"/>
      <c r="K86" s="18"/>
      <c r="L86" s="18"/>
      <c r="M86" s="18"/>
      <c r="N86" s="18"/>
      <c r="O86" s="18"/>
      <c r="Y86" s="19"/>
      <c r="Z86" s="19"/>
    </row>
    <row r="87" spans="1:26" ht="16" thickBot="1" x14ac:dyDescent="0.25">
      <c r="A87" s="1"/>
      <c r="B87" s="1"/>
      <c r="C87" s="43"/>
      <c r="D87" s="43"/>
      <c r="E87" s="87"/>
      <c r="F87" s="87"/>
      <c r="G87" s="87"/>
      <c r="H87" s="43"/>
      <c r="I87" s="43"/>
      <c r="J87" s="18"/>
      <c r="K87" s="18"/>
      <c r="L87" s="18"/>
      <c r="M87" s="18"/>
      <c r="N87" s="18"/>
      <c r="O87" s="18"/>
      <c r="Y87" s="19"/>
      <c r="Z87" s="19"/>
    </row>
    <row r="88" spans="1:26" s="111" customFormat="1" x14ac:dyDescent="0.2">
      <c r="A88" s="3" t="s">
        <v>33</v>
      </c>
      <c r="B88" s="3"/>
      <c r="C88" s="31"/>
      <c r="D88" s="31"/>
      <c r="E88" s="69" t="s">
        <v>34</v>
      </c>
      <c r="F88" s="69" t="s">
        <v>34</v>
      </c>
      <c r="G88" s="69" t="s">
        <v>34</v>
      </c>
      <c r="H88" s="31" t="s">
        <v>15</v>
      </c>
      <c r="I88" s="31"/>
      <c r="J88" s="18"/>
      <c r="K88" s="18"/>
      <c r="L88" s="18"/>
      <c r="M88" s="18"/>
      <c r="N88" s="18"/>
      <c r="O88" s="18"/>
      <c r="P88" s="19"/>
      <c r="Q88" s="19"/>
      <c r="R88" s="19"/>
      <c r="S88" s="19"/>
      <c r="T88" s="19"/>
      <c r="U88" s="19"/>
      <c r="V88" s="19"/>
      <c r="W88" s="19"/>
      <c r="X88" s="19"/>
      <c r="Y88" s="19"/>
      <c r="Z88" s="19"/>
    </row>
    <row r="89" spans="1:26" s="111" customFormat="1" x14ac:dyDescent="0.2">
      <c r="A89" s="198" t="s">
        <v>1368</v>
      </c>
      <c r="B89" s="24" t="s">
        <v>1370</v>
      </c>
      <c r="C89" s="19"/>
      <c r="D89" s="19"/>
      <c r="E89" s="200">
        <v>1</v>
      </c>
      <c r="F89" s="200">
        <v>1</v>
      </c>
      <c r="G89" s="200">
        <v>1</v>
      </c>
      <c r="H89" s="24" t="s">
        <v>1372</v>
      </c>
      <c r="I89" s="19"/>
      <c r="J89" s="18"/>
      <c r="K89" s="18"/>
      <c r="L89" s="18"/>
      <c r="M89" s="18"/>
      <c r="N89" s="18"/>
      <c r="O89" s="18"/>
      <c r="P89" s="19"/>
      <c r="Q89" s="19"/>
      <c r="R89" s="19"/>
      <c r="S89" s="19"/>
      <c r="T89" s="19"/>
      <c r="U89" s="19"/>
      <c r="V89" s="19"/>
      <c r="W89" s="19"/>
      <c r="X89" s="19"/>
      <c r="Y89" s="19"/>
      <c r="Z89" s="19"/>
    </row>
    <row r="90" spans="1:26" s="111" customFormat="1" x14ac:dyDescent="0.2">
      <c r="A90" s="198" t="s">
        <v>1369</v>
      </c>
      <c r="B90" s="193" t="s">
        <v>1371</v>
      </c>
      <c r="C90" s="24"/>
      <c r="D90" s="19"/>
      <c r="E90" s="200">
        <v>1</v>
      </c>
      <c r="F90" s="200">
        <v>1</v>
      </c>
      <c r="G90" s="200">
        <v>1</v>
      </c>
      <c r="H90" s="24" t="s">
        <v>1372</v>
      </c>
      <c r="I90" s="19"/>
      <c r="J90" s="18"/>
      <c r="K90" s="18"/>
      <c r="L90" s="18"/>
      <c r="M90" s="18"/>
      <c r="N90" s="18"/>
      <c r="O90" s="18"/>
      <c r="P90" s="19"/>
      <c r="Q90" s="19"/>
      <c r="R90" s="19"/>
      <c r="S90" s="19"/>
      <c r="T90" s="19"/>
      <c r="U90" s="19"/>
      <c r="V90" s="19"/>
      <c r="W90" s="19"/>
      <c r="X90" s="19"/>
      <c r="Y90" s="19"/>
      <c r="Z90" s="19"/>
    </row>
    <row r="91" spans="1:26" ht="16" thickBot="1" x14ac:dyDescent="0.25">
      <c r="A91" s="5"/>
      <c r="B91" s="5"/>
      <c r="C91" s="22"/>
      <c r="J91" s="18"/>
      <c r="K91" s="18"/>
      <c r="L91" s="18"/>
      <c r="M91" s="18"/>
      <c r="N91" s="18"/>
      <c r="O91" s="18"/>
      <c r="Y91" s="19"/>
      <c r="Z91" s="19"/>
    </row>
    <row r="92" spans="1:26" x14ac:dyDescent="0.2">
      <c r="A92" s="21"/>
      <c r="B92" s="21"/>
      <c r="C92" s="20"/>
      <c r="D92" s="70"/>
      <c r="E92" s="70"/>
      <c r="F92" s="70"/>
      <c r="G92" s="70"/>
      <c r="H92" s="70"/>
      <c r="I92" s="70"/>
      <c r="J92" s="18"/>
      <c r="K92" s="18"/>
      <c r="L92" s="18"/>
      <c r="M92" s="18"/>
      <c r="N92" s="18"/>
      <c r="O92" s="18"/>
      <c r="Y92" s="19"/>
      <c r="Z92" s="19"/>
    </row>
    <row r="93" spans="1:26" ht="16" thickBot="1" x14ac:dyDescent="0.25">
      <c r="A93" s="2" t="s">
        <v>35</v>
      </c>
      <c r="B93" s="2"/>
      <c r="E93" s="211">
        <f>E83*E85*E89*E90</f>
        <v>4.5</v>
      </c>
      <c r="F93" s="211">
        <f>F83*F85*F89*F90</f>
        <v>4.5</v>
      </c>
      <c r="G93" s="211">
        <f>G83*G85*G89*G90</f>
        <v>4.5</v>
      </c>
      <c r="H93" s="212" t="s">
        <v>48</v>
      </c>
      <c r="J93" s="18"/>
      <c r="K93" s="18"/>
      <c r="L93" s="18"/>
      <c r="M93" s="18"/>
      <c r="N93" s="18"/>
      <c r="O93" s="18"/>
      <c r="Y93" s="19"/>
      <c r="Z93" s="19"/>
    </row>
    <row r="94" spans="1:26" ht="16" thickTop="1" x14ac:dyDescent="0.2">
      <c r="C94" s="68"/>
      <c r="J94" s="18"/>
      <c r="K94" s="18"/>
      <c r="L94" s="18"/>
      <c r="M94" s="18"/>
      <c r="N94" s="18"/>
      <c r="O94" s="18"/>
      <c r="Y94" s="19"/>
      <c r="Z94" s="19"/>
    </row>
    <row r="95" spans="1:26" ht="16" thickBot="1" x14ac:dyDescent="0.25">
      <c r="A95" s="43"/>
      <c r="B95" s="43"/>
      <c r="C95" s="43"/>
      <c r="D95" s="43"/>
      <c r="E95" s="43"/>
      <c r="F95" s="43"/>
      <c r="G95" s="43"/>
      <c r="H95" s="43"/>
      <c r="I95" s="43"/>
      <c r="J95" s="18"/>
      <c r="K95" s="18"/>
      <c r="L95" s="18"/>
      <c r="M95" s="18"/>
      <c r="N95" s="18"/>
      <c r="O95" s="18"/>
      <c r="Y95" s="19"/>
      <c r="Z95" s="19"/>
    </row>
    <row r="96" spans="1:26" x14ac:dyDescent="0.2">
      <c r="H96" s="18"/>
      <c r="I96" s="18"/>
      <c r="J96" s="18"/>
      <c r="K96" s="18"/>
      <c r="L96" s="18"/>
      <c r="M96" s="18"/>
    </row>
    <row r="97" spans="1:13" x14ac:dyDescent="0.2">
      <c r="A97" s="2" t="s">
        <v>1394</v>
      </c>
      <c r="B97"/>
      <c r="H97" s="18"/>
      <c r="I97" s="18"/>
      <c r="J97" s="18"/>
      <c r="K97" s="18"/>
      <c r="L97" s="18"/>
      <c r="M97" s="18"/>
    </row>
    <row r="98" spans="1:13" x14ac:dyDescent="0.2">
      <c r="A98" s="425">
        <v>44364</v>
      </c>
      <c r="B98" t="s">
        <v>1395</v>
      </c>
      <c r="H98" s="18"/>
      <c r="I98" s="18"/>
      <c r="J98" s="18"/>
      <c r="K98" s="18"/>
      <c r="L98" s="18"/>
      <c r="M98" s="18"/>
    </row>
    <row r="99" spans="1:13" x14ac:dyDescent="0.2">
      <c r="H99" s="18"/>
      <c r="I99" s="18"/>
      <c r="J99" s="18"/>
      <c r="K99" s="18"/>
      <c r="L99" s="18"/>
      <c r="M99" s="18"/>
    </row>
    <row r="100" spans="1:13" x14ac:dyDescent="0.2">
      <c r="H100" s="18"/>
      <c r="I100" s="18"/>
      <c r="J100" s="18"/>
      <c r="K100" s="18"/>
      <c r="L100" s="18"/>
      <c r="M100" s="18"/>
    </row>
    <row r="101" spans="1:13" x14ac:dyDescent="0.2">
      <c r="H101" s="18"/>
      <c r="I101" s="18"/>
      <c r="J101" s="18"/>
      <c r="K101" s="18"/>
      <c r="L101" s="18"/>
      <c r="M101" s="18"/>
    </row>
    <row r="102" spans="1:13" x14ac:dyDescent="0.2">
      <c r="H102" s="18"/>
      <c r="I102" s="18"/>
      <c r="J102" s="18"/>
      <c r="K102" s="18"/>
      <c r="L102" s="18"/>
      <c r="M102" s="18"/>
    </row>
    <row r="103" spans="1:13" x14ac:dyDescent="0.2">
      <c r="H103" s="18"/>
      <c r="I103" s="18"/>
      <c r="J103" s="18"/>
      <c r="K103" s="18"/>
      <c r="L103" s="18"/>
      <c r="M103" s="18"/>
    </row>
    <row r="104" spans="1:13" x14ac:dyDescent="0.2">
      <c r="H104" s="18"/>
      <c r="I104" s="18"/>
      <c r="J104" s="18"/>
      <c r="K104" s="18"/>
      <c r="L104" s="18"/>
      <c r="M104" s="18"/>
    </row>
    <row r="105" spans="1:13" x14ac:dyDescent="0.2">
      <c r="H105" s="18"/>
      <c r="I105" s="18"/>
      <c r="J105" s="18"/>
      <c r="K105" s="18"/>
      <c r="L105" s="18"/>
      <c r="M105" s="18"/>
    </row>
    <row r="106" spans="1:13" x14ac:dyDescent="0.2">
      <c r="H106" s="18"/>
      <c r="I106" s="18"/>
      <c r="J106" s="18"/>
      <c r="K106" s="18"/>
      <c r="L106" s="18"/>
      <c r="M106" s="18"/>
    </row>
    <row r="107" spans="1:13" x14ac:dyDescent="0.2">
      <c r="H107" s="18"/>
      <c r="I107" s="18"/>
      <c r="J107" s="18"/>
      <c r="K107" s="18"/>
      <c r="L107" s="18"/>
      <c r="M107" s="18"/>
    </row>
    <row r="108" spans="1:13" x14ac:dyDescent="0.2">
      <c r="H108" s="18"/>
      <c r="I108" s="18"/>
      <c r="J108" s="18"/>
      <c r="K108" s="18"/>
      <c r="L108" s="18"/>
      <c r="M108" s="18"/>
    </row>
    <row r="109" spans="1:13" x14ac:dyDescent="0.2">
      <c r="H109" s="18"/>
      <c r="I109" s="18"/>
      <c r="J109" s="18"/>
      <c r="K109" s="18"/>
      <c r="L109" s="18"/>
      <c r="M109" s="18"/>
    </row>
    <row r="1048530" spans="16:16" x14ac:dyDescent="0.2">
      <c r="P1048530" s="57"/>
    </row>
  </sheetData>
  <phoneticPr fontId="12" type="noConversion"/>
  <dataValidations count="3">
    <dataValidation type="list" allowBlank="1" showInputMessage="1" showErrorMessage="1" sqref="D12" xr:uid="{00000000-0002-0000-4300-000000000000}">
      <formula1>"Yes,No"</formula1>
    </dataValidation>
    <dataValidation type="list" allowBlank="1" showInputMessage="1" showErrorMessage="1" sqref="E10:E11" xr:uid="{00000000-0002-0000-4300-000001000000}">
      <formula1>#REF!</formula1>
    </dataValidation>
    <dataValidation type="list" showInputMessage="1" showErrorMessage="1" sqref="E12" xr:uid="{00000000-0002-0000-43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4300-000003000000}">
          <x14:formula1>
            <xm:f>Lists!$D$1:$D$8</xm:f>
          </x14:formula1>
          <xm:sqref>E15:E20</xm:sqref>
        </x14:dataValidation>
        <x14:dataValidation type="list" allowBlank="1" showInputMessage="1" showErrorMessage="1" xr:uid="{00000000-0002-0000-4300-000004000000}">
          <x14:formula1>
            <xm:f>Lists!$E$1:$E$5</xm:f>
          </x14:formula1>
          <xm:sqref>V15:V20</xm:sqref>
        </x14:dataValidation>
        <x14:dataValidation type="list" allowBlank="1" showInputMessage="1" showErrorMessage="1" xr:uid="{00000000-0002-0000-4300-000005000000}">
          <x14:formula1>
            <xm:f>Lists!$F$1:$F$8</xm:f>
          </x14:formula1>
          <xm:sqref>D11</xm:sqref>
        </x14:dataValidation>
        <x14:dataValidation type="list" allowBlank="1" showInputMessage="1" showErrorMessage="1" xr:uid="{00000000-0002-0000-4300-000006000000}">
          <x14:formula1>
            <xm:f>Lists!$C$1:$C$9</xm:f>
          </x14:formula1>
          <xm:sqref>D10</xm:sqref>
        </x14:dataValidation>
        <x14:dataValidation type="list" allowBlank="1" showInputMessage="1" showErrorMessage="1" xr:uid="{00000000-0002-0000-4300-000007000000}">
          <x14:formula1>
            <xm:f>Lists!$G$1:$G$8</xm:f>
          </x14:formula1>
          <xm:sqref>D25:D52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X1048504"/>
  <sheetViews>
    <sheetView zoomScaleNormal="10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17.83203125" style="19" customWidth="1"/>
    <col min="9" max="9" width="31.16406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18.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882</v>
      </c>
      <c r="G2" s="19" t="s">
        <v>72</v>
      </c>
      <c r="H2" s="44" t="s">
        <v>1667</v>
      </c>
    </row>
    <row r="3" spans="1:24" x14ac:dyDescent="0.2">
      <c r="C3" s="19" t="s">
        <v>2</v>
      </c>
      <c r="D3" s="209">
        <v>1977</v>
      </c>
    </row>
    <row r="4" spans="1:24" x14ac:dyDescent="0.2">
      <c r="C4" s="8" t="s">
        <v>44</v>
      </c>
      <c r="D4" s="44" t="s">
        <v>883</v>
      </c>
    </row>
    <row r="5" spans="1:24" x14ac:dyDescent="0.2">
      <c r="C5" s="19" t="s">
        <v>3</v>
      </c>
      <c r="D5" s="44" t="s">
        <v>2150</v>
      </c>
    </row>
    <row r="6" spans="1:24" x14ac:dyDescent="0.2">
      <c r="D6" s="18"/>
    </row>
    <row r="7" spans="1:24" s="43" customFormat="1" ht="16" thickBot="1" x14ac:dyDescent="0.25">
      <c r="A7" s="1" t="s">
        <v>59</v>
      </c>
      <c r="B7" s="1"/>
      <c r="D7" s="248" t="s">
        <v>1647</v>
      </c>
    </row>
    <row r="9" spans="1:24" s="43" customFormat="1" ht="16" thickBot="1" x14ac:dyDescent="0.25">
      <c r="A9" s="1" t="s">
        <v>4</v>
      </c>
      <c r="B9" s="1"/>
    </row>
    <row r="10" spans="1:24" x14ac:dyDescent="0.2">
      <c r="C10" s="19" t="s">
        <v>74</v>
      </c>
      <c r="D10" s="45" t="s">
        <v>504</v>
      </c>
      <c r="E10" s="46"/>
    </row>
    <row r="11" spans="1:24" x14ac:dyDescent="0.2">
      <c r="C11" s="19" t="s">
        <v>46</v>
      </c>
      <c r="D11" s="45" t="s">
        <v>1592</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10</v>
      </c>
      <c r="B15" s="225" t="s">
        <v>1667</v>
      </c>
      <c r="C15" s="206" t="s">
        <v>857</v>
      </c>
      <c r="D15" s="225" t="s">
        <v>441</v>
      </c>
      <c r="E15" s="225" t="s">
        <v>1582</v>
      </c>
      <c r="F15" s="225" t="s">
        <v>859</v>
      </c>
      <c r="G15" s="225" t="s">
        <v>132</v>
      </c>
      <c r="H15" s="225" t="s">
        <v>134</v>
      </c>
      <c r="I15" s="225" t="s">
        <v>1572</v>
      </c>
      <c r="J15" s="225" t="s">
        <v>85</v>
      </c>
      <c r="K15" s="225">
        <v>5</v>
      </c>
      <c r="L15" s="225" t="s">
        <v>71</v>
      </c>
      <c r="M15" s="225" t="s">
        <v>71</v>
      </c>
      <c r="N15" s="225" t="s">
        <v>71</v>
      </c>
      <c r="O15" s="225" t="s">
        <v>71</v>
      </c>
      <c r="P15" s="225" t="s">
        <v>71</v>
      </c>
      <c r="Q15" s="15">
        <v>1</v>
      </c>
      <c r="R15" s="15" t="s">
        <v>884</v>
      </c>
      <c r="S15" s="15" t="s">
        <v>884</v>
      </c>
      <c r="T15" s="15" t="s">
        <v>884</v>
      </c>
      <c r="U15" s="225" t="s">
        <v>71</v>
      </c>
      <c r="V15" s="225" t="s">
        <v>71</v>
      </c>
      <c r="W15" s="225" t="s">
        <v>53</v>
      </c>
      <c r="X15" s="225"/>
    </row>
    <row r="16" spans="1:24" s="550" customFormat="1" ht="17" x14ac:dyDescent="0.2">
      <c r="A16" s="249">
        <v>11</v>
      </c>
      <c r="B16" s="249" t="s">
        <v>1667</v>
      </c>
      <c r="C16" s="250" t="s">
        <v>857</v>
      </c>
      <c r="D16" s="249" t="s">
        <v>441</v>
      </c>
      <c r="E16" s="249" t="s">
        <v>1582</v>
      </c>
      <c r="F16" s="249" t="s">
        <v>1573</v>
      </c>
      <c r="G16" s="249" t="s">
        <v>132</v>
      </c>
      <c r="H16" s="249" t="s">
        <v>134</v>
      </c>
      <c r="I16" s="249" t="s">
        <v>1574</v>
      </c>
      <c r="J16" s="249" t="s">
        <v>85</v>
      </c>
      <c r="K16" s="249">
        <v>5</v>
      </c>
      <c r="L16" s="249" t="s">
        <v>71</v>
      </c>
      <c r="M16" s="249" t="s">
        <v>71</v>
      </c>
      <c r="N16" s="249" t="s">
        <v>71</v>
      </c>
      <c r="O16" s="249" t="s">
        <v>71</v>
      </c>
      <c r="P16" s="249" t="s">
        <v>71</v>
      </c>
      <c r="Q16" s="251">
        <v>1</v>
      </c>
      <c r="R16" s="251" t="s">
        <v>884</v>
      </c>
      <c r="S16" s="251" t="s">
        <v>884</v>
      </c>
      <c r="T16" s="251" t="s">
        <v>884</v>
      </c>
      <c r="U16" s="249" t="s">
        <v>71</v>
      </c>
      <c r="V16" s="249" t="s">
        <v>71</v>
      </c>
      <c r="W16" s="249" t="s">
        <v>53</v>
      </c>
      <c r="X16" s="249"/>
    </row>
    <row r="17" spans="1:24" s="550" customFormat="1" x14ac:dyDescent="0.2">
      <c r="A17" s="301">
        <v>12</v>
      </c>
      <c r="B17" s="301" t="s">
        <v>1667</v>
      </c>
      <c r="C17" s="302" t="s">
        <v>858</v>
      </c>
      <c r="D17" s="301" t="s">
        <v>441</v>
      </c>
      <c r="E17" s="301" t="s">
        <v>1582</v>
      </c>
      <c r="F17" s="301" t="s">
        <v>859</v>
      </c>
      <c r="G17" s="301" t="s">
        <v>132</v>
      </c>
      <c r="H17" s="301" t="s">
        <v>134</v>
      </c>
      <c r="I17" s="301" t="s">
        <v>860</v>
      </c>
      <c r="J17" s="301" t="s">
        <v>85</v>
      </c>
      <c r="K17" s="301">
        <v>5</v>
      </c>
      <c r="L17" s="301" t="s">
        <v>71</v>
      </c>
      <c r="M17" s="301" t="s">
        <v>71</v>
      </c>
      <c r="N17" s="301" t="s">
        <v>71</v>
      </c>
      <c r="O17" s="301" t="s">
        <v>71</v>
      </c>
      <c r="P17" s="301" t="s">
        <v>71</v>
      </c>
      <c r="Q17" s="303">
        <v>1</v>
      </c>
      <c r="R17" s="303" t="s">
        <v>884</v>
      </c>
      <c r="S17" s="303" t="s">
        <v>884</v>
      </c>
      <c r="T17" s="303" t="s">
        <v>884</v>
      </c>
      <c r="U17" s="301" t="s">
        <v>71</v>
      </c>
      <c r="V17" s="301" t="s">
        <v>71</v>
      </c>
      <c r="W17" s="301" t="s">
        <v>53</v>
      </c>
      <c r="X17" s="301"/>
    </row>
    <row r="18" spans="1:24" s="474" customFormat="1" x14ac:dyDescent="0.2">
      <c r="A18" s="49"/>
      <c r="B18" s="49"/>
      <c r="C18" s="49"/>
      <c r="D18" s="49"/>
      <c r="E18" s="49"/>
      <c r="F18" s="49"/>
      <c r="G18" s="49"/>
      <c r="H18" s="49"/>
      <c r="I18" s="49"/>
      <c r="J18" s="49"/>
      <c r="K18" s="49"/>
      <c r="L18" s="49"/>
      <c r="M18" s="49"/>
      <c r="N18" s="49"/>
      <c r="O18" s="49"/>
      <c r="P18" s="49"/>
      <c r="Q18" s="49"/>
      <c r="R18" s="49"/>
      <c r="S18" s="49"/>
      <c r="T18" s="49"/>
      <c r="U18" s="49"/>
      <c r="V18" s="49"/>
      <c r="W18" s="49"/>
      <c r="X18" s="49"/>
    </row>
    <row r="19" spans="1:24" s="50" customFormat="1" ht="16" thickBot="1" x14ac:dyDescent="0.25">
      <c r="A19" s="17" t="s">
        <v>2142</v>
      </c>
      <c r="B19" s="17"/>
      <c r="C19" s="17" t="s">
        <v>68</v>
      </c>
    </row>
    <row r="20" spans="1:24" s="49" customFormat="1" x14ac:dyDescent="0.2"/>
    <row r="21" spans="1:24" s="99" customFormat="1" x14ac:dyDescent="0.2">
      <c r="A21" s="51" t="s">
        <v>5</v>
      </c>
      <c r="B21" s="51" t="s">
        <v>36</v>
      </c>
      <c r="C21" s="51" t="s">
        <v>6</v>
      </c>
      <c r="D21" s="51" t="s">
        <v>45</v>
      </c>
      <c r="E21" s="51" t="s">
        <v>9</v>
      </c>
      <c r="F21" s="51" t="s">
        <v>119</v>
      </c>
      <c r="G21" s="51" t="s">
        <v>56</v>
      </c>
      <c r="H21" s="51" t="s">
        <v>136</v>
      </c>
      <c r="I21" s="51" t="s">
        <v>137</v>
      </c>
      <c r="J21" s="51" t="s">
        <v>138</v>
      </c>
      <c r="K21" s="51" t="s">
        <v>139</v>
      </c>
      <c r="L21" s="51" t="s">
        <v>122</v>
      </c>
      <c r="M21" s="51" t="s">
        <v>140</v>
      </c>
      <c r="N21" s="51" t="s">
        <v>122</v>
      </c>
      <c r="O21" s="51" t="s">
        <v>42</v>
      </c>
      <c r="P21" s="102" t="s">
        <v>141</v>
      </c>
      <c r="Q21" s="51" t="s">
        <v>142</v>
      </c>
      <c r="R21" s="51" t="s">
        <v>10</v>
      </c>
      <c r="S21" s="51" t="s">
        <v>146</v>
      </c>
      <c r="T21" s="51" t="s">
        <v>145</v>
      </c>
      <c r="U21" s="51" t="s">
        <v>11</v>
      </c>
      <c r="V21" s="85" t="s">
        <v>16</v>
      </c>
    </row>
    <row r="22" spans="1:24" s="100" customFormat="1" x14ac:dyDescent="0.2">
      <c r="A22" s="90">
        <v>10</v>
      </c>
      <c r="B22" s="90" t="s">
        <v>1667</v>
      </c>
      <c r="C22" s="207" t="s">
        <v>857</v>
      </c>
      <c r="D22" s="52" t="s">
        <v>90</v>
      </c>
      <c r="E22" s="52" t="s">
        <v>90</v>
      </c>
      <c r="F22" s="90">
        <v>6</v>
      </c>
      <c r="G22" s="52" t="s">
        <v>71</v>
      </c>
      <c r="H22" s="247" t="s">
        <v>52</v>
      </c>
      <c r="I22" s="247" t="s">
        <v>52</v>
      </c>
      <c r="J22" s="247" t="s">
        <v>52</v>
      </c>
      <c r="K22" s="247" t="s">
        <v>71</v>
      </c>
      <c r="L22" s="247" t="s">
        <v>71</v>
      </c>
      <c r="M22" s="247" t="s">
        <v>71</v>
      </c>
      <c r="N22" s="247" t="s">
        <v>71</v>
      </c>
      <c r="O22" s="404" t="s">
        <v>71</v>
      </c>
      <c r="P22" s="404" t="s">
        <v>71</v>
      </c>
      <c r="Q22" s="404" t="s">
        <v>71</v>
      </c>
      <c r="R22" s="404" t="s">
        <v>71</v>
      </c>
      <c r="S22" s="404" t="s">
        <v>71</v>
      </c>
      <c r="T22" s="404" t="s">
        <v>71</v>
      </c>
      <c r="U22" s="404" t="s">
        <v>71</v>
      </c>
      <c r="V22" s="228" t="s">
        <v>876</v>
      </c>
    </row>
    <row r="23" spans="1:24" s="99" customFormat="1" x14ac:dyDescent="0.2">
      <c r="A23" s="218">
        <v>11</v>
      </c>
      <c r="B23" s="218" t="s">
        <v>1667</v>
      </c>
      <c r="C23" s="262" t="s">
        <v>857</v>
      </c>
      <c r="D23" s="91" t="s">
        <v>90</v>
      </c>
      <c r="E23" s="91" t="s">
        <v>90</v>
      </c>
      <c r="F23" s="91">
        <v>6</v>
      </c>
      <c r="G23" s="91" t="s">
        <v>71</v>
      </c>
      <c r="H23" s="295" t="s">
        <v>52</v>
      </c>
      <c r="I23" s="295" t="s">
        <v>52</v>
      </c>
      <c r="J23" s="295" t="s">
        <v>52</v>
      </c>
      <c r="K23" s="295" t="s">
        <v>71</v>
      </c>
      <c r="L23" s="295" t="s">
        <v>71</v>
      </c>
      <c r="M23" s="295" t="s">
        <v>71</v>
      </c>
      <c r="N23" s="295" t="s">
        <v>71</v>
      </c>
      <c r="O23" s="405" t="s">
        <v>71</v>
      </c>
      <c r="P23" s="405" t="s">
        <v>71</v>
      </c>
      <c r="Q23" s="405" t="s">
        <v>71</v>
      </c>
      <c r="R23" s="405" t="s">
        <v>71</v>
      </c>
      <c r="S23" s="405" t="s">
        <v>71</v>
      </c>
      <c r="T23" s="405" t="s">
        <v>71</v>
      </c>
      <c r="U23" s="405" t="s">
        <v>71</v>
      </c>
      <c r="V23" s="481" t="s">
        <v>1575</v>
      </c>
      <c r="X23" s="100"/>
    </row>
    <row r="24" spans="1:24" s="99" customFormat="1" x14ac:dyDescent="0.2">
      <c r="A24" s="406">
        <v>12</v>
      </c>
      <c r="B24" s="406" t="s">
        <v>1667</v>
      </c>
      <c r="C24" s="407" t="s">
        <v>858</v>
      </c>
      <c r="D24" s="107" t="s">
        <v>90</v>
      </c>
      <c r="E24" s="107" t="s">
        <v>90</v>
      </c>
      <c r="F24" s="107">
        <v>6</v>
      </c>
      <c r="G24" s="107" t="s">
        <v>71</v>
      </c>
      <c r="H24" s="408" t="s">
        <v>52</v>
      </c>
      <c r="I24" s="408" t="s">
        <v>52</v>
      </c>
      <c r="J24" s="408" t="s">
        <v>52</v>
      </c>
      <c r="K24" s="408" t="s">
        <v>71</v>
      </c>
      <c r="L24" s="408" t="s">
        <v>71</v>
      </c>
      <c r="M24" s="408" t="s">
        <v>71</v>
      </c>
      <c r="N24" s="408" t="s">
        <v>71</v>
      </c>
      <c r="O24" s="406" t="s">
        <v>864</v>
      </c>
      <c r="P24" s="410" t="s">
        <v>873</v>
      </c>
      <c r="Q24" s="406" t="s">
        <v>126</v>
      </c>
      <c r="R24" s="410" t="s">
        <v>71</v>
      </c>
      <c r="S24" s="410" t="s">
        <v>71</v>
      </c>
      <c r="T24" s="410" t="s">
        <v>71</v>
      </c>
      <c r="U24" s="410" t="s">
        <v>71</v>
      </c>
      <c r="V24" s="645" t="s">
        <v>866</v>
      </c>
      <c r="X24" s="100"/>
    </row>
    <row r="25" spans="1:24" s="99" customFormat="1" x14ac:dyDescent="0.2">
      <c r="A25" s="406">
        <v>12</v>
      </c>
      <c r="B25" s="406" t="s">
        <v>1667</v>
      </c>
      <c r="C25" s="407" t="s">
        <v>858</v>
      </c>
      <c r="D25" s="107" t="s">
        <v>90</v>
      </c>
      <c r="E25" s="107" t="s">
        <v>90</v>
      </c>
      <c r="F25" s="107">
        <v>6</v>
      </c>
      <c r="G25" s="107" t="s">
        <v>71</v>
      </c>
      <c r="H25" s="408" t="s">
        <v>52</v>
      </c>
      <c r="I25" s="408" t="s">
        <v>52</v>
      </c>
      <c r="J25" s="408" t="s">
        <v>52</v>
      </c>
      <c r="K25" s="408" t="s">
        <v>71</v>
      </c>
      <c r="L25" s="408" t="s">
        <v>71</v>
      </c>
      <c r="M25" s="408" t="s">
        <v>71</v>
      </c>
      <c r="N25" s="408" t="s">
        <v>71</v>
      </c>
      <c r="O25" s="406" t="s">
        <v>865</v>
      </c>
      <c r="P25" s="410" t="s">
        <v>874</v>
      </c>
      <c r="Q25" s="406" t="s">
        <v>126</v>
      </c>
      <c r="R25" s="410" t="s">
        <v>71</v>
      </c>
      <c r="S25" s="410" t="s">
        <v>71</v>
      </c>
      <c r="T25" s="410" t="s">
        <v>71</v>
      </c>
      <c r="U25" s="410" t="s">
        <v>71</v>
      </c>
      <c r="V25" s="645" t="s">
        <v>875</v>
      </c>
      <c r="X25" s="100"/>
    </row>
    <row r="27" spans="1:24" s="43" customFormat="1" ht="16" thickBot="1" x14ac:dyDescent="0.25">
      <c r="A27" s="1" t="s">
        <v>2142</v>
      </c>
      <c r="B27" s="1"/>
      <c r="C27" s="1" t="s">
        <v>69</v>
      </c>
      <c r="D27" s="16"/>
      <c r="E27" s="16"/>
    </row>
    <row r="28" spans="1:24" s="18" customFormat="1" x14ac:dyDescent="0.2">
      <c r="A28" s="236"/>
      <c r="B28" s="236"/>
      <c r="C28" s="236"/>
      <c r="D28" s="537"/>
      <c r="E28" s="537"/>
    </row>
    <row r="29" spans="1:24" x14ac:dyDescent="0.2">
      <c r="A29" s="263" t="s">
        <v>5</v>
      </c>
      <c r="B29" s="54" t="s">
        <v>9</v>
      </c>
      <c r="C29" s="55" t="s">
        <v>56</v>
      </c>
      <c r="D29" s="56" t="s">
        <v>488</v>
      </c>
      <c r="E29" s="56" t="s">
        <v>489</v>
      </c>
      <c r="F29" s="56" t="s">
        <v>490</v>
      </c>
      <c r="G29" s="56" t="s">
        <v>491</v>
      </c>
      <c r="H29" s="56" t="s">
        <v>492</v>
      </c>
      <c r="I29" s="56" t="s">
        <v>493</v>
      </c>
      <c r="J29" s="55" t="s">
        <v>2139</v>
      </c>
      <c r="K29" s="55" t="s">
        <v>122</v>
      </c>
      <c r="L29" s="55" t="s">
        <v>2140</v>
      </c>
      <c r="M29" s="55" t="s">
        <v>122</v>
      </c>
      <c r="N29" s="530" t="s">
        <v>42</v>
      </c>
      <c r="O29" s="55" t="s">
        <v>2141</v>
      </c>
      <c r="P29" s="55" t="s">
        <v>122</v>
      </c>
      <c r="Q29" s="530" t="s">
        <v>10</v>
      </c>
      <c r="R29" s="55" t="s">
        <v>2566</v>
      </c>
      <c r="S29" s="55" t="s">
        <v>11</v>
      </c>
      <c r="T29" s="55" t="s">
        <v>16</v>
      </c>
    </row>
    <row r="30" spans="1:24" s="49" customFormat="1" ht="16" x14ac:dyDescent="0.2">
      <c r="A30" s="82" t="s">
        <v>441</v>
      </c>
      <c r="B30" s="82" t="s">
        <v>90</v>
      </c>
      <c r="C30" s="82" t="s">
        <v>71</v>
      </c>
      <c r="D30" s="82" t="s">
        <v>862</v>
      </c>
      <c r="E30" s="82" t="s">
        <v>862</v>
      </c>
      <c r="F30" s="82" t="s">
        <v>862</v>
      </c>
      <c r="G30" s="82">
        <v>24</v>
      </c>
      <c r="H30" s="82" t="s">
        <v>125</v>
      </c>
      <c r="I30" s="82">
        <v>24</v>
      </c>
      <c r="J30" s="82" t="s">
        <v>71</v>
      </c>
      <c r="K30" s="82" t="s">
        <v>71</v>
      </c>
      <c r="L30" s="82" t="s">
        <v>71</v>
      </c>
      <c r="M30" s="82" t="s">
        <v>71</v>
      </c>
      <c r="N30" s="82" t="s">
        <v>71</v>
      </c>
      <c r="O30" s="82" t="s">
        <v>71</v>
      </c>
      <c r="P30" s="82" t="s">
        <v>71</v>
      </c>
      <c r="Q30" s="82" t="s">
        <v>71</v>
      </c>
      <c r="R30" s="82" t="s">
        <v>71</v>
      </c>
      <c r="S30" s="82" t="s">
        <v>71</v>
      </c>
      <c r="T30" s="57" t="s">
        <v>863</v>
      </c>
    </row>
    <row r="32" spans="1:24" s="43" customFormat="1" ht="16" thickBot="1" x14ac:dyDescent="0.25">
      <c r="A32" s="1" t="s">
        <v>12</v>
      </c>
      <c r="B32" s="1"/>
    </row>
    <row r="33" spans="1:10" s="31" customFormat="1" x14ac:dyDescent="0.2">
      <c r="A33" s="3" t="s">
        <v>13</v>
      </c>
      <c r="B33" s="3"/>
      <c r="E33" s="58" t="s">
        <v>1576</v>
      </c>
      <c r="F33" s="58" t="s">
        <v>1577</v>
      </c>
      <c r="G33" s="30" t="s">
        <v>54</v>
      </c>
      <c r="I33" s="30" t="s">
        <v>16</v>
      </c>
    </row>
    <row r="34" spans="1:10" s="60" customFormat="1" x14ac:dyDescent="0.2">
      <c r="A34" s="59">
        <v>1</v>
      </c>
      <c r="B34" s="59"/>
      <c r="C34" s="60" t="s">
        <v>37</v>
      </c>
      <c r="E34" s="61">
        <v>1</v>
      </c>
      <c r="F34" s="61">
        <v>1</v>
      </c>
      <c r="G34" s="60" t="s">
        <v>60</v>
      </c>
      <c r="I34" s="416" t="s">
        <v>861</v>
      </c>
    </row>
    <row r="35" spans="1:10" x14ac:dyDescent="0.2">
      <c r="A35" s="4">
        <v>2</v>
      </c>
      <c r="B35" s="4"/>
      <c r="C35" s="5" t="s">
        <v>17</v>
      </c>
      <c r="E35" s="6">
        <v>0</v>
      </c>
      <c r="F35" s="6">
        <v>0</v>
      </c>
      <c r="G35" s="19" t="s">
        <v>61</v>
      </c>
      <c r="I35" s="42" t="s">
        <v>636</v>
      </c>
    </row>
    <row r="36" spans="1:10" s="8" customFormat="1" x14ac:dyDescent="0.2">
      <c r="A36" s="7">
        <v>3</v>
      </c>
      <c r="B36" s="7"/>
      <c r="C36" s="8" t="s">
        <v>18</v>
      </c>
      <c r="E36" s="10">
        <v>0</v>
      </c>
      <c r="F36" s="10">
        <v>0</v>
      </c>
      <c r="G36" s="8" t="s">
        <v>19</v>
      </c>
      <c r="I36" s="42" t="s">
        <v>636</v>
      </c>
      <c r="J36" s="19"/>
    </row>
    <row r="37" spans="1:10" s="8" customFormat="1" x14ac:dyDescent="0.2">
      <c r="A37" s="7">
        <v>4</v>
      </c>
      <c r="B37" s="7"/>
      <c r="C37" s="8" t="s">
        <v>20</v>
      </c>
      <c r="E37" s="10">
        <v>0</v>
      </c>
      <c r="F37" s="10">
        <v>0</v>
      </c>
      <c r="G37" s="8" t="s">
        <v>21</v>
      </c>
      <c r="I37" s="42" t="s">
        <v>636</v>
      </c>
      <c r="J37" s="19"/>
    </row>
    <row r="38" spans="1:10" x14ac:dyDescent="0.2">
      <c r="A38" s="4">
        <v>5</v>
      </c>
      <c r="B38" s="4"/>
      <c r="C38" s="5" t="s">
        <v>22</v>
      </c>
      <c r="E38" s="6">
        <v>0</v>
      </c>
      <c r="F38" s="6">
        <v>0</v>
      </c>
      <c r="G38" s="19" t="s">
        <v>23</v>
      </c>
      <c r="I38" s="42" t="s">
        <v>1649</v>
      </c>
    </row>
    <row r="39" spans="1:10" x14ac:dyDescent="0.2">
      <c r="A39" s="7">
        <v>6</v>
      </c>
      <c r="B39" s="7"/>
      <c r="C39" s="8" t="s">
        <v>24</v>
      </c>
      <c r="E39" s="10">
        <v>1</v>
      </c>
      <c r="F39" s="10">
        <v>1</v>
      </c>
      <c r="G39" s="19" t="s">
        <v>128</v>
      </c>
      <c r="I39" s="42" t="s">
        <v>1648</v>
      </c>
    </row>
    <row r="40" spans="1:10" x14ac:dyDescent="0.2">
      <c r="E40" s="62"/>
      <c r="F40" s="62"/>
      <c r="I40" s="42"/>
    </row>
    <row r="41" spans="1:10" s="31" customFormat="1" x14ac:dyDescent="0.2">
      <c r="A41" s="3" t="s">
        <v>25</v>
      </c>
      <c r="B41" s="3"/>
      <c r="E41" s="58" t="s">
        <v>14</v>
      </c>
      <c r="F41" s="58" t="s">
        <v>14</v>
      </c>
      <c r="G41" s="30" t="s">
        <v>15</v>
      </c>
      <c r="I41" s="417" t="s">
        <v>16</v>
      </c>
    </row>
    <row r="42" spans="1:10" x14ac:dyDescent="0.2">
      <c r="A42" s="19">
        <v>7</v>
      </c>
      <c r="C42" s="19" t="s">
        <v>26</v>
      </c>
      <c r="E42" s="61">
        <v>1</v>
      </c>
      <c r="F42" s="61">
        <v>1</v>
      </c>
      <c r="G42" s="19" t="s">
        <v>27</v>
      </c>
      <c r="I42" s="418" t="s">
        <v>1578</v>
      </c>
    </row>
    <row r="43" spans="1:10" x14ac:dyDescent="0.2">
      <c r="A43" s="19">
        <v>8</v>
      </c>
      <c r="C43" s="19" t="s">
        <v>58</v>
      </c>
      <c r="E43" s="61">
        <v>1</v>
      </c>
      <c r="F43" s="61">
        <v>1</v>
      </c>
      <c r="G43" s="19" t="s">
        <v>62</v>
      </c>
      <c r="I43" s="42" t="s">
        <v>1846</v>
      </c>
    </row>
    <row r="44" spans="1:10" x14ac:dyDescent="0.2">
      <c r="A44" s="19">
        <v>9</v>
      </c>
      <c r="C44" s="19" t="s">
        <v>40</v>
      </c>
      <c r="E44" s="61">
        <v>0</v>
      </c>
      <c r="F44" s="61">
        <v>0</v>
      </c>
      <c r="G44" s="19" t="s">
        <v>63</v>
      </c>
      <c r="I44" s="42" t="s">
        <v>1656</v>
      </c>
    </row>
    <row r="45" spans="1:10" x14ac:dyDescent="0.2">
      <c r="A45" s="19">
        <v>10</v>
      </c>
      <c r="C45" s="19" t="s">
        <v>39</v>
      </c>
      <c r="E45" s="61">
        <v>0</v>
      </c>
      <c r="F45" s="61">
        <v>0</v>
      </c>
      <c r="G45" s="19" t="s">
        <v>115</v>
      </c>
      <c r="I45" s="413" t="s">
        <v>1845</v>
      </c>
    </row>
    <row r="46" spans="1:10" x14ac:dyDescent="0.2">
      <c r="E46" s="63"/>
      <c r="F46" s="63"/>
      <c r="I46" s="42"/>
    </row>
    <row r="47" spans="1:10" s="31" customFormat="1" x14ac:dyDescent="0.2">
      <c r="A47" s="3" t="s">
        <v>57</v>
      </c>
      <c r="B47" s="3"/>
      <c r="E47" s="64" t="s">
        <v>14</v>
      </c>
      <c r="F47" s="64" t="s">
        <v>14</v>
      </c>
      <c r="G47" s="30" t="s">
        <v>15</v>
      </c>
      <c r="I47" s="417" t="s">
        <v>16</v>
      </c>
    </row>
    <row r="48" spans="1:10" s="5" customFormat="1" x14ac:dyDescent="0.2">
      <c r="A48" s="5">
        <v>11</v>
      </c>
      <c r="C48" s="5" t="s">
        <v>28</v>
      </c>
      <c r="E48" s="6">
        <v>0</v>
      </c>
      <c r="F48" s="6">
        <v>0</v>
      </c>
      <c r="G48" s="19" t="s">
        <v>49</v>
      </c>
      <c r="I48" s="42" t="s">
        <v>1579</v>
      </c>
      <c r="J48" s="19"/>
    </row>
    <row r="49" spans="1:13" s="5" customFormat="1" x14ac:dyDescent="0.2">
      <c r="A49" s="11">
        <v>12</v>
      </c>
      <c r="B49" s="11"/>
      <c r="C49" s="5" t="s">
        <v>47</v>
      </c>
      <c r="E49" s="6">
        <v>0</v>
      </c>
      <c r="F49" s="6">
        <v>0</v>
      </c>
      <c r="G49" s="19" t="s">
        <v>109</v>
      </c>
      <c r="I49" s="42" t="s">
        <v>880</v>
      </c>
      <c r="J49" s="19"/>
    </row>
    <row r="50" spans="1:13" x14ac:dyDescent="0.2">
      <c r="A50" s="47">
        <v>13</v>
      </c>
      <c r="B50" s="47"/>
      <c r="C50" s="19" t="s">
        <v>29</v>
      </c>
      <c r="E50" s="61">
        <v>0</v>
      </c>
      <c r="F50" s="61">
        <v>0</v>
      </c>
      <c r="G50" s="19" t="s">
        <v>30</v>
      </c>
      <c r="I50" s="42" t="s">
        <v>881</v>
      </c>
    </row>
    <row r="51" spans="1:13" x14ac:dyDescent="0.2">
      <c r="A51" s="47">
        <v>14</v>
      </c>
      <c r="B51" s="47"/>
      <c r="C51" s="19" t="s">
        <v>31</v>
      </c>
      <c r="E51" s="61">
        <v>0</v>
      </c>
      <c r="F51" s="61">
        <v>0</v>
      </c>
      <c r="G51" s="19" t="s">
        <v>1400</v>
      </c>
      <c r="I51" s="42" t="s">
        <v>636</v>
      </c>
    </row>
    <row r="52" spans="1:13" x14ac:dyDescent="0.2">
      <c r="A52" s="47">
        <v>15</v>
      </c>
      <c r="B52" s="47"/>
      <c r="C52" s="19" t="s">
        <v>38</v>
      </c>
      <c r="E52" s="61">
        <v>1</v>
      </c>
      <c r="F52" s="61">
        <v>1</v>
      </c>
      <c r="G52" s="19" t="s">
        <v>64</v>
      </c>
      <c r="I52" s="42" t="s">
        <v>1847</v>
      </c>
    </row>
    <row r="53" spans="1:13" x14ac:dyDescent="0.2">
      <c r="E53" s="63"/>
      <c r="F53" s="63"/>
    </row>
    <row r="54" spans="1:13" ht="16" thickBot="1" x14ac:dyDescent="0.25">
      <c r="A54" s="43"/>
      <c r="B54" s="43"/>
      <c r="C54" s="43"/>
      <c r="D54" s="43"/>
      <c r="E54" s="65"/>
      <c r="F54" s="65"/>
      <c r="G54" s="43"/>
      <c r="H54" s="43"/>
      <c r="I54" s="18"/>
      <c r="J54" s="18"/>
      <c r="K54" s="18"/>
      <c r="L54" s="18"/>
      <c r="M54" s="18"/>
    </row>
    <row r="55" spans="1:13" x14ac:dyDescent="0.2">
      <c r="E55" s="63"/>
      <c r="F55" s="63"/>
      <c r="I55" s="18"/>
      <c r="J55" s="18"/>
      <c r="K55" s="18"/>
      <c r="L55" s="18"/>
      <c r="M55" s="18"/>
    </row>
    <row r="56" spans="1:13" ht="16" thickBot="1" x14ac:dyDescent="0.25">
      <c r="A56" s="2" t="s">
        <v>32</v>
      </c>
      <c r="B56" s="2"/>
      <c r="E56" s="66">
        <f>SUM(E34:E39,E42:E45,E48:E52)</f>
        <v>5</v>
      </c>
      <c r="F56" s="66">
        <f>SUM(F34:F39,F42:F45,F48:F52)</f>
        <v>5</v>
      </c>
      <c r="G56" s="67" t="s">
        <v>48</v>
      </c>
      <c r="I56" s="18"/>
      <c r="J56" s="18"/>
      <c r="K56" s="18"/>
      <c r="L56" s="18"/>
      <c r="M56" s="18"/>
    </row>
    <row r="57" spans="1:13" ht="16" thickTop="1" x14ac:dyDescent="0.2">
      <c r="A57" s="201" t="s">
        <v>1367</v>
      </c>
      <c r="B57" s="201"/>
      <c r="C57" s="8"/>
      <c r="D57" s="193"/>
      <c r="E57" s="197" t="s">
        <v>1303</v>
      </c>
      <c r="F57" s="196" t="s">
        <v>1303</v>
      </c>
      <c r="I57" s="18"/>
      <c r="J57" s="18"/>
      <c r="K57" s="18"/>
      <c r="L57" s="18"/>
      <c r="M57" s="18"/>
    </row>
    <row r="58" spans="1:13" x14ac:dyDescent="0.2">
      <c r="A58" s="68" t="s">
        <v>118</v>
      </c>
      <c r="B58" s="2"/>
      <c r="E58" s="204">
        <f>0.5^E57</f>
        <v>6.25E-2</v>
      </c>
      <c r="F58" s="204">
        <f>0.5^F57</f>
        <v>6.25E-2</v>
      </c>
      <c r="I58" s="18"/>
      <c r="J58" s="18"/>
      <c r="K58" s="18"/>
      <c r="L58" s="18"/>
      <c r="M58" s="18"/>
    </row>
    <row r="59" spans="1:13" x14ac:dyDescent="0.2">
      <c r="A59" s="2"/>
      <c r="B59" s="2"/>
      <c r="C59" s="68"/>
      <c r="E59" s="81"/>
      <c r="F59" s="81"/>
      <c r="I59" s="18"/>
      <c r="J59" s="18"/>
      <c r="K59" s="18"/>
      <c r="L59" s="18"/>
      <c r="M59" s="18"/>
    </row>
    <row r="60" spans="1:13" ht="16" thickBot="1" x14ac:dyDescent="0.25">
      <c r="A60" s="1"/>
      <c r="B60" s="1"/>
      <c r="C60" s="43"/>
      <c r="D60" s="43"/>
      <c r="E60" s="87"/>
      <c r="F60" s="87"/>
      <c r="G60" s="43"/>
      <c r="H60" s="43"/>
      <c r="I60" s="18"/>
      <c r="J60" s="18"/>
      <c r="K60" s="18"/>
      <c r="L60" s="18"/>
      <c r="M60" s="18"/>
    </row>
    <row r="61" spans="1:13" x14ac:dyDescent="0.2">
      <c r="A61" s="3" t="s">
        <v>33</v>
      </c>
      <c r="B61" s="3"/>
      <c r="C61" s="31"/>
      <c r="D61" s="31"/>
      <c r="E61" s="69" t="s">
        <v>34</v>
      </c>
      <c r="F61" s="69" t="s">
        <v>34</v>
      </c>
      <c r="G61" s="31" t="s">
        <v>15</v>
      </c>
      <c r="H61" s="31"/>
      <c r="I61" s="18"/>
      <c r="J61" s="18"/>
      <c r="K61" s="18"/>
      <c r="L61" s="18"/>
      <c r="M61" s="18"/>
    </row>
    <row r="62" spans="1:13" x14ac:dyDescent="0.2">
      <c r="A62" s="198" t="s">
        <v>1368</v>
      </c>
      <c r="B62" s="24" t="s">
        <v>1370</v>
      </c>
      <c r="E62" s="200">
        <v>1</v>
      </c>
      <c r="F62" s="200">
        <v>1</v>
      </c>
      <c r="G62" s="24" t="s">
        <v>1372</v>
      </c>
      <c r="I62" s="18"/>
      <c r="J62" s="18"/>
      <c r="K62" s="18"/>
      <c r="L62" s="18"/>
      <c r="M62" s="18"/>
    </row>
    <row r="63" spans="1:13" x14ac:dyDescent="0.2">
      <c r="A63" s="198" t="s">
        <v>1369</v>
      </c>
      <c r="B63" s="193" t="s">
        <v>1371</v>
      </c>
      <c r="C63" s="24"/>
      <c r="E63" s="200">
        <v>1</v>
      </c>
      <c r="F63" s="200">
        <v>1</v>
      </c>
      <c r="G63" s="24" t="s">
        <v>1372</v>
      </c>
      <c r="I63" s="18"/>
      <c r="J63" s="18"/>
      <c r="K63" s="18"/>
      <c r="L63" s="18"/>
      <c r="M63" s="18"/>
    </row>
    <row r="64" spans="1:13" x14ac:dyDescent="0.2">
      <c r="A64" s="5"/>
      <c r="B64" s="5"/>
      <c r="C64" s="24"/>
      <c r="E64" s="23"/>
      <c r="F64" s="23"/>
      <c r="I64" s="18"/>
      <c r="J64" s="18"/>
      <c r="K64" s="18"/>
      <c r="L64" s="18"/>
      <c r="M64" s="18"/>
    </row>
    <row r="65" spans="1:13" ht="16" thickBot="1" x14ac:dyDescent="0.25">
      <c r="A65" s="5"/>
      <c r="B65" s="5"/>
      <c r="C65" s="22"/>
      <c r="I65" s="18"/>
      <c r="J65" s="18"/>
      <c r="K65" s="18"/>
      <c r="L65" s="18"/>
      <c r="M65" s="18"/>
    </row>
    <row r="66" spans="1:13" x14ac:dyDescent="0.2">
      <c r="A66" s="21"/>
      <c r="B66" s="21"/>
      <c r="C66" s="20"/>
      <c r="D66" s="70"/>
      <c r="E66" s="70"/>
      <c r="F66" s="70"/>
      <c r="G66" s="70"/>
      <c r="H66" s="70"/>
      <c r="I66" s="18"/>
      <c r="J66" s="18"/>
      <c r="K66" s="18"/>
      <c r="L66" s="18"/>
      <c r="M66" s="18"/>
    </row>
    <row r="67" spans="1:13" ht="16" thickBot="1" x14ac:dyDescent="0.25">
      <c r="A67" s="2" t="s">
        <v>35</v>
      </c>
      <c r="B67" s="2"/>
      <c r="E67" s="211">
        <f>E56*E58*E62*E63</f>
        <v>0.3125</v>
      </c>
      <c r="F67" s="211">
        <f>F56*F58*F62*F63</f>
        <v>0.3125</v>
      </c>
      <c r="G67" s="212" t="s">
        <v>48</v>
      </c>
      <c r="I67" s="18"/>
      <c r="J67" s="18"/>
      <c r="K67" s="18"/>
      <c r="L67" s="18"/>
      <c r="M67" s="18"/>
    </row>
    <row r="68" spans="1:13" ht="16" thickTop="1" x14ac:dyDescent="0.2">
      <c r="C68" s="68"/>
      <c r="I68" s="18"/>
      <c r="J68" s="18"/>
      <c r="K68" s="18"/>
      <c r="L68" s="18"/>
      <c r="M68" s="18"/>
    </row>
    <row r="69" spans="1:13" ht="16" thickBot="1" x14ac:dyDescent="0.25">
      <c r="A69" s="43"/>
      <c r="B69" s="43"/>
      <c r="C69" s="43"/>
      <c r="D69" s="43"/>
      <c r="E69" s="43"/>
      <c r="F69" s="43"/>
      <c r="G69" s="43"/>
      <c r="H69" s="43"/>
      <c r="I69" s="18"/>
      <c r="J69" s="18"/>
      <c r="K69" s="18"/>
      <c r="L69" s="18"/>
      <c r="M69" s="18"/>
    </row>
    <row r="70" spans="1:13" x14ac:dyDescent="0.2">
      <c r="I70" s="18"/>
      <c r="J70" s="18"/>
      <c r="K70" s="18"/>
      <c r="L70" s="18"/>
      <c r="M70" s="18"/>
    </row>
    <row r="71" spans="1:13" x14ac:dyDescent="0.2">
      <c r="A71" s="2" t="s">
        <v>1394</v>
      </c>
      <c r="I71" s="18"/>
      <c r="J71" s="18"/>
      <c r="K71" s="18"/>
      <c r="L71" s="18"/>
      <c r="M71" s="18"/>
    </row>
    <row r="72" spans="1:13" x14ac:dyDescent="0.2">
      <c r="A72" s="221">
        <v>44119</v>
      </c>
      <c r="B72" s="19" t="s">
        <v>1395</v>
      </c>
      <c r="I72" s="18"/>
      <c r="J72" s="18"/>
      <c r="K72" s="18"/>
      <c r="L72" s="18"/>
      <c r="M72" s="18"/>
    </row>
    <row r="73" spans="1:13" x14ac:dyDescent="0.2">
      <c r="I73" s="18"/>
      <c r="J73" s="18"/>
      <c r="K73" s="18"/>
      <c r="L73" s="18"/>
      <c r="M73" s="18"/>
    </row>
    <row r="74" spans="1:13" x14ac:dyDescent="0.2">
      <c r="I74" s="18"/>
      <c r="J74" s="18"/>
      <c r="K74" s="18"/>
      <c r="L74" s="18"/>
      <c r="M74" s="18"/>
    </row>
    <row r="75" spans="1:13" x14ac:dyDescent="0.2">
      <c r="I75" s="18"/>
      <c r="J75" s="18"/>
      <c r="K75" s="18"/>
      <c r="L75" s="18"/>
      <c r="M75" s="18"/>
    </row>
    <row r="76" spans="1:13" x14ac:dyDescent="0.2">
      <c r="I76" s="18"/>
      <c r="J76" s="18"/>
      <c r="K76" s="18"/>
      <c r="L76" s="18"/>
      <c r="M76" s="18"/>
    </row>
    <row r="77" spans="1:13" x14ac:dyDescent="0.2">
      <c r="I77" s="18"/>
      <c r="J77" s="18"/>
      <c r="K77" s="18"/>
      <c r="L77" s="18"/>
      <c r="M77" s="18"/>
    </row>
    <row r="1048504" spans="16:16" x14ac:dyDescent="0.2">
      <c r="P1048504" s="57"/>
    </row>
  </sheetData>
  <conditionalFormatting sqref="E67:F67">
    <cfRule type="cellIs" dxfId="127" priority="1" operator="lessThan">
      <formula>7.5</formula>
    </cfRule>
    <cfRule type="cellIs" dxfId="126" priority="2" operator="greaterThan">
      <formula>7.5</formula>
    </cfRule>
  </conditionalFormatting>
  <dataValidations count="3">
    <dataValidation type="list" allowBlank="1" showInputMessage="1" showErrorMessage="1" sqref="D12" xr:uid="{00000000-0002-0000-0500-000000000000}">
      <formula1>"Yes,No"</formula1>
    </dataValidation>
    <dataValidation type="list" showInputMessage="1" showErrorMessage="1" sqref="E12" xr:uid="{00000000-0002-0000-0500-000001000000}">
      <formula1>#REF!</formula1>
    </dataValidation>
    <dataValidation type="list" allowBlank="1" showInputMessage="1" showErrorMessage="1" sqref="E10:E11" xr:uid="{00000000-0002-0000-05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3000000}">
          <x14:formula1>
            <xm:f>Lists!$F$1:$F$8</xm:f>
          </x14:formula1>
          <xm:sqref>D11</xm:sqref>
        </x14:dataValidation>
        <x14:dataValidation type="list" allowBlank="1" showInputMessage="1" showErrorMessage="1" xr:uid="{00000000-0002-0000-0500-000004000000}">
          <x14:formula1>
            <xm:f>Lists!$C$1:$C$9</xm:f>
          </x14:formula1>
          <xm:sqref>D10</xm:sqref>
        </x14:dataValidation>
        <x14:dataValidation type="list" allowBlank="1" showInputMessage="1" showErrorMessage="1" xr:uid="{00000000-0002-0000-0500-000005000000}">
          <x14:formula1>
            <xm:f>Lists!$D$1:$D$8</xm:f>
          </x14:formula1>
          <xm:sqref>E15:E17</xm:sqref>
        </x14:dataValidation>
        <x14:dataValidation type="list" allowBlank="1" showInputMessage="1" showErrorMessage="1" xr:uid="{00000000-0002-0000-0500-000006000000}">
          <x14:formula1>
            <xm:f>Lists!$E$1:$E$4</xm:f>
          </x14:formula1>
          <xm:sqref>V15:V17</xm:sqref>
        </x14:dataValidation>
        <x14:dataValidation type="list" allowBlank="1" showInputMessage="1" showErrorMessage="1" xr:uid="{00000000-0002-0000-0500-000007000000}">
          <x14:formula1>
            <xm:f>Lists!$G$1:$G$8</xm:f>
          </x14:formula1>
          <xm:sqref>D22:D25</xm:sqref>
        </x14:dataValidation>
      </x14:dataValidation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92D050"/>
  </sheetPr>
  <dimension ref="A1:X1048500"/>
  <sheetViews>
    <sheetView zoomScale="60" zoomScaleNormal="60" zoomScalePageLayoutView="80" workbookViewId="0">
      <selection activeCell="K71" sqref="K71"/>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81.1640625" style="19" customWidth="1"/>
    <col min="21" max="21" width="79.1640625" style="19" customWidth="1"/>
    <col min="22" max="22" width="19.83203125" style="19" customWidth="1"/>
    <col min="23" max="23" width="91.1640625" style="19" customWidth="1"/>
    <col min="24" max="24" width="55" style="19" customWidth="1"/>
    <col min="25" max="16384" width="8.83203125" style="18"/>
  </cols>
  <sheetData>
    <row r="1" spans="1:24" ht="16" thickBot="1" x14ac:dyDescent="0.25">
      <c r="A1" s="1" t="s">
        <v>0</v>
      </c>
      <c r="B1" s="1"/>
      <c r="C1" s="43"/>
      <c r="D1" s="43"/>
      <c r="E1" s="43"/>
      <c r="F1" s="43"/>
      <c r="G1" s="43"/>
      <c r="H1" s="43"/>
      <c r="I1" s="43"/>
      <c r="J1" s="43"/>
      <c r="K1" s="43"/>
      <c r="L1" s="43"/>
      <c r="M1" s="43"/>
      <c r="N1" s="43"/>
      <c r="O1" s="43"/>
      <c r="P1" s="43"/>
      <c r="Q1" s="43"/>
      <c r="R1" s="43"/>
      <c r="S1" s="43"/>
      <c r="T1" s="43"/>
      <c r="U1" s="43"/>
      <c r="V1" s="43"/>
      <c r="W1" s="43"/>
      <c r="X1" s="43"/>
    </row>
    <row r="2" spans="1:24" x14ac:dyDescent="0.2">
      <c r="C2" s="19" t="s">
        <v>1</v>
      </c>
      <c r="D2" s="44" t="s">
        <v>2231</v>
      </c>
      <c r="G2" s="19" t="s">
        <v>72</v>
      </c>
      <c r="H2" s="44" t="s">
        <v>2516</v>
      </c>
    </row>
    <row r="3" spans="1:24" x14ac:dyDescent="0.2">
      <c r="C3" s="19" t="s">
        <v>2</v>
      </c>
      <c r="D3" s="209">
        <v>2019</v>
      </c>
    </row>
    <row r="4" spans="1:24" x14ac:dyDescent="0.2">
      <c r="C4" s="8" t="s">
        <v>44</v>
      </c>
      <c r="D4" s="44" t="s">
        <v>2232</v>
      </c>
    </row>
    <row r="5" spans="1:24" x14ac:dyDescent="0.2">
      <c r="C5" s="19" t="s">
        <v>3</v>
      </c>
      <c r="D5" s="44" t="s">
        <v>2233</v>
      </c>
    </row>
    <row r="6" spans="1:24" x14ac:dyDescent="0.2">
      <c r="D6" s="18"/>
    </row>
    <row r="7" spans="1:24" ht="16" thickBot="1" x14ac:dyDescent="0.25">
      <c r="A7" s="1" t="s">
        <v>59</v>
      </c>
      <c r="B7" s="1"/>
      <c r="C7" s="43"/>
      <c r="D7" s="248" t="s">
        <v>2555</v>
      </c>
      <c r="E7" s="43"/>
      <c r="F7" s="43"/>
      <c r="G7" s="43"/>
      <c r="H7" s="43"/>
      <c r="I7" s="43"/>
      <c r="J7" s="43"/>
      <c r="K7" s="43"/>
      <c r="L7" s="43"/>
      <c r="M7" s="43"/>
      <c r="N7" s="43"/>
      <c r="O7" s="43"/>
      <c r="P7" s="43"/>
      <c r="Q7" s="43"/>
      <c r="R7" s="43"/>
      <c r="S7" s="43"/>
      <c r="T7" s="43"/>
      <c r="U7" s="43"/>
      <c r="V7" s="43"/>
      <c r="W7" s="43"/>
      <c r="X7" s="43"/>
    </row>
    <row r="9" spans="1:24"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row>
    <row r="10" spans="1:24" x14ac:dyDescent="0.2">
      <c r="C10" s="19" t="s">
        <v>74</v>
      </c>
      <c r="D10" s="45" t="s">
        <v>1586</v>
      </c>
      <c r="E10" s="46"/>
      <c r="F10" s="19" t="s">
        <v>2556</v>
      </c>
    </row>
    <row r="11" spans="1:24" x14ac:dyDescent="0.2">
      <c r="C11" s="19" t="s">
        <v>46</v>
      </c>
      <c r="D11" s="45" t="s">
        <v>301</v>
      </c>
      <c r="E11" s="47"/>
    </row>
    <row r="12" spans="1:24" x14ac:dyDescent="0.2">
      <c r="C12" s="19" t="s">
        <v>67</v>
      </c>
      <c r="D12" s="45" t="s">
        <v>53</v>
      </c>
      <c r="E12" s="47"/>
    </row>
    <row r="13" spans="1:24" x14ac:dyDescent="0.2">
      <c r="A13" s="2"/>
      <c r="B13" s="2"/>
    </row>
    <row r="14" spans="1:24" s="541"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100" customFormat="1" ht="48" x14ac:dyDescent="0.2">
      <c r="A15" s="32">
        <v>1</v>
      </c>
      <c r="B15" s="32" t="s">
        <v>2235</v>
      </c>
      <c r="C15" s="26" t="s">
        <v>2234</v>
      </c>
      <c r="D15" s="32" t="s">
        <v>441</v>
      </c>
      <c r="E15" s="32" t="s">
        <v>1584</v>
      </c>
      <c r="F15" s="32" t="s">
        <v>2246</v>
      </c>
      <c r="G15" s="32" t="s">
        <v>84</v>
      </c>
      <c r="H15" s="32" t="s">
        <v>134</v>
      </c>
      <c r="I15" s="32" t="s">
        <v>2236</v>
      </c>
      <c r="J15" s="32" t="s">
        <v>85</v>
      </c>
      <c r="K15" s="32">
        <v>3</v>
      </c>
      <c r="L15" s="32">
        <v>2</v>
      </c>
      <c r="M15" s="32">
        <v>4</v>
      </c>
      <c r="N15" s="32" t="s">
        <v>71</v>
      </c>
      <c r="O15" s="32" t="s">
        <v>71</v>
      </c>
      <c r="P15" s="657">
        <v>0.5083333333333333</v>
      </c>
      <c r="Q15" s="694">
        <v>1</v>
      </c>
      <c r="R15" s="14">
        <v>28</v>
      </c>
      <c r="S15" s="14" t="s">
        <v>126</v>
      </c>
      <c r="T15" s="14">
        <f>28*24</f>
        <v>672</v>
      </c>
      <c r="U15" s="32" t="s">
        <v>71</v>
      </c>
      <c r="V15" s="32" t="s">
        <v>1589</v>
      </c>
      <c r="W15" s="32" t="s">
        <v>594</v>
      </c>
      <c r="X15" s="32" t="s">
        <v>2243</v>
      </c>
    </row>
    <row r="16" spans="1:24" s="98" customFormat="1" x14ac:dyDescent="0.2">
      <c r="A16" s="49"/>
      <c r="B16" s="49"/>
      <c r="C16" s="49"/>
      <c r="D16" s="49"/>
      <c r="E16" s="49"/>
      <c r="F16" s="49"/>
      <c r="G16" s="49"/>
      <c r="H16" s="49"/>
      <c r="I16" s="49"/>
      <c r="J16" s="49"/>
      <c r="K16" s="49"/>
      <c r="L16" s="49"/>
      <c r="M16" s="49"/>
      <c r="N16" s="49"/>
      <c r="O16" s="49"/>
      <c r="P16" s="49"/>
      <c r="Q16" s="49"/>
      <c r="R16" s="49"/>
      <c r="S16" s="49"/>
      <c r="T16" s="49"/>
      <c r="U16" s="49"/>
      <c r="V16" s="49"/>
      <c r="W16" s="49"/>
      <c r="X16" s="49"/>
    </row>
    <row r="17" spans="1:24" s="98" customFormat="1" ht="16" thickBot="1" x14ac:dyDescent="0.25">
      <c r="A17" s="17" t="s">
        <v>2142</v>
      </c>
      <c r="B17" s="17"/>
      <c r="C17" s="17" t="s">
        <v>68</v>
      </c>
      <c r="D17" s="50"/>
      <c r="E17" s="50"/>
      <c r="F17" s="50"/>
      <c r="G17" s="50"/>
      <c r="H17" s="50"/>
      <c r="I17" s="50"/>
      <c r="J17" s="50"/>
      <c r="K17" s="50"/>
      <c r="L17" s="50"/>
      <c r="M17" s="50"/>
      <c r="N17" s="50"/>
      <c r="O17" s="50"/>
      <c r="P17" s="50"/>
      <c r="Q17" s="50"/>
      <c r="R17" s="50"/>
      <c r="S17" s="50"/>
      <c r="T17" s="50"/>
      <c r="U17" s="50"/>
      <c r="V17" s="50"/>
      <c r="W17" s="50"/>
      <c r="X17" s="50"/>
    </row>
    <row r="18" spans="1:24" s="98" customFormat="1" x14ac:dyDescent="0.2">
      <c r="A18" s="49"/>
      <c r="B18" s="49"/>
      <c r="C18" s="49"/>
      <c r="D18" s="49"/>
      <c r="E18" s="49"/>
      <c r="F18" s="49"/>
      <c r="G18" s="49"/>
      <c r="H18" s="49"/>
      <c r="I18" s="49"/>
      <c r="J18" s="49"/>
      <c r="K18" s="49"/>
      <c r="L18" s="49"/>
      <c r="M18" s="49"/>
      <c r="N18" s="49"/>
      <c r="O18" s="49"/>
      <c r="P18" s="49"/>
      <c r="Q18" s="49"/>
      <c r="R18" s="49"/>
      <c r="S18" s="49"/>
      <c r="T18" s="49"/>
      <c r="U18" s="49"/>
      <c r="V18" s="49"/>
      <c r="W18" s="49"/>
      <c r="X18" s="49"/>
    </row>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51" t="s">
        <v>16</v>
      </c>
    </row>
    <row r="20" spans="1:24" s="99" customFormat="1" ht="32" x14ac:dyDescent="0.2">
      <c r="A20" s="52">
        <v>1</v>
      </c>
      <c r="B20" s="77" t="s">
        <v>2235</v>
      </c>
      <c r="C20" s="27" t="s">
        <v>2234</v>
      </c>
      <c r="D20" s="77" t="s">
        <v>1597</v>
      </c>
      <c r="E20" s="52" t="s">
        <v>2239</v>
      </c>
      <c r="F20" s="52">
        <v>2</v>
      </c>
      <c r="G20" s="52" t="s">
        <v>71</v>
      </c>
      <c r="H20" s="76">
        <v>28</v>
      </c>
      <c r="I20" s="76" t="s">
        <v>126</v>
      </c>
      <c r="J20" s="76">
        <f>24*28</f>
        <v>672</v>
      </c>
      <c r="K20" s="77">
        <v>2780</v>
      </c>
      <c r="L20" s="658" t="s">
        <v>2242</v>
      </c>
      <c r="M20" s="77" t="s">
        <v>2559</v>
      </c>
      <c r="N20" s="658" t="s">
        <v>2242</v>
      </c>
      <c r="O20" s="77" t="s">
        <v>71</v>
      </c>
      <c r="P20" s="77" t="s">
        <v>71</v>
      </c>
      <c r="Q20" s="77" t="s">
        <v>71</v>
      </c>
      <c r="R20" s="77" t="s">
        <v>71</v>
      </c>
      <c r="S20" s="77" t="s">
        <v>71</v>
      </c>
      <c r="T20" s="77" t="s">
        <v>71</v>
      </c>
      <c r="U20" s="77" t="s">
        <v>2247</v>
      </c>
      <c r="V20" s="77"/>
      <c r="X20" s="100"/>
    </row>
    <row r="21" spans="1:24" s="99" customFormat="1" ht="32" x14ac:dyDescent="0.2">
      <c r="A21" s="52">
        <v>1</v>
      </c>
      <c r="B21" s="77" t="s">
        <v>2235</v>
      </c>
      <c r="C21" s="27" t="s">
        <v>2234</v>
      </c>
      <c r="D21" s="77" t="s">
        <v>1597</v>
      </c>
      <c r="E21" s="52" t="s">
        <v>2517</v>
      </c>
      <c r="F21" s="52">
        <v>2</v>
      </c>
      <c r="G21" s="52" t="s">
        <v>71</v>
      </c>
      <c r="H21" s="76">
        <v>28</v>
      </c>
      <c r="I21" s="76" t="s">
        <v>126</v>
      </c>
      <c r="J21" s="76">
        <f>24*28</f>
        <v>672</v>
      </c>
      <c r="K21" s="77">
        <v>2780</v>
      </c>
      <c r="L21" s="658" t="s">
        <v>2242</v>
      </c>
      <c r="M21" s="77" t="s">
        <v>2559</v>
      </c>
      <c r="N21" s="658" t="s">
        <v>2242</v>
      </c>
      <c r="O21" s="77" t="s">
        <v>71</v>
      </c>
      <c r="P21" s="77" t="s">
        <v>71</v>
      </c>
      <c r="Q21" s="77" t="s">
        <v>71</v>
      </c>
      <c r="R21" s="77" t="s">
        <v>71</v>
      </c>
      <c r="S21" s="77" t="s">
        <v>71</v>
      </c>
      <c r="T21" s="77" t="s">
        <v>71</v>
      </c>
      <c r="U21" s="77" t="s">
        <v>2247</v>
      </c>
      <c r="V21" s="77"/>
      <c r="X21" s="100"/>
    </row>
    <row r="22" spans="1:24" s="99" customFormat="1" ht="32" x14ac:dyDescent="0.2">
      <c r="A22" s="52">
        <v>1</v>
      </c>
      <c r="B22" s="77" t="s">
        <v>2235</v>
      </c>
      <c r="C22" s="27" t="s">
        <v>2234</v>
      </c>
      <c r="D22" s="77" t="s">
        <v>1597</v>
      </c>
      <c r="E22" s="52" t="s">
        <v>2241</v>
      </c>
      <c r="F22" s="52">
        <v>2</v>
      </c>
      <c r="G22" s="52" t="s">
        <v>71</v>
      </c>
      <c r="H22" s="76">
        <v>28</v>
      </c>
      <c r="I22" s="76" t="s">
        <v>126</v>
      </c>
      <c r="J22" s="76">
        <f>24*28</f>
        <v>672</v>
      </c>
      <c r="K22" s="77">
        <v>2780</v>
      </c>
      <c r="L22" s="658" t="s">
        <v>2242</v>
      </c>
      <c r="M22" s="77" t="s">
        <v>2559</v>
      </c>
      <c r="N22" s="658" t="s">
        <v>2242</v>
      </c>
      <c r="O22" s="77" t="s">
        <v>71</v>
      </c>
      <c r="P22" s="77" t="s">
        <v>71</v>
      </c>
      <c r="Q22" s="77" t="s">
        <v>71</v>
      </c>
      <c r="R22" s="77" t="s">
        <v>71</v>
      </c>
      <c r="S22" s="77" t="s">
        <v>71</v>
      </c>
      <c r="T22" s="77" t="s">
        <v>71</v>
      </c>
      <c r="U22" s="77" t="s">
        <v>2247</v>
      </c>
      <c r="V22" s="77"/>
      <c r="X22" s="100"/>
    </row>
    <row r="24" spans="1:24" ht="16" thickBot="1" x14ac:dyDescent="0.25">
      <c r="A24" s="1" t="s">
        <v>2142</v>
      </c>
      <c r="B24" s="1"/>
      <c r="C24" s="1" t="s">
        <v>69</v>
      </c>
      <c r="D24" s="16"/>
      <c r="E24" s="16" t="s">
        <v>105</v>
      </c>
      <c r="F24" s="43"/>
      <c r="G24" s="43"/>
      <c r="H24" s="43"/>
      <c r="I24" s="43"/>
      <c r="J24" s="43"/>
      <c r="K24" s="43"/>
      <c r="L24" s="43"/>
      <c r="M24" s="43"/>
      <c r="N24" s="43"/>
      <c r="O24" s="43"/>
      <c r="P24" s="43"/>
      <c r="Q24" s="43"/>
      <c r="R24" s="43"/>
      <c r="S24" s="43"/>
      <c r="T24" s="43"/>
      <c r="U24" s="43"/>
      <c r="V24" s="43"/>
      <c r="W24" s="43"/>
      <c r="X24" s="43"/>
    </row>
    <row r="26" spans="1:24" x14ac:dyDescent="0.2">
      <c r="A26" s="230" t="s">
        <v>5</v>
      </c>
      <c r="B26" s="55" t="s">
        <v>9</v>
      </c>
      <c r="C26" s="55" t="s">
        <v>56</v>
      </c>
      <c r="D26" s="55" t="s">
        <v>488</v>
      </c>
      <c r="E26" s="55" t="s">
        <v>489</v>
      </c>
      <c r="F26" s="55" t="s">
        <v>490</v>
      </c>
      <c r="G26" s="55" t="s">
        <v>491</v>
      </c>
      <c r="H26" s="55" t="s">
        <v>492</v>
      </c>
      <c r="I26" s="55" t="s">
        <v>493</v>
      </c>
      <c r="J26" s="55" t="s">
        <v>2139</v>
      </c>
      <c r="K26" s="55" t="s">
        <v>122</v>
      </c>
      <c r="L26" s="55" t="s">
        <v>2140</v>
      </c>
      <c r="M26" s="55" t="s">
        <v>122</v>
      </c>
      <c r="N26" s="530" t="s">
        <v>42</v>
      </c>
      <c r="O26" s="55" t="s">
        <v>2141</v>
      </c>
      <c r="P26" s="55" t="s">
        <v>122</v>
      </c>
      <c r="Q26" s="530" t="s">
        <v>10</v>
      </c>
      <c r="R26" s="55" t="s">
        <v>2566</v>
      </c>
      <c r="S26" s="55" t="s">
        <v>11</v>
      </c>
      <c r="T26" s="55" t="s">
        <v>16</v>
      </c>
      <c r="U26" s="111"/>
      <c r="V26" s="18"/>
      <c r="W26" s="18"/>
      <c r="X26" s="18"/>
    </row>
    <row r="27" spans="1:24" s="98" customFormat="1" x14ac:dyDescent="0.2">
      <c r="A27" s="83"/>
      <c r="B27" s="83"/>
      <c r="C27" s="85"/>
      <c r="D27" s="57"/>
      <c r="E27" s="84"/>
      <c r="F27" s="84"/>
      <c r="G27" s="84"/>
      <c r="H27" s="84"/>
      <c r="I27" s="84"/>
      <c r="J27" s="84"/>
      <c r="K27" s="57"/>
      <c r="L27" s="57"/>
      <c r="M27" s="57"/>
      <c r="N27" s="57"/>
      <c r="O27" s="57"/>
      <c r="P27" s="57"/>
      <c r="Q27" s="57"/>
      <c r="R27" s="57"/>
      <c r="S27" s="57"/>
      <c r="T27" s="57"/>
      <c r="U27" s="82"/>
      <c r="V27" s="57"/>
      <c r="W27" s="49"/>
      <c r="X27" s="49"/>
    </row>
    <row r="29" spans="1:24" ht="16" thickBot="1" x14ac:dyDescent="0.25">
      <c r="A29" s="1" t="s">
        <v>12</v>
      </c>
      <c r="B29" s="1"/>
      <c r="C29" s="43"/>
      <c r="D29" s="43"/>
      <c r="E29" s="43"/>
      <c r="F29" s="43"/>
      <c r="G29" s="43"/>
      <c r="H29" s="43"/>
      <c r="I29" s="43"/>
      <c r="J29" s="43"/>
      <c r="K29" s="43"/>
      <c r="L29" s="43"/>
      <c r="M29" s="43"/>
      <c r="N29" s="43"/>
      <c r="O29" s="43"/>
      <c r="P29" s="43"/>
      <c r="Q29" s="43"/>
      <c r="R29" s="43"/>
      <c r="S29" s="43"/>
      <c r="T29" s="43"/>
      <c r="U29" s="43"/>
      <c r="V29" s="43"/>
      <c r="W29" s="43"/>
      <c r="X29" s="43"/>
    </row>
    <row r="30" spans="1:24" x14ac:dyDescent="0.2">
      <c r="A30" s="3" t="s">
        <v>13</v>
      </c>
      <c r="B30" s="3"/>
      <c r="C30" s="31"/>
      <c r="D30" s="31"/>
      <c r="E30" s="58" t="s">
        <v>2238</v>
      </c>
      <c r="F30" s="30" t="s">
        <v>54</v>
      </c>
      <c r="G30" s="31"/>
      <c r="H30" s="411" t="s">
        <v>16</v>
      </c>
      <c r="I30" s="31"/>
      <c r="J30" s="31"/>
      <c r="K30" s="31"/>
      <c r="L30" s="31"/>
      <c r="M30" s="31"/>
      <c r="N30" s="31"/>
      <c r="O30" s="31"/>
      <c r="P30" s="31"/>
      <c r="Q30" s="31"/>
      <c r="R30" s="31"/>
      <c r="S30" s="31"/>
      <c r="T30" s="31"/>
      <c r="U30" s="31"/>
      <c r="V30" s="31"/>
      <c r="W30" s="31"/>
      <c r="X30" s="31"/>
    </row>
    <row r="31" spans="1:24" s="538" customFormat="1" x14ac:dyDescent="0.2">
      <c r="A31" s="59">
        <v>1</v>
      </c>
      <c r="B31" s="59"/>
      <c r="C31" s="60" t="s">
        <v>37</v>
      </c>
      <c r="D31" s="60"/>
      <c r="E31" s="61">
        <v>1</v>
      </c>
      <c r="F31" s="60" t="s">
        <v>60</v>
      </c>
      <c r="G31" s="60"/>
      <c r="H31" s="412" t="s">
        <v>2557</v>
      </c>
      <c r="I31" s="60"/>
      <c r="J31" s="60"/>
      <c r="K31" s="60"/>
      <c r="L31" s="60"/>
      <c r="M31" s="60"/>
      <c r="N31" s="60"/>
      <c r="O31" s="60"/>
      <c r="P31" s="60"/>
      <c r="Q31" s="60"/>
      <c r="R31" s="60"/>
      <c r="S31" s="60"/>
      <c r="T31" s="60"/>
      <c r="U31" s="60"/>
      <c r="V31" s="60"/>
      <c r="W31" s="60"/>
      <c r="X31" s="60"/>
    </row>
    <row r="32" spans="1:24" x14ac:dyDescent="0.2">
      <c r="A32" s="4">
        <v>2</v>
      </c>
      <c r="B32" s="4"/>
      <c r="C32" s="5" t="s">
        <v>17</v>
      </c>
      <c r="E32" s="6">
        <v>1</v>
      </c>
      <c r="F32" s="19" t="s">
        <v>61</v>
      </c>
      <c r="H32" s="41" t="s">
        <v>2021</v>
      </c>
    </row>
    <row r="33" spans="1:24" s="539" customFormat="1" x14ac:dyDescent="0.2">
      <c r="A33" s="7">
        <v>3</v>
      </c>
      <c r="B33" s="7"/>
      <c r="C33" s="8" t="s">
        <v>18</v>
      </c>
      <c r="D33" s="8"/>
      <c r="E33" s="10">
        <v>1</v>
      </c>
      <c r="F33" s="8" t="s">
        <v>19</v>
      </c>
      <c r="G33" s="8"/>
      <c r="H33" s="41" t="s">
        <v>2249</v>
      </c>
      <c r="I33" s="19"/>
      <c r="J33" s="8"/>
      <c r="K33" s="8"/>
      <c r="L33" s="8"/>
      <c r="M33" s="8"/>
      <c r="N33" s="8"/>
      <c r="O33" s="8"/>
      <c r="P33" s="8"/>
      <c r="Q33" s="8"/>
      <c r="R33" s="8"/>
      <c r="S33" s="8"/>
      <c r="T33" s="8"/>
      <c r="U33" s="8"/>
      <c r="V33" s="8"/>
      <c r="W33" s="8"/>
      <c r="X33" s="8"/>
    </row>
    <row r="34" spans="1:24" s="539" customFormat="1" x14ac:dyDescent="0.2">
      <c r="A34" s="7">
        <v>4</v>
      </c>
      <c r="B34" s="7"/>
      <c r="C34" s="8" t="s">
        <v>20</v>
      </c>
      <c r="D34" s="8"/>
      <c r="E34" s="10">
        <v>1</v>
      </c>
      <c r="F34" s="8" t="s">
        <v>21</v>
      </c>
      <c r="G34" s="8"/>
      <c r="H34" s="41" t="s">
        <v>2250</v>
      </c>
      <c r="I34" s="19"/>
      <c r="J34" s="8"/>
      <c r="K34" s="8"/>
      <c r="L34" s="8"/>
      <c r="M34" s="8"/>
      <c r="N34" s="8"/>
      <c r="O34" s="8"/>
      <c r="P34" s="8"/>
      <c r="Q34" s="8"/>
      <c r="R34" s="8"/>
      <c r="S34" s="8"/>
      <c r="T34" s="8"/>
      <c r="U34" s="8"/>
      <c r="V34" s="8"/>
      <c r="W34" s="8"/>
      <c r="X34" s="8"/>
    </row>
    <row r="35" spans="1:24" x14ac:dyDescent="0.2">
      <c r="A35" s="4">
        <v>5</v>
      </c>
      <c r="B35" s="4"/>
      <c r="C35" s="5" t="s">
        <v>22</v>
      </c>
      <c r="E35" s="6">
        <v>0</v>
      </c>
      <c r="F35" s="19" t="s">
        <v>23</v>
      </c>
      <c r="H35" s="41" t="s">
        <v>2560</v>
      </c>
    </row>
    <row r="36" spans="1:24" x14ac:dyDescent="0.2">
      <c r="A36" s="7">
        <v>6</v>
      </c>
      <c r="B36" s="7"/>
      <c r="C36" s="8" t="s">
        <v>24</v>
      </c>
      <c r="E36" s="10">
        <v>1</v>
      </c>
      <c r="F36" s="19" t="s">
        <v>128</v>
      </c>
      <c r="H36" s="41" t="s">
        <v>2251</v>
      </c>
    </row>
    <row r="37" spans="1:24" x14ac:dyDescent="0.2">
      <c r="E37" s="62"/>
      <c r="H37" s="41"/>
    </row>
    <row r="38" spans="1:24" x14ac:dyDescent="0.2">
      <c r="A38" s="3" t="s">
        <v>25</v>
      </c>
      <c r="B38" s="3"/>
      <c r="C38" s="31"/>
      <c r="D38" s="31"/>
      <c r="E38" s="58" t="s">
        <v>14</v>
      </c>
      <c r="F38" s="30" t="s">
        <v>15</v>
      </c>
      <c r="G38" s="31"/>
      <c r="H38" s="40" t="s">
        <v>16</v>
      </c>
      <c r="I38" s="31"/>
      <c r="J38" s="31"/>
      <c r="K38" s="31"/>
      <c r="L38" s="31"/>
      <c r="M38" s="31"/>
      <c r="N38" s="31"/>
      <c r="O38" s="31"/>
      <c r="P38" s="31"/>
      <c r="Q38" s="31"/>
      <c r="R38" s="31"/>
      <c r="S38" s="31"/>
      <c r="T38" s="31"/>
      <c r="U38" s="31"/>
      <c r="V38" s="31"/>
      <c r="W38" s="31"/>
      <c r="X38" s="31"/>
    </row>
    <row r="39" spans="1:24" x14ac:dyDescent="0.2">
      <c r="A39" s="19">
        <v>7</v>
      </c>
      <c r="C39" s="19" t="s">
        <v>26</v>
      </c>
      <c r="E39" s="61">
        <v>1</v>
      </c>
      <c r="F39" s="19" t="s">
        <v>27</v>
      </c>
      <c r="H39" s="42" t="s">
        <v>2237</v>
      </c>
    </row>
    <row r="40" spans="1:24" x14ac:dyDescent="0.2">
      <c r="A40" s="19">
        <v>8</v>
      </c>
      <c r="C40" s="19" t="s">
        <v>58</v>
      </c>
      <c r="E40" s="61">
        <v>1</v>
      </c>
      <c r="F40" s="19" t="s">
        <v>62</v>
      </c>
      <c r="H40" s="42" t="s">
        <v>2244</v>
      </c>
    </row>
    <row r="41" spans="1:24" x14ac:dyDescent="0.2">
      <c r="A41" s="19">
        <v>9</v>
      </c>
      <c r="C41" s="19" t="s">
        <v>40</v>
      </c>
      <c r="E41" s="61">
        <v>0</v>
      </c>
      <c r="F41" s="19" t="s">
        <v>63</v>
      </c>
      <c r="H41" s="42" t="s">
        <v>71</v>
      </c>
    </row>
    <row r="42" spans="1:24" x14ac:dyDescent="0.2">
      <c r="A42" s="19">
        <v>10</v>
      </c>
      <c r="C42" s="19" t="s">
        <v>39</v>
      </c>
      <c r="E42" s="61">
        <v>1</v>
      </c>
      <c r="F42" s="19" t="s">
        <v>115</v>
      </c>
      <c r="H42" s="413" t="s">
        <v>2248</v>
      </c>
    </row>
    <row r="43" spans="1:24" x14ac:dyDescent="0.2">
      <c r="E43" s="63"/>
      <c r="H43" s="41"/>
    </row>
    <row r="44" spans="1:24" x14ac:dyDescent="0.2">
      <c r="A44" s="3" t="s">
        <v>57</v>
      </c>
      <c r="B44" s="3"/>
      <c r="C44" s="31"/>
      <c r="D44" s="31"/>
      <c r="E44" s="64" t="s">
        <v>14</v>
      </c>
      <c r="F44" s="30" t="s">
        <v>15</v>
      </c>
      <c r="G44" s="31"/>
      <c r="H44" s="40" t="s">
        <v>16</v>
      </c>
      <c r="I44" s="31"/>
      <c r="J44" s="31"/>
      <c r="K44" s="31"/>
      <c r="L44" s="31"/>
      <c r="M44" s="31"/>
      <c r="N44" s="31"/>
      <c r="O44" s="31"/>
      <c r="P44" s="31"/>
      <c r="Q44" s="31"/>
      <c r="R44" s="31"/>
      <c r="S44" s="31"/>
      <c r="T44" s="31"/>
      <c r="U44" s="31"/>
      <c r="V44" s="31"/>
      <c r="W44" s="31"/>
      <c r="X44" s="31"/>
    </row>
    <row r="45" spans="1:24" s="540" customFormat="1" x14ac:dyDescent="0.2">
      <c r="A45" s="5">
        <v>11</v>
      </c>
      <c r="B45" s="5"/>
      <c r="C45" s="5" t="s">
        <v>28</v>
      </c>
      <c r="D45" s="5"/>
      <c r="E45" s="6">
        <v>1</v>
      </c>
      <c r="F45" s="19" t="s">
        <v>49</v>
      </c>
      <c r="G45" s="5"/>
      <c r="H45" s="42" t="s">
        <v>2245</v>
      </c>
      <c r="I45" s="19"/>
      <c r="J45" s="5"/>
      <c r="K45" s="5"/>
      <c r="L45" s="5"/>
      <c r="M45" s="5"/>
      <c r="N45" s="5"/>
      <c r="O45" s="5"/>
      <c r="P45" s="5"/>
      <c r="Q45" s="5"/>
      <c r="R45" s="5"/>
      <c r="S45" s="5"/>
      <c r="T45" s="5"/>
      <c r="U45" s="5"/>
      <c r="V45" s="5"/>
      <c r="W45" s="5"/>
      <c r="X45" s="5"/>
    </row>
    <row r="46" spans="1:24" s="540" customFormat="1" x14ac:dyDescent="0.2">
      <c r="A46" s="11">
        <v>12</v>
      </c>
      <c r="B46" s="11"/>
      <c r="C46" s="5" t="s">
        <v>47</v>
      </c>
      <c r="D46" s="5"/>
      <c r="E46" s="6">
        <v>1</v>
      </c>
      <c r="F46" s="19" t="s">
        <v>109</v>
      </c>
      <c r="G46" s="5"/>
      <c r="H46" s="42" t="s">
        <v>2252</v>
      </c>
      <c r="I46" s="19"/>
      <c r="J46" s="5"/>
      <c r="K46" s="5"/>
      <c r="L46" s="5"/>
      <c r="M46" s="5"/>
      <c r="N46" s="5"/>
      <c r="O46" s="5"/>
      <c r="P46" s="5"/>
      <c r="Q46" s="5"/>
      <c r="R46" s="5"/>
      <c r="S46" s="5"/>
      <c r="T46" s="5"/>
      <c r="U46" s="5"/>
      <c r="V46" s="5"/>
      <c r="W46" s="5"/>
      <c r="X46" s="5"/>
    </row>
    <row r="47" spans="1:24" x14ac:dyDescent="0.2">
      <c r="A47" s="47">
        <v>13</v>
      </c>
      <c r="B47" s="47"/>
      <c r="C47" s="19" t="s">
        <v>29</v>
      </c>
      <c r="E47" s="61">
        <v>0</v>
      </c>
      <c r="F47" s="19" t="s">
        <v>30</v>
      </c>
      <c r="H47" s="41" t="s">
        <v>636</v>
      </c>
    </row>
    <row r="48" spans="1:24" x14ac:dyDescent="0.2">
      <c r="A48" s="47">
        <v>14</v>
      </c>
      <c r="B48" s="47"/>
      <c r="C48" s="19" t="s">
        <v>31</v>
      </c>
      <c r="E48" s="61">
        <v>1</v>
      </c>
      <c r="F48" s="19" t="s">
        <v>1400</v>
      </c>
      <c r="H48" s="41" t="s">
        <v>2253</v>
      </c>
    </row>
    <row r="49" spans="1:24" x14ac:dyDescent="0.2">
      <c r="A49" s="47">
        <v>15</v>
      </c>
      <c r="B49" s="47"/>
      <c r="C49" s="19" t="s">
        <v>38</v>
      </c>
      <c r="E49" s="61">
        <v>0</v>
      </c>
      <c r="F49" s="19" t="s">
        <v>64</v>
      </c>
      <c r="H49" s="42" t="s">
        <v>2558</v>
      </c>
    </row>
    <row r="50" spans="1:24" x14ac:dyDescent="0.2">
      <c r="E50" s="63"/>
    </row>
    <row r="51" spans="1:24" ht="16" thickBot="1" x14ac:dyDescent="0.25">
      <c r="A51" s="43"/>
      <c r="B51" s="43"/>
      <c r="C51" s="43"/>
      <c r="D51" s="43"/>
      <c r="E51" s="65"/>
      <c r="F51" s="43"/>
      <c r="G51" s="43"/>
      <c r="H51" s="18"/>
      <c r="I51" s="18"/>
      <c r="J51" s="18"/>
      <c r="K51" s="18"/>
      <c r="L51" s="18"/>
      <c r="M51" s="18"/>
    </row>
    <row r="52" spans="1:24" x14ac:dyDescent="0.2">
      <c r="E52" s="63"/>
      <c r="H52" s="18"/>
      <c r="I52" s="18"/>
      <c r="J52" s="18"/>
      <c r="K52" s="18"/>
      <c r="L52" s="18"/>
      <c r="M52" s="18"/>
    </row>
    <row r="53" spans="1:24" ht="16" thickBot="1" x14ac:dyDescent="0.25">
      <c r="A53" s="2" t="s">
        <v>32</v>
      </c>
      <c r="B53" s="2"/>
      <c r="E53" s="66">
        <f>SUM(E31:E36,E39:E42,E45:E49)</f>
        <v>11</v>
      </c>
      <c r="F53" s="67" t="s">
        <v>48</v>
      </c>
      <c r="H53" s="18"/>
      <c r="I53" s="18"/>
      <c r="J53" s="18"/>
      <c r="K53" s="18"/>
      <c r="L53" s="18"/>
      <c r="M53" s="18"/>
    </row>
    <row r="54" spans="1:24" s="111" customFormat="1" ht="16" thickTop="1" x14ac:dyDescent="0.2">
      <c r="A54" s="201" t="s">
        <v>1367</v>
      </c>
      <c r="B54" s="201"/>
      <c r="C54" s="8"/>
      <c r="D54" s="193"/>
      <c r="E54" s="197" t="s">
        <v>164</v>
      </c>
      <c r="F54" s="19"/>
      <c r="G54" s="19"/>
      <c r="H54" s="18"/>
      <c r="I54" s="18"/>
      <c r="J54" s="18"/>
      <c r="K54" s="18"/>
      <c r="L54" s="18"/>
      <c r="M54" s="18"/>
      <c r="N54" s="19"/>
      <c r="O54" s="19"/>
      <c r="P54" s="19"/>
      <c r="Q54" s="19"/>
      <c r="R54" s="19"/>
      <c r="S54" s="19"/>
      <c r="T54" s="19"/>
      <c r="U54" s="19"/>
      <c r="V54" s="19"/>
      <c r="W54" s="19"/>
      <c r="X54" s="19"/>
    </row>
    <row r="55" spans="1:24" x14ac:dyDescent="0.2">
      <c r="A55" s="216" t="s">
        <v>118</v>
      </c>
      <c r="B55" s="2"/>
      <c r="E55" s="194">
        <f>0.5^E54</f>
        <v>0.5</v>
      </c>
      <c r="H55" s="18"/>
      <c r="I55" s="18"/>
      <c r="J55" s="18"/>
      <c r="K55" s="18"/>
      <c r="L55" s="18"/>
      <c r="M55" s="18"/>
    </row>
    <row r="56" spans="1:24" x14ac:dyDescent="0.2">
      <c r="A56" s="2"/>
      <c r="B56" s="2"/>
      <c r="C56" s="68"/>
      <c r="E56" s="81"/>
      <c r="H56" s="18"/>
      <c r="I56" s="18"/>
      <c r="J56" s="18"/>
      <c r="K56" s="18"/>
      <c r="L56" s="18"/>
      <c r="M56" s="18"/>
    </row>
    <row r="57" spans="1:24" ht="16" thickBot="1" x14ac:dyDescent="0.25">
      <c r="A57" s="1"/>
      <c r="B57" s="1"/>
      <c r="C57" s="43"/>
      <c r="D57" s="43"/>
      <c r="E57" s="87"/>
      <c r="F57" s="43"/>
      <c r="G57" s="43"/>
      <c r="H57" s="18"/>
      <c r="I57" s="18"/>
      <c r="J57" s="18"/>
      <c r="K57" s="18"/>
      <c r="L57" s="18"/>
      <c r="M57" s="18"/>
    </row>
    <row r="58" spans="1:24" s="111" customFormat="1" x14ac:dyDescent="0.2">
      <c r="A58" s="3" t="s">
        <v>33</v>
      </c>
      <c r="B58" s="3"/>
      <c r="C58" s="31"/>
      <c r="D58" s="31"/>
      <c r="E58" s="69" t="s">
        <v>34</v>
      </c>
      <c r="F58" s="31" t="s">
        <v>15</v>
      </c>
      <c r="G58" s="31"/>
      <c r="H58" s="18"/>
      <c r="I58" s="18"/>
      <c r="J58" s="18"/>
      <c r="K58" s="18"/>
      <c r="L58" s="18"/>
      <c r="M58" s="18"/>
      <c r="N58" s="19"/>
      <c r="O58" s="19"/>
      <c r="P58" s="19"/>
      <c r="Q58" s="19"/>
      <c r="R58" s="19"/>
      <c r="S58" s="19"/>
      <c r="T58" s="19"/>
      <c r="U58" s="19"/>
      <c r="V58" s="19"/>
      <c r="W58" s="19"/>
      <c r="X58" s="19"/>
    </row>
    <row r="59" spans="1:24" s="111" customFormat="1" x14ac:dyDescent="0.2">
      <c r="A59" s="198" t="s">
        <v>1368</v>
      </c>
      <c r="B59" s="24" t="s">
        <v>1370</v>
      </c>
      <c r="C59" s="19"/>
      <c r="D59" s="19"/>
      <c r="E59" s="200">
        <v>1</v>
      </c>
      <c r="F59" s="24" t="s">
        <v>1372</v>
      </c>
      <c r="G59" s="19"/>
      <c r="H59" s="18"/>
      <c r="I59" s="18"/>
      <c r="J59" s="18"/>
      <c r="K59" s="18"/>
      <c r="L59" s="18"/>
      <c r="M59" s="18"/>
      <c r="N59" s="19"/>
      <c r="O59" s="19"/>
      <c r="P59" s="19"/>
      <c r="Q59" s="19"/>
      <c r="R59" s="19"/>
      <c r="S59" s="19"/>
      <c r="T59" s="19"/>
      <c r="U59" s="19"/>
      <c r="V59" s="19"/>
      <c r="W59" s="19"/>
      <c r="X59" s="19"/>
    </row>
    <row r="60" spans="1:24" s="111" customFormat="1" x14ac:dyDescent="0.2">
      <c r="A60" s="198" t="s">
        <v>1369</v>
      </c>
      <c r="B60" s="193" t="s">
        <v>1371</v>
      </c>
      <c r="C60" s="24"/>
      <c r="D60" s="19"/>
      <c r="E60" s="200">
        <v>1</v>
      </c>
      <c r="F60" s="24" t="s">
        <v>1372</v>
      </c>
      <c r="G60" s="19"/>
      <c r="H60" s="18"/>
      <c r="I60" s="18"/>
      <c r="J60" s="18"/>
      <c r="K60" s="18"/>
      <c r="L60" s="18"/>
      <c r="M60" s="18"/>
      <c r="N60" s="19"/>
      <c r="O60" s="19"/>
      <c r="P60" s="19"/>
      <c r="Q60" s="19"/>
      <c r="R60" s="19"/>
      <c r="S60" s="19"/>
      <c r="T60" s="19"/>
      <c r="U60" s="19"/>
      <c r="V60" s="19"/>
      <c r="W60" s="19"/>
      <c r="X60" s="19"/>
    </row>
    <row r="61" spans="1:24" ht="16" thickBot="1" x14ac:dyDescent="0.25">
      <c r="A61" s="5"/>
      <c r="B61" s="5"/>
      <c r="C61" s="22"/>
      <c r="H61" s="18"/>
      <c r="I61" s="18"/>
      <c r="J61" s="18"/>
      <c r="K61" s="18"/>
      <c r="L61" s="18"/>
      <c r="M61" s="18"/>
    </row>
    <row r="62" spans="1:24" x14ac:dyDescent="0.2">
      <c r="A62" s="21"/>
      <c r="B62" s="21"/>
      <c r="C62" s="20"/>
      <c r="D62" s="70"/>
      <c r="E62" s="70"/>
      <c r="F62" s="70"/>
      <c r="G62" s="70"/>
      <c r="H62" s="18"/>
      <c r="I62" s="18"/>
      <c r="J62" s="18"/>
      <c r="K62" s="18"/>
      <c r="L62" s="18"/>
      <c r="M62" s="18"/>
    </row>
    <row r="63" spans="1:24" ht="16" thickBot="1" x14ac:dyDescent="0.25">
      <c r="A63" s="2" t="s">
        <v>35</v>
      </c>
      <c r="B63" s="2"/>
      <c r="E63" s="211">
        <f>E53*E55*E59*E60</f>
        <v>5.5</v>
      </c>
      <c r="F63" s="212" t="s">
        <v>48</v>
      </c>
      <c r="H63" s="18"/>
      <c r="I63" s="18"/>
      <c r="J63" s="18"/>
      <c r="K63" s="18"/>
      <c r="L63" s="18"/>
      <c r="M63" s="18"/>
    </row>
    <row r="64" spans="1:24" ht="16" thickTop="1" x14ac:dyDescent="0.2">
      <c r="C64" s="68"/>
      <c r="H64" s="18"/>
      <c r="I64" s="18"/>
      <c r="J64" s="18"/>
      <c r="K64" s="18"/>
      <c r="L64" s="18"/>
      <c r="M64" s="18"/>
    </row>
    <row r="65" spans="1:13" ht="16" thickBot="1" x14ac:dyDescent="0.25">
      <c r="A65" s="43"/>
      <c r="B65" s="43"/>
      <c r="C65" s="43"/>
      <c r="D65" s="43"/>
      <c r="E65" s="43"/>
      <c r="F65" s="43"/>
      <c r="G65" s="43"/>
      <c r="H65" s="18"/>
      <c r="I65" s="18"/>
      <c r="J65" s="18"/>
      <c r="K65" s="18"/>
      <c r="L65" s="18"/>
      <c r="M65" s="18"/>
    </row>
    <row r="66" spans="1:13" x14ac:dyDescent="0.2">
      <c r="H66" s="18"/>
      <c r="I66" s="18"/>
      <c r="J66" s="18"/>
      <c r="K66" s="18"/>
      <c r="L66" s="18"/>
      <c r="M66" s="18"/>
    </row>
    <row r="67" spans="1:13" x14ac:dyDescent="0.2">
      <c r="A67" s="425">
        <v>44364</v>
      </c>
      <c r="B67" t="s">
        <v>1395</v>
      </c>
      <c r="H67" s="18"/>
      <c r="I67" s="18"/>
      <c r="J67" s="18"/>
      <c r="K67" s="18"/>
      <c r="L67" s="18"/>
      <c r="M67" s="18"/>
    </row>
    <row r="68" spans="1:13" x14ac:dyDescent="0.2">
      <c r="H68" s="18"/>
      <c r="I68" s="18"/>
      <c r="J68" s="18"/>
      <c r="K68" s="18"/>
      <c r="L68" s="18"/>
      <c r="M68" s="18"/>
    </row>
    <row r="69" spans="1:13" x14ac:dyDescent="0.2">
      <c r="H69" s="18"/>
      <c r="I69" s="18"/>
      <c r="J69" s="18"/>
      <c r="K69" s="18"/>
      <c r="L69" s="18"/>
      <c r="M69" s="18"/>
    </row>
    <row r="70" spans="1:13" x14ac:dyDescent="0.2">
      <c r="H70" s="18"/>
      <c r="I70" s="18"/>
      <c r="J70" s="18"/>
      <c r="K70" s="18"/>
      <c r="L70" s="18"/>
      <c r="M70" s="18"/>
    </row>
    <row r="71" spans="1:13" x14ac:dyDescent="0.2">
      <c r="H71" s="18"/>
      <c r="I71" s="18"/>
      <c r="J71" s="18"/>
      <c r="K71" s="18"/>
      <c r="L71" s="18"/>
      <c r="M71" s="18"/>
    </row>
    <row r="72" spans="1:13" x14ac:dyDescent="0.2">
      <c r="H72" s="18"/>
      <c r="I72" s="18"/>
      <c r="J72" s="18"/>
      <c r="K72" s="18"/>
      <c r="L72" s="18"/>
      <c r="M72" s="18"/>
    </row>
    <row r="73" spans="1:13" x14ac:dyDescent="0.2">
      <c r="H73" s="18"/>
      <c r="I73" s="18"/>
      <c r="J73" s="18"/>
      <c r="K73" s="18"/>
      <c r="L73" s="18"/>
      <c r="M73" s="18"/>
    </row>
    <row r="74" spans="1:13" x14ac:dyDescent="0.2">
      <c r="H74" s="18"/>
      <c r="I74" s="18"/>
      <c r="J74" s="18"/>
      <c r="K74" s="18"/>
      <c r="L74" s="18"/>
      <c r="M74" s="18"/>
    </row>
    <row r="75" spans="1:13" x14ac:dyDescent="0.2">
      <c r="H75" s="18"/>
      <c r="I75" s="18"/>
      <c r="J75" s="18"/>
      <c r="K75" s="18"/>
      <c r="L75" s="18"/>
      <c r="M75" s="18"/>
    </row>
    <row r="76" spans="1:13" x14ac:dyDescent="0.2">
      <c r="H76" s="18"/>
      <c r="I76" s="18"/>
      <c r="J76" s="18"/>
      <c r="K76" s="18"/>
      <c r="L76" s="18"/>
      <c r="M76" s="18"/>
    </row>
    <row r="77" spans="1:13" x14ac:dyDescent="0.2">
      <c r="H77" s="18"/>
      <c r="I77" s="18"/>
      <c r="J77" s="18"/>
      <c r="K77" s="18"/>
      <c r="L77" s="18"/>
      <c r="M77" s="18"/>
    </row>
    <row r="78" spans="1:13" x14ac:dyDescent="0.2">
      <c r="H78" s="18"/>
      <c r="I78" s="18"/>
      <c r="J78" s="18"/>
      <c r="K78" s="18"/>
      <c r="L78" s="18"/>
      <c r="M78" s="18"/>
    </row>
    <row r="79" spans="1:13" x14ac:dyDescent="0.2">
      <c r="H79" s="18"/>
      <c r="I79" s="18"/>
      <c r="J79" s="18"/>
      <c r="K79" s="18"/>
      <c r="L79" s="18"/>
      <c r="M79" s="18"/>
    </row>
    <row r="1048500" spans="16:16" x14ac:dyDescent="0.2">
      <c r="P1048500" s="57"/>
    </row>
  </sheetData>
  <dataValidations count="3">
    <dataValidation type="list" allowBlank="1" showInputMessage="1" showErrorMessage="1" sqref="D12" xr:uid="{00000000-0002-0000-4400-000000000000}">
      <formula1>"Yes,No"</formula1>
    </dataValidation>
    <dataValidation type="list" allowBlank="1" showInputMessage="1" showErrorMessage="1" sqref="E10:E11" xr:uid="{00000000-0002-0000-4400-000001000000}">
      <formula1>#REF!</formula1>
    </dataValidation>
    <dataValidation type="list" showInputMessage="1" showErrorMessage="1" sqref="E12" xr:uid="{00000000-0002-0000-44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4400-000003000000}">
          <x14:formula1>
            <xm:f>Lists!$D$1:$D$8</xm:f>
          </x14:formula1>
          <xm:sqref>E15</xm:sqref>
        </x14:dataValidation>
        <x14:dataValidation type="list" allowBlank="1" showInputMessage="1" showErrorMessage="1" xr:uid="{00000000-0002-0000-4400-000004000000}">
          <x14:formula1>
            <xm:f>Lists!$G$1:$G$8</xm:f>
          </x14:formula1>
          <xm:sqref>D20:D22</xm:sqref>
        </x14:dataValidation>
        <x14:dataValidation type="list" allowBlank="1" showInputMessage="1" showErrorMessage="1" xr:uid="{00000000-0002-0000-4400-000005000000}">
          <x14:formula1>
            <xm:f>Lists!$E$1:$E$5</xm:f>
          </x14:formula1>
          <xm:sqref>V15</xm:sqref>
        </x14:dataValidation>
        <x14:dataValidation type="list" allowBlank="1" showInputMessage="1" showErrorMessage="1" xr:uid="{00000000-0002-0000-4400-000006000000}">
          <x14:formula1>
            <xm:f>Lists!$F$1:$F$8</xm:f>
          </x14:formula1>
          <xm:sqref>D11</xm:sqref>
        </x14:dataValidation>
        <x14:dataValidation type="list" allowBlank="1" showInputMessage="1" showErrorMessage="1" xr:uid="{00000000-0002-0000-4400-000007000000}">
          <x14:formula1>
            <xm:f>Lists!$C$1:$C$9</xm:f>
          </x14:formula1>
          <xm:sqref>D10</xm:sqref>
        </x14:dataValidation>
      </x14:dataValidation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92D050"/>
  </sheetPr>
  <dimension ref="A1:X1048499"/>
  <sheetViews>
    <sheetView zoomScale="60" zoomScaleNormal="60" zoomScalePageLayoutView="80" workbookViewId="0">
      <selection activeCell="AA55" sqref="AA55"/>
    </sheetView>
  </sheetViews>
  <sheetFormatPr baseColWidth="10" defaultColWidth="8.83203125" defaultRowHeight="15" x14ac:dyDescent="0.2"/>
  <cols>
    <col min="1" max="1" width="13.5" customWidth="1"/>
    <col min="2" max="2" width="29.33203125" customWidth="1"/>
    <col min="3" max="3" width="30.33203125" customWidth="1"/>
    <col min="4" max="4" width="25.83203125" customWidth="1"/>
    <col min="5" max="5" width="23.83203125" customWidth="1"/>
    <col min="6" max="6" width="25" customWidth="1"/>
    <col min="7" max="7" width="26.5" customWidth="1"/>
    <col min="8" max="8" width="29" customWidth="1"/>
    <col min="9" max="9" width="22.5" customWidth="1"/>
    <col min="10" max="10" width="24.83203125" customWidth="1"/>
    <col min="11" max="12" width="20" bestFit="1" customWidth="1"/>
    <col min="13" max="13" width="25" customWidth="1"/>
    <col min="14" max="14" width="20.5" customWidth="1"/>
    <col min="15" max="15" width="18.83203125" customWidth="1"/>
    <col min="16" max="16" width="24.5" customWidth="1"/>
    <col min="17" max="17" width="22.33203125" customWidth="1"/>
    <col min="18" max="18" width="27.83203125" bestFit="1" customWidth="1"/>
    <col min="19" max="19" width="15.83203125" bestFit="1" customWidth="1"/>
    <col min="20" max="20" width="81.1640625" customWidth="1"/>
    <col min="21" max="21" width="79.1640625" customWidth="1"/>
    <col min="22" max="22" width="19.83203125" customWidth="1"/>
    <col min="23" max="23" width="91.1640625" customWidth="1"/>
    <col min="24" max="24" width="55" customWidth="1"/>
  </cols>
  <sheetData>
    <row r="1" spans="1:24" s="426" customFormat="1" ht="16" thickBot="1" x14ac:dyDescent="0.25">
      <c r="A1" s="1" t="s">
        <v>0</v>
      </c>
      <c r="B1" s="1"/>
    </row>
    <row r="2" spans="1:24" x14ac:dyDescent="0.2">
      <c r="C2" t="s">
        <v>1</v>
      </c>
      <c r="D2" s="470" t="s">
        <v>939</v>
      </c>
      <c r="G2" t="s">
        <v>72</v>
      </c>
      <c r="H2" s="470" t="s">
        <v>915</v>
      </c>
    </row>
    <row r="3" spans="1:24" x14ac:dyDescent="0.2">
      <c r="C3" t="s">
        <v>2</v>
      </c>
      <c r="D3" s="471">
        <v>2015</v>
      </c>
    </row>
    <row r="4" spans="1:24" x14ac:dyDescent="0.2">
      <c r="C4" s="8" t="s">
        <v>44</v>
      </c>
      <c r="D4" s="470" t="s">
        <v>940</v>
      </c>
    </row>
    <row r="5" spans="1:24" x14ac:dyDescent="0.2">
      <c r="C5" t="s">
        <v>3</v>
      </c>
      <c r="D5" s="470" t="s">
        <v>2179</v>
      </c>
    </row>
    <row r="7" spans="1:24" s="426" customFormat="1" ht="16" thickBot="1" x14ac:dyDescent="0.25">
      <c r="A7" s="1" t="s">
        <v>59</v>
      </c>
      <c r="B7" s="1"/>
      <c r="D7" s="426" t="s">
        <v>2033</v>
      </c>
    </row>
    <row r="9" spans="1:24" s="426" customFormat="1" ht="16" thickBot="1" x14ac:dyDescent="0.25">
      <c r="A9" s="1" t="s">
        <v>4</v>
      </c>
      <c r="B9" s="1"/>
    </row>
    <row r="10" spans="1:24" x14ac:dyDescent="0.2">
      <c r="C10" t="s">
        <v>74</v>
      </c>
      <c r="D10" s="468" t="s">
        <v>245</v>
      </c>
      <c r="E10" s="469"/>
    </row>
    <row r="11" spans="1:24" x14ac:dyDescent="0.2">
      <c r="C11" t="s">
        <v>46</v>
      </c>
      <c r="D11" s="468" t="s">
        <v>43</v>
      </c>
      <c r="E11" s="437"/>
    </row>
    <row r="12" spans="1:24" x14ac:dyDescent="0.2">
      <c r="C12" t="s">
        <v>67</v>
      </c>
      <c r="D12" s="468" t="s">
        <v>53</v>
      </c>
      <c r="E12" s="437"/>
    </row>
    <row r="13" spans="1:24" s="553" customFormat="1" x14ac:dyDescent="0.2">
      <c r="A13" s="2"/>
      <c r="B13" s="2"/>
      <c r="C13"/>
      <c r="D13"/>
      <c r="E13"/>
      <c r="F13"/>
      <c r="G13"/>
      <c r="H13"/>
      <c r="I13"/>
      <c r="J13"/>
      <c r="K13"/>
      <c r="L13"/>
      <c r="M13"/>
      <c r="N13"/>
      <c r="O13"/>
      <c r="P13"/>
      <c r="Q13"/>
      <c r="R13"/>
      <c r="S13"/>
      <c r="T13"/>
      <c r="U13"/>
      <c r="V13"/>
      <c r="W13"/>
      <c r="X13"/>
    </row>
    <row r="14" spans="1:24" s="554" customFormat="1" x14ac:dyDescent="0.2">
      <c r="A14" s="467" t="s">
        <v>5</v>
      </c>
      <c r="B14" s="467" t="s">
        <v>36</v>
      </c>
      <c r="C14" s="467" t="s">
        <v>6</v>
      </c>
      <c r="D14" s="467" t="s">
        <v>9</v>
      </c>
      <c r="E14" s="467" t="s">
        <v>41</v>
      </c>
      <c r="F14" s="467" t="s">
        <v>7</v>
      </c>
      <c r="G14" s="467" t="s">
        <v>129</v>
      </c>
      <c r="H14" s="467" t="s">
        <v>133</v>
      </c>
      <c r="I14" s="467" t="s">
        <v>130</v>
      </c>
      <c r="J14" s="467" t="s">
        <v>70</v>
      </c>
      <c r="K14" s="467" t="s">
        <v>1606</v>
      </c>
      <c r="L14" s="467" t="s">
        <v>1604</v>
      </c>
      <c r="M14" s="467" t="s">
        <v>1605</v>
      </c>
      <c r="N14" s="467" t="s">
        <v>1402</v>
      </c>
      <c r="O14" s="467" t="s">
        <v>1403</v>
      </c>
      <c r="P14" s="467" t="s">
        <v>8</v>
      </c>
      <c r="Q14" s="205" t="s">
        <v>121</v>
      </c>
      <c r="R14" s="205" t="s">
        <v>123</v>
      </c>
      <c r="S14" s="205" t="s">
        <v>124</v>
      </c>
      <c r="T14" s="205" t="s">
        <v>127</v>
      </c>
      <c r="U14" s="467" t="s">
        <v>55</v>
      </c>
      <c r="V14" s="467" t="s">
        <v>50</v>
      </c>
      <c r="W14" s="467" t="s">
        <v>120</v>
      </c>
      <c r="X14" s="424" t="s">
        <v>16</v>
      </c>
    </row>
    <row r="15" spans="1:24" s="555" customFormat="1" x14ac:dyDescent="0.2">
      <c r="A15" s="460">
        <v>1</v>
      </c>
      <c r="B15" s="460" t="s">
        <v>915</v>
      </c>
      <c r="C15" s="206" t="s">
        <v>295</v>
      </c>
      <c r="D15" s="460" t="s">
        <v>90</v>
      </c>
      <c r="E15" s="460" t="s">
        <v>1584</v>
      </c>
      <c r="F15" s="460" t="s">
        <v>71</v>
      </c>
      <c r="G15" s="460" t="s">
        <v>132</v>
      </c>
      <c r="H15" s="460" t="s">
        <v>71</v>
      </c>
      <c r="I15" s="460" t="s">
        <v>71</v>
      </c>
      <c r="J15" s="460" t="s">
        <v>197</v>
      </c>
      <c r="K15" s="460">
        <v>5</v>
      </c>
      <c r="L15" s="460">
        <f>K15-0.5</f>
        <v>4.5</v>
      </c>
      <c r="M15" s="460">
        <f>K15+0.5</f>
        <v>5.5</v>
      </c>
      <c r="N15" s="460" t="s">
        <v>71</v>
      </c>
      <c r="O15" s="460" t="s">
        <v>71</v>
      </c>
      <c r="P15" s="460" t="s">
        <v>71</v>
      </c>
      <c r="Q15" s="15">
        <v>3</v>
      </c>
      <c r="R15" s="15">
        <v>7</v>
      </c>
      <c r="S15" s="15" t="s">
        <v>126</v>
      </c>
      <c r="T15" s="15">
        <f>24*R15</f>
        <v>168</v>
      </c>
      <c r="U15" s="460" t="s">
        <v>71</v>
      </c>
      <c r="V15" s="460" t="s">
        <v>71</v>
      </c>
      <c r="W15" s="460" t="s">
        <v>71</v>
      </c>
      <c r="X15" s="460" t="s">
        <v>914</v>
      </c>
    </row>
    <row r="16" spans="1:24" s="512" customFormat="1" x14ac:dyDescent="0.2">
      <c r="A16" s="242"/>
      <c r="B16" s="242"/>
      <c r="C16" s="242"/>
      <c r="D16" s="242"/>
      <c r="E16" s="242"/>
      <c r="F16" s="242"/>
      <c r="G16" s="242"/>
      <c r="H16" s="242"/>
      <c r="I16" s="242"/>
      <c r="J16" s="242"/>
      <c r="K16" s="242"/>
      <c r="L16" s="242"/>
      <c r="M16" s="242"/>
      <c r="N16" s="242"/>
      <c r="O16" s="242"/>
      <c r="P16" s="242"/>
      <c r="Q16" s="242"/>
      <c r="R16" s="242"/>
      <c r="S16" s="242"/>
      <c r="T16" s="242"/>
      <c r="U16" s="242"/>
      <c r="V16" s="242"/>
      <c r="W16" s="242"/>
      <c r="X16" s="242"/>
    </row>
    <row r="17" spans="1:24" s="459" customFormat="1" ht="16" thickBot="1" x14ac:dyDescent="0.25">
      <c r="A17" s="17" t="s">
        <v>2142</v>
      </c>
      <c r="B17" s="17"/>
      <c r="C17" s="17" t="s">
        <v>68</v>
      </c>
    </row>
    <row r="18" spans="1:24" s="242" customFormat="1" x14ac:dyDescent="0.2"/>
    <row r="19" spans="1:24" s="512" customFormat="1" x14ac:dyDescent="0.2">
      <c r="A19" s="424" t="s">
        <v>5</v>
      </c>
      <c r="B19" s="424" t="s">
        <v>36</v>
      </c>
      <c r="C19" s="424" t="s">
        <v>6</v>
      </c>
      <c r="D19" s="424" t="s">
        <v>45</v>
      </c>
      <c r="E19" s="424" t="s">
        <v>9</v>
      </c>
      <c r="F19" s="424" t="s">
        <v>119</v>
      </c>
      <c r="G19" s="424" t="s">
        <v>56</v>
      </c>
      <c r="H19" s="424" t="s">
        <v>136</v>
      </c>
      <c r="I19" s="424" t="s">
        <v>137</v>
      </c>
      <c r="J19" s="424" t="s">
        <v>138</v>
      </c>
      <c r="K19" s="424" t="s">
        <v>139</v>
      </c>
      <c r="L19" s="424" t="s">
        <v>122</v>
      </c>
      <c r="M19" s="424" t="s">
        <v>140</v>
      </c>
      <c r="N19" s="424" t="s">
        <v>122</v>
      </c>
      <c r="O19" s="424" t="s">
        <v>42</v>
      </c>
      <c r="P19" s="424" t="s">
        <v>141</v>
      </c>
      <c r="Q19" s="424" t="s">
        <v>142</v>
      </c>
      <c r="R19" s="424" t="s">
        <v>10</v>
      </c>
      <c r="S19" s="424" t="s">
        <v>146</v>
      </c>
      <c r="T19" s="424" t="s">
        <v>145</v>
      </c>
      <c r="U19" s="424" t="s">
        <v>11</v>
      </c>
      <c r="V19" s="424" t="s">
        <v>16</v>
      </c>
    </row>
    <row r="20" spans="1:24" s="518" customFormat="1" x14ac:dyDescent="0.2">
      <c r="A20" s="478">
        <v>1</v>
      </c>
      <c r="B20" s="478" t="s">
        <v>915</v>
      </c>
      <c r="C20" s="207" t="s">
        <v>295</v>
      </c>
      <c r="D20" s="478" t="s">
        <v>90</v>
      </c>
      <c r="E20" s="478" t="s">
        <v>90</v>
      </c>
      <c r="F20" s="478">
        <v>6</v>
      </c>
      <c r="G20" s="478" t="s">
        <v>71</v>
      </c>
      <c r="H20" s="247">
        <v>7</v>
      </c>
      <c r="I20" s="247" t="s">
        <v>126</v>
      </c>
      <c r="J20" s="247">
        <f>24*H20</f>
        <v>168</v>
      </c>
      <c r="K20" s="478">
        <v>3516</v>
      </c>
      <c r="L20" s="513" t="s">
        <v>2037</v>
      </c>
      <c r="M20" s="478" t="s">
        <v>2036</v>
      </c>
      <c r="N20" s="478" t="s">
        <v>2037</v>
      </c>
      <c r="O20" s="478" t="s">
        <v>71</v>
      </c>
      <c r="P20" s="478" t="s">
        <v>71</v>
      </c>
      <c r="Q20" s="478" t="s">
        <v>71</v>
      </c>
      <c r="R20" s="478" t="s">
        <v>71</v>
      </c>
      <c r="S20" s="478" t="s">
        <v>71</v>
      </c>
      <c r="T20" s="478" t="s">
        <v>71</v>
      </c>
      <c r="U20" s="478" t="s">
        <v>912</v>
      </c>
      <c r="V20" s="478" t="s">
        <v>913</v>
      </c>
      <c r="X20" s="555"/>
    </row>
    <row r="21" spans="1:24" s="518" customFormat="1" x14ac:dyDescent="0.2">
      <c r="A21" s="478">
        <v>1</v>
      </c>
      <c r="B21" s="478" t="s">
        <v>915</v>
      </c>
      <c r="C21" s="207" t="s">
        <v>295</v>
      </c>
      <c r="D21" s="478" t="s">
        <v>90</v>
      </c>
      <c r="E21" s="478" t="s">
        <v>2038</v>
      </c>
      <c r="F21" s="478">
        <v>4</v>
      </c>
      <c r="G21" s="478" t="s">
        <v>71</v>
      </c>
      <c r="H21" s="247">
        <v>7</v>
      </c>
      <c r="I21" s="247" t="s">
        <v>126</v>
      </c>
      <c r="J21" s="247">
        <f>24*H21</f>
        <v>168</v>
      </c>
      <c r="K21" s="478">
        <v>3516</v>
      </c>
      <c r="L21" s="513" t="s">
        <v>2037</v>
      </c>
      <c r="M21" s="478" t="s">
        <v>2036</v>
      </c>
      <c r="N21" s="478" t="s">
        <v>2037</v>
      </c>
      <c r="O21" s="478" t="s">
        <v>71</v>
      </c>
      <c r="P21" s="478" t="s">
        <v>71</v>
      </c>
      <c r="Q21" s="478" t="s">
        <v>71</v>
      </c>
      <c r="R21" s="478" t="s">
        <v>71</v>
      </c>
      <c r="S21" s="478" t="s">
        <v>71</v>
      </c>
      <c r="T21" s="478" t="s">
        <v>71</v>
      </c>
      <c r="U21" s="478" t="s">
        <v>912</v>
      </c>
      <c r="V21" s="478" t="s">
        <v>913</v>
      </c>
      <c r="X21" s="555"/>
    </row>
    <row r="22" spans="1:24" s="553" customFormat="1" x14ac:dyDescent="0.2">
      <c r="A22"/>
      <c r="B22"/>
      <c r="C22"/>
      <c r="D22"/>
      <c r="E22"/>
      <c r="F22"/>
      <c r="G22"/>
      <c r="H22"/>
      <c r="I22"/>
      <c r="J22"/>
      <c r="K22"/>
      <c r="L22"/>
      <c r="M22"/>
      <c r="N22"/>
      <c r="O22"/>
      <c r="P22"/>
      <c r="Q22"/>
      <c r="R22"/>
      <c r="S22"/>
      <c r="T22"/>
      <c r="U22"/>
      <c r="V22"/>
      <c r="W22"/>
    </row>
    <row r="23" spans="1:24" s="426" customFormat="1" ht="16" thickBot="1" x14ac:dyDescent="0.25">
      <c r="A23" s="1" t="s">
        <v>2142</v>
      </c>
      <c r="B23" s="1"/>
      <c r="C23" s="1" t="s">
        <v>69</v>
      </c>
      <c r="D23" s="16"/>
      <c r="E23" s="16" t="s">
        <v>105</v>
      </c>
    </row>
    <row r="25" spans="1:24" s="19" customFormat="1" x14ac:dyDescent="0.2">
      <c r="A25" s="263" t="s">
        <v>5</v>
      </c>
      <c r="B25" s="54" t="s">
        <v>9</v>
      </c>
      <c r="C25" s="55" t="s">
        <v>56</v>
      </c>
      <c r="D25" s="56" t="s">
        <v>488</v>
      </c>
      <c r="E25" s="56" t="s">
        <v>489</v>
      </c>
      <c r="F25" s="56" t="s">
        <v>490</v>
      </c>
      <c r="G25" s="56" t="s">
        <v>491</v>
      </c>
      <c r="H25" s="56" t="s">
        <v>492</v>
      </c>
      <c r="I25" s="56" t="s">
        <v>493</v>
      </c>
      <c r="J25" s="55" t="s">
        <v>2139</v>
      </c>
      <c r="K25" s="55" t="s">
        <v>122</v>
      </c>
      <c r="L25" s="55" t="s">
        <v>2140</v>
      </c>
      <c r="M25" s="55" t="s">
        <v>122</v>
      </c>
      <c r="N25" s="530" t="s">
        <v>42</v>
      </c>
      <c r="O25" s="55" t="s">
        <v>2141</v>
      </c>
      <c r="P25" s="55" t="s">
        <v>122</v>
      </c>
      <c r="Q25" s="530" t="s">
        <v>10</v>
      </c>
      <c r="R25" s="55" t="s">
        <v>2566</v>
      </c>
      <c r="S25" s="55" t="s">
        <v>11</v>
      </c>
      <c r="T25" s="55" t="s">
        <v>16</v>
      </c>
    </row>
    <row r="26" spans="1:24" s="242" customFormat="1" x14ac:dyDescent="0.2">
      <c r="A26" s="445"/>
      <c r="B26" s="445"/>
      <c r="C26" s="445"/>
      <c r="D26" s="424"/>
      <c r="E26" s="444"/>
      <c r="F26" s="444"/>
      <c r="G26" s="444"/>
      <c r="H26" s="444"/>
      <c r="I26" s="444"/>
      <c r="J26" s="444"/>
      <c r="K26" s="424"/>
      <c r="L26" s="424"/>
      <c r="M26" s="424"/>
      <c r="N26" s="424"/>
      <c r="O26" s="424"/>
      <c r="P26" s="424"/>
      <c r="Q26" s="424"/>
      <c r="R26" s="424"/>
      <c r="S26" s="424"/>
      <c r="T26" s="445"/>
      <c r="U26" s="557"/>
      <c r="V26" s="556"/>
    </row>
    <row r="28" spans="1:24" s="426" customFormat="1" ht="16" thickBot="1" x14ac:dyDescent="0.25">
      <c r="A28" s="1" t="s">
        <v>12</v>
      </c>
      <c r="B28" s="1"/>
    </row>
    <row r="29" spans="1:24" s="429" customFormat="1" x14ac:dyDescent="0.2">
      <c r="A29" s="3" t="s">
        <v>13</v>
      </c>
      <c r="B29" s="3"/>
      <c r="E29" s="439" t="s">
        <v>1485</v>
      </c>
      <c r="F29" s="30" t="s">
        <v>54</v>
      </c>
      <c r="H29" s="411" t="s">
        <v>16</v>
      </c>
    </row>
    <row r="30" spans="1:24" s="440" customFormat="1" x14ac:dyDescent="0.2">
      <c r="A30" s="442">
        <v>1</v>
      </c>
      <c r="B30" s="442"/>
      <c r="C30" s="440" t="s">
        <v>37</v>
      </c>
      <c r="E30" s="436">
        <v>0</v>
      </c>
      <c r="F30" s="440" t="s">
        <v>60</v>
      </c>
      <c r="H30" s="441" t="s">
        <v>911</v>
      </c>
    </row>
    <row r="31" spans="1:24" x14ac:dyDescent="0.2">
      <c r="A31" s="4">
        <v>2</v>
      </c>
      <c r="B31" s="4"/>
      <c r="C31" s="5" t="s">
        <v>17</v>
      </c>
      <c r="E31" s="6">
        <v>1</v>
      </c>
      <c r="F31" t="s">
        <v>61</v>
      </c>
      <c r="H31" s="435" t="s">
        <v>2021</v>
      </c>
    </row>
    <row r="32" spans="1:24" s="8" customFormat="1" x14ac:dyDescent="0.2">
      <c r="A32" s="7">
        <v>3</v>
      </c>
      <c r="B32" s="7"/>
      <c r="C32" s="8" t="s">
        <v>18</v>
      </c>
      <c r="E32" s="10">
        <v>0</v>
      </c>
      <c r="F32" s="8" t="s">
        <v>19</v>
      </c>
      <c r="H32" s="435" t="s">
        <v>1424</v>
      </c>
      <c r="I32"/>
    </row>
    <row r="33" spans="1:9" s="8" customFormat="1" x14ac:dyDescent="0.2">
      <c r="A33" s="7">
        <v>4</v>
      </c>
      <c r="B33" s="7"/>
      <c r="C33" s="8" t="s">
        <v>20</v>
      </c>
      <c r="E33" s="10">
        <v>1</v>
      </c>
      <c r="F33" s="8" t="s">
        <v>21</v>
      </c>
      <c r="G33" s="8" t="s">
        <v>910</v>
      </c>
      <c r="H33" s="39" t="s">
        <v>916</v>
      </c>
      <c r="I33"/>
    </row>
    <row r="34" spans="1:9" x14ac:dyDescent="0.2">
      <c r="A34" s="4">
        <v>5</v>
      </c>
      <c r="B34" s="4"/>
      <c r="C34" s="5" t="s">
        <v>22</v>
      </c>
      <c r="E34" s="6">
        <v>1</v>
      </c>
      <c r="F34" t="s">
        <v>23</v>
      </c>
      <c r="H34" s="435" t="s">
        <v>536</v>
      </c>
    </row>
    <row r="35" spans="1:9" x14ac:dyDescent="0.2">
      <c r="A35" s="7">
        <v>6</v>
      </c>
      <c r="B35" s="7"/>
      <c r="C35" s="8" t="s">
        <v>24</v>
      </c>
      <c r="E35" s="10">
        <v>1</v>
      </c>
      <c r="F35" t="s">
        <v>128</v>
      </c>
      <c r="H35" s="435" t="s">
        <v>1459</v>
      </c>
    </row>
    <row r="36" spans="1:9" x14ac:dyDescent="0.2">
      <c r="E36" s="433"/>
      <c r="H36" s="435"/>
    </row>
    <row r="37" spans="1:9" s="429" customFormat="1" x14ac:dyDescent="0.2">
      <c r="A37" s="3" t="s">
        <v>25</v>
      </c>
      <c r="B37" s="3"/>
      <c r="E37" s="439" t="s">
        <v>14</v>
      </c>
      <c r="F37" s="30" t="s">
        <v>15</v>
      </c>
      <c r="H37" s="40" t="s">
        <v>16</v>
      </c>
    </row>
    <row r="38" spans="1:9" x14ac:dyDescent="0.2">
      <c r="A38">
        <v>7</v>
      </c>
      <c r="C38" t="s">
        <v>26</v>
      </c>
      <c r="E38" s="436">
        <v>1</v>
      </c>
      <c r="F38" t="s">
        <v>27</v>
      </c>
      <c r="H38" s="441" t="s">
        <v>909</v>
      </c>
    </row>
    <row r="39" spans="1:9" x14ac:dyDescent="0.2">
      <c r="A39">
        <v>8</v>
      </c>
      <c r="C39" t="s">
        <v>58</v>
      </c>
      <c r="E39" s="436">
        <v>1</v>
      </c>
      <c r="F39" t="s">
        <v>62</v>
      </c>
      <c r="H39" s="435" t="s">
        <v>2034</v>
      </c>
    </row>
    <row r="40" spans="1:9" x14ac:dyDescent="0.2">
      <c r="A40">
        <v>9</v>
      </c>
      <c r="C40" t="s">
        <v>40</v>
      </c>
      <c r="E40" s="436">
        <v>0</v>
      </c>
      <c r="F40" t="s">
        <v>63</v>
      </c>
      <c r="H40" s="435" t="s">
        <v>673</v>
      </c>
    </row>
    <row r="41" spans="1:9" x14ac:dyDescent="0.2">
      <c r="A41">
        <v>10</v>
      </c>
      <c r="C41" t="s">
        <v>39</v>
      </c>
      <c r="E41" s="436">
        <v>0</v>
      </c>
      <c r="F41" t="s">
        <v>115</v>
      </c>
      <c r="H41" s="39" t="s">
        <v>917</v>
      </c>
    </row>
    <row r="42" spans="1:9" x14ac:dyDescent="0.2">
      <c r="E42" s="433"/>
      <c r="H42" s="435"/>
    </row>
    <row r="43" spans="1:9" s="429" customFormat="1" x14ac:dyDescent="0.2">
      <c r="A43" s="3" t="s">
        <v>57</v>
      </c>
      <c r="B43" s="3"/>
      <c r="E43" s="438" t="s">
        <v>14</v>
      </c>
      <c r="F43" s="30" t="s">
        <v>15</v>
      </c>
      <c r="H43" s="40" t="s">
        <v>16</v>
      </c>
    </row>
    <row r="44" spans="1:9" s="5" customFormat="1" x14ac:dyDescent="0.2">
      <c r="A44" s="5">
        <v>11</v>
      </c>
      <c r="C44" s="5" t="s">
        <v>28</v>
      </c>
      <c r="E44" s="6">
        <v>0</v>
      </c>
      <c r="F44" t="s">
        <v>49</v>
      </c>
      <c r="H44" s="435" t="s">
        <v>918</v>
      </c>
      <c r="I44"/>
    </row>
    <row r="45" spans="1:9" s="5" customFormat="1" x14ac:dyDescent="0.2">
      <c r="A45" s="11">
        <v>12</v>
      </c>
      <c r="B45" s="11"/>
      <c r="C45" s="5" t="s">
        <v>47</v>
      </c>
      <c r="E45" s="6">
        <v>1</v>
      </c>
      <c r="F45" t="s">
        <v>109</v>
      </c>
      <c r="H45" s="435" t="s">
        <v>2035</v>
      </c>
      <c r="I45"/>
    </row>
    <row r="46" spans="1:9" x14ac:dyDescent="0.2">
      <c r="A46" s="437">
        <v>13</v>
      </c>
      <c r="B46" s="437"/>
      <c r="C46" t="s">
        <v>29</v>
      </c>
      <c r="E46" s="436">
        <v>0</v>
      </c>
      <c r="F46" t="s">
        <v>30</v>
      </c>
      <c r="H46" s="435" t="s">
        <v>1859</v>
      </c>
    </row>
    <row r="47" spans="1:9" x14ac:dyDescent="0.2">
      <c r="A47" s="437">
        <v>14</v>
      </c>
      <c r="B47" s="437"/>
      <c r="C47" t="s">
        <v>31</v>
      </c>
      <c r="E47" s="436">
        <v>1</v>
      </c>
      <c r="F47" t="s">
        <v>1400</v>
      </c>
      <c r="H47" s="435" t="s">
        <v>919</v>
      </c>
    </row>
    <row r="48" spans="1:9" x14ac:dyDescent="0.2">
      <c r="A48" s="437">
        <v>15</v>
      </c>
      <c r="B48" s="437"/>
      <c r="C48" t="s">
        <v>38</v>
      </c>
      <c r="E48" s="436">
        <v>1</v>
      </c>
      <c r="F48" t="s">
        <v>64</v>
      </c>
      <c r="H48" s="435" t="s">
        <v>920</v>
      </c>
    </row>
    <row r="49" spans="1:12" x14ac:dyDescent="0.2">
      <c r="E49" s="433"/>
      <c r="H49" s="545"/>
      <c r="I49" s="545"/>
      <c r="J49" s="545"/>
      <c r="K49" s="545"/>
      <c r="L49" s="545"/>
    </row>
    <row r="50" spans="1:12" ht="16" thickBot="1" x14ac:dyDescent="0.25">
      <c r="A50" s="426"/>
      <c r="B50" s="426"/>
      <c r="C50" s="426"/>
      <c r="D50" s="426"/>
      <c r="E50" s="434"/>
      <c r="F50" s="426"/>
      <c r="G50" s="426"/>
      <c r="H50" s="545"/>
      <c r="I50" s="545"/>
      <c r="J50" s="545"/>
      <c r="K50" s="545"/>
      <c r="L50" s="545"/>
    </row>
    <row r="51" spans="1:12" x14ac:dyDescent="0.2">
      <c r="E51" s="433"/>
      <c r="H51" s="545"/>
      <c r="I51" s="545"/>
      <c r="J51" s="545"/>
      <c r="K51" s="545"/>
      <c r="L51" s="545"/>
    </row>
    <row r="52" spans="1:12" ht="16" thickBot="1" x14ac:dyDescent="0.25">
      <c r="A52" s="2" t="s">
        <v>32</v>
      </c>
      <c r="B52" s="2"/>
      <c r="E52" s="432">
        <f>SUM(E30:E35,E38:E41,E44:E48)</f>
        <v>9</v>
      </c>
      <c r="F52" s="431" t="s">
        <v>48</v>
      </c>
      <c r="H52" s="545"/>
      <c r="I52" s="545"/>
      <c r="J52" s="545"/>
      <c r="K52" s="545"/>
      <c r="L52" s="545"/>
    </row>
    <row r="53" spans="1:12" ht="16" thickTop="1" x14ac:dyDescent="0.2">
      <c r="A53" s="201" t="s">
        <v>1367</v>
      </c>
      <c r="B53" s="201"/>
      <c r="C53" s="8"/>
      <c r="D53" s="193"/>
      <c r="E53" s="197" t="s">
        <v>164</v>
      </c>
      <c r="H53" s="545"/>
      <c r="I53" s="545"/>
      <c r="J53" s="545"/>
      <c r="K53" s="545"/>
      <c r="L53" s="545"/>
    </row>
    <row r="54" spans="1:12" x14ac:dyDescent="0.2">
      <c r="A54" s="427" t="s">
        <v>118</v>
      </c>
      <c r="B54" s="2"/>
      <c r="E54" s="194">
        <f>0.5^E53</f>
        <v>0.5</v>
      </c>
      <c r="H54" s="545"/>
      <c r="I54" s="545"/>
      <c r="J54" s="545"/>
      <c r="K54" s="545"/>
      <c r="L54" s="545"/>
    </row>
    <row r="55" spans="1:12" ht="16" thickBot="1" x14ac:dyDescent="0.25">
      <c r="A55" s="1"/>
      <c r="B55" s="1"/>
      <c r="C55" s="426"/>
      <c r="D55" s="426"/>
      <c r="E55" s="87"/>
      <c r="F55" s="426"/>
      <c r="G55" s="426"/>
      <c r="H55" s="545"/>
      <c r="I55" s="545"/>
      <c r="J55" s="545"/>
      <c r="K55" s="545"/>
      <c r="L55" s="545"/>
    </row>
    <row r="56" spans="1:12" x14ac:dyDescent="0.2">
      <c r="A56" s="3" t="s">
        <v>33</v>
      </c>
      <c r="B56" s="3"/>
      <c r="C56" s="429"/>
      <c r="D56" s="429"/>
      <c r="E56" s="430" t="s">
        <v>34</v>
      </c>
      <c r="F56" s="429" t="s">
        <v>15</v>
      </c>
      <c r="G56" s="429"/>
      <c r="H56" s="545"/>
      <c r="I56" s="545"/>
      <c r="J56" s="545"/>
      <c r="K56" s="545"/>
      <c r="L56" s="545"/>
    </row>
    <row r="57" spans="1:12" x14ac:dyDescent="0.2">
      <c r="A57" s="198" t="s">
        <v>1368</v>
      </c>
      <c r="B57" s="24" t="s">
        <v>1370</v>
      </c>
      <c r="E57" s="200">
        <v>1</v>
      </c>
      <c r="F57" s="24" t="s">
        <v>1372</v>
      </c>
      <c r="H57" s="545"/>
      <c r="I57" s="545"/>
      <c r="J57" s="545"/>
      <c r="K57" s="545"/>
      <c r="L57" s="545"/>
    </row>
    <row r="58" spans="1:12" x14ac:dyDescent="0.2">
      <c r="A58" s="198" t="s">
        <v>1369</v>
      </c>
      <c r="B58" s="193" t="s">
        <v>1371</v>
      </c>
      <c r="C58" s="24"/>
      <c r="E58" s="200">
        <v>1</v>
      </c>
      <c r="F58" s="24" t="s">
        <v>1372</v>
      </c>
      <c r="H58" s="545"/>
      <c r="I58" s="545"/>
      <c r="J58" s="545"/>
      <c r="K58" s="545"/>
      <c r="L58" s="545"/>
    </row>
    <row r="59" spans="1:12" x14ac:dyDescent="0.2">
      <c r="A59" s="5"/>
      <c r="B59" s="5"/>
      <c r="C59" s="24"/>
      <c r="E59" s="23"/>
      <c r="H59" s="545"/>
      <c r="I59" s="545"/>
      <c r="J59" s="545"/>
      <c r="K59" s="545"/>
      <c r="L59" s="545"/>
    </row>
    <row r="60" spans="1:12" ht="16" thickBot="1" x14ac:dyDescent="0.25">
      <c r="A60" s="5"/>
      <c r="B60" s="5"/>
      <c r="C60" s="22"/>
      <c r="H60" s="545"/>
      <c r="I60" s="545"/>
      <c r="J60" s="545"/>
      <c r="K60" s="545"/>
      <c r="L60" s="545"/>
    </row>
    <row r="61" spans="1:12" x14ac:dyDescent="0.2">
      <c r="A61" s="21"/>
      <c r="B61" s="21"/>
      <c r="C61" s="20"/>
      <c r="D61" s="428"/>
      <c r="E61" s="428"/>
      <c r="F61" s="428"/>
      <c r="G61" s="428"/>
      <c r="H61" s="545"/>
      <c r="I61" s="545"/>
      <c r="J61" s="545"/>
      <c r="K61" s="545"/>
      <c r="L61" s="545"/>
    </row>
    <row r="62" spans="1:12" ht="16" thickBot="1" x14ac:dyDescent="0.25">
      <c r="A62" s="2" t="s">
        <v>35</v>
      </c>
      <c r="B62" s="2"/>
      <c r="E62" s="211">
        <f>E52*E54*E57*E58</f>
        <v>4.5</v>
      </c>
      <c r="F62" s="212" t="s">
        <v>48</v>
      </c>
      <c r="H62" s="545"/>
      <c r="I62" s="545"/>
      <c r="J62" s="545"/>
      <c r="K62" s="545"/>
      <c r="L62" s="545"/>
    </row>
    <row r="63" spans="1:12" ht="16" thickTop="1" x14ac:dyDescent="0.2">
      <c r="C63" s="427"/>
      <c r="H63" s="545"/>
      <c r="I63" s="545"/>
      <c r="J63" s="545"/>
      <c r="K63" s="545"/>
      <c r="L63" s="545"/>
    </row>
    <row r="64" spans="1:12" ht="16" thickBot="1" x14ac:dyDescent="0.25">
      <c r="A64" s="426"/>
      <c r="B64" s="426"/>
      <c r="C64" s="426"/>
      <c r="D64" s="426"/>
      <c r="E64" s="426"/>
      <c r="F64" s="426"/>
      <c r="G64" s="426"/>
      <c r="H64" s="545"/>
      <c r="I64" s="545"/>
      <c r="J64" s="545"/>
      <c r="K64" s="545"/>
      <c r="L64" s="545"/>
    </row>
    <row r="65" spans="1:12" x14ac:dyDescent="0.2">
      <c r="H65" s="545"/>
      <c r="I65" s="545"/>
      <c r="J65" s="545"/>
      <c r="K65" s="545"/>
      <c r="L65" s="545"/>
    </row>
    <row r="66" spans="1:12" x14ac:dyDescent="0.2">
      <c r="A66" s="2" t="s">
        <v>1394</v>
      </c>
      <c r="H66" s="545"/>
      <c r="I66" s="545"/>
      <c r="J66" s="545"/>
      <c r="K66" s="545"/>
      <c r="L66" s="545"/>
    </row>
    <row r="67" spans="1:12" x14ac:dyDescent="0.2">
      <c r="A67" s="425">
        <v>44119</v>
      </c>
      <c r="B67" t="s">
        <v>1395</v>
      </c>
      <c r="H67" s="545"/>
      <c r="I67" s="545"/>
      <c r="J67" s="545"/>
      <c r="K67" s="545"/>
      <c r="L67" s="545"/>
    </row>
    <row r="68" spans="1:12" x14ac:dyDescent="0.2">
      <c r="H68" s="545"/>
      <c r="I68" s="545"/>
      <c r="J68" s="545"/>
      <c r="K68" s="545"/>
      <c r="L68" s="545"/>
    </row>
    <row r="69" spans="1:12" x14ac:dyDescent="0.2">
      <c r="H69" s="545"/>
      <c r="I69" s="545"/>
      <c r="J69" s="545"/>
      <c r="K69" s="545"/>
      <c r="L69" s="545"/>
    </row>
    <row r="70" spans="1:12" x14ac:dyDescent="0.2">
      <c r="H70" s="545"/>
      <c r="I70" s="545"/>
      <c r="J70" s="545"/>
      <c r="K70" s="545"/>
      <c r="L70" s="545"/>
    </row>
    <row r="1048499" spans="16:16" x14ac:dyDescent="0.2">
      <c r="P1048499" s="424"/>
    </row>
  </sheetData>
  <conditionalFormatting sqref="E62">
    <cfRule type="cellIs" dxfId="7" priority="1" operator="lessThan">
      <formula>7.5</formula>
    </cfRule>
    <cfRule type="cellIs" dxfId="6" priority="2" operator="greaterThan">
      <formula>7.5</formula>
    </cfRule>
  </conditionalFormatting>
  <dataValidations count="4">
    <dataValidation type="list" allowBlank="1" showInputMessage="1" showErrorMessage="1" sqref="E10" xr:uid="{00000000-0002-0000-4500-000000000000}">
      <formula1>#REF!</formula1>
    </dataValidation>
    <dataValidation type="list" showInputMessage="1" showErrorMessage="1" sqref="E12" xr:uid="{00000000-0002-0000-4500-000001000000}">
      <formula1>#REF!</formula1>
    </dataValidation>
    <dataValidation type="list" allowBlank="1" showInputMessage="1" showErrorMessage="1" sqref="E11" xr:uid="{00000000-0002-0000-4500-000002000000}">
      <formula1>#REF!</formula1>
    </dataValidation>
    <dataValidation type="list" allowBlank="1" showInputMessage="1" showErrorMessage="1" sqref="D12" xr:uid="{00000000-0002-0000-4500-000003000000}">
      <formula1>"Yes,No"</formula1>
    </dataValidation>
  </dataValidation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92D050"/>
  </sheetPr>
  <dimension ref="A1:X1048504"/>
  <sheetViews>
    <sheetView zoomScale="70" zoomScaleNormal="7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25.83203125" style="19" customWidth="1"/>
    <col min="20" max="20" width="49.1640625" style="19" customWidth="1"/>
    <col min="21" max="21" width="25.1640625" style="19" customWidth="1"/>
    <col min="22" max="22" width="19.83203125" style="19" customWidth="1"/>
    <col min="23" max="23" width="27.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1427</v>
      </c>
      <c r="G2" s="19" t="s">
        <v>72</v>
      </c>
      <c r="H2" s="44" t="s">
        <v>73</v>
      </c>
    </row>
    <row r="3" spans="1:24" x14ac:dyDescent="0.2">
      <c r="C3" s="19" t="s">
        <v>2</v>
      </c>
      <c r="D3" s="209">
        <v>2018</v>
      </c>
    </row>
    <row r="4" spans="1:24" x14ac:dyDescent="0.2">
      <c r="C4" s="8" t="s">
        <v>44</v>
      </c>
      <c r="D4" s="44" t="s">
        <v>1419</v>
      </c>
    </row>
    <row r="5" spans="1:24" x14ac:dyDescent="0.2">
      <c r="C5" s="19" t="s">
        <v>3</v>
      </c>
      <c r="D5" s="44" t="s">
        <v>2180</v>
      </c>
    </row>
    <row r="6" spans="1:24" x14ac:dyDescent="0.2">
      <c r="D6" s="18"/>
    </row>
    <row r="7" spans="1:24" s="43" customFormat="1" ht="16" thickBot="1" x14ac:dyDescent="0.25">
      <c r="A7" s="1" t="s">
        <v>59</v>
      </c>
      <c r="B7" s="1"/>
      <c r="D7" s="248" t="s">
        <v>1420</v>
      </c>
    </row>
    <row r="9" spans="1:24" s="43" customFormat="1" ht="16" thickBot="1" x14ac:dyDescent="0.25">
      <c r="A9" s="1" t="s">
        <v>4</v>
      </c>
      <c r="B9" s="1"/>
    </row>
    <row r="10" spans="1:24" x14ac:dyDescent="0.2">
      <c r="C10" s="19" t="s">
        <v>74</v>
      </c>
      <c r="D10" s="45" t="s">
        <v>988</v>
      </c>
      <c r="E10" s="46"/>
    </row>
    <row r="11" spans="1:24" x14ac:dyDescent="0.2">
      <c r="C11" s="19" t="s">
        <v>46</v>
      </c>
      <c r="D11" s="45" t="s">
        <v>1592</v>
      </c>
      <c r="E11" s="47"/>
    </row>
    <row r="12" spans="1:24" x14ac:dyDescent="0.2">
      <c r="C12" s="19" t="s">
        <v>67</v>
      </c>
      <c r="D12" s="45" t="s">
        <v>53</v>
      </c>
      <c r="E12" s="47"/>
    </row>
    <row r="13" spans="1:24" s="28" customFormat="1" x14ac:dyDescent="0.2">
      <c r="A13" s="2"/>
      <c r="B13" s="2"/>
      <c r="C13" s="19"/>
      <c r="D13" s="19"/>
      <c r="E13" s="19"/>
      <c r="F13" s="19"/>
      <c r="G13" s="19"/>
      <c r="H13" s="19"/>
      <c r="I13" s="19"/>
      <c r="J13" s="19"/>
      <c r="K13" s="19"/>
      <c r="L13" s="19"/>
      <c r="M13" s="19"/>
      <c r="N13" s="19"/>
      <c r="O13" s="19"/>
      <c r="P13" s="19"/>
      <c r="Q13" s="19"/>
      <c r="R13" s="19"/>
      <c r="S13" s="19"/>
      <c r="T13" s="19"/>
      <c r="U13" s="19"/>
      <c r="V13" s="19"/>
      <c r="W13" s="19"/>
      <c r="X13" s="19"/>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73</v>
      </c>
      <c r="C15" s="206" t="s">
        <v>79</v>
      </c>
      <c r="D15" s="225" t="s">
        <v>2044</v>
      </c>
      <c r="E15" s="225" t="s">
        <v>1582</v>
      </c>
      <c r="F15" s="225" t="s">
        <v>582</v>
      </c>
      <c r="G15" s="225" t="s">
        <v>132</v>
      </c>
      <c r="H15" s="225" t="s">
        <v>134</v>
      </c>
      <c r="I15" s="225" t="s">
        <v>1458</v>
      </c>
      <c r="J15" s="225" t="s">
        <v>71</v>
      </c>
      <c r="K15" s="225">
        <v>3</v>
      </c>
      <c r="L15" s="225" t="s">
        <v>71</v>
      </c>
      <c r="M15" s="225" t="s">
        <v>71</v>
      </c>
      <c r="N15" s="225" t="s">
        <v>256</v>
      </c>
      <c r="O15" s="225" t="s">
        <v>256</v>
      </c>
      <c r="P15" s="225" t="s">
        <v>256</v>
      </c>
      <c r="Q15" s="15">
        <v>4</v>
      </c>
      <c r="R15" s="15">
        <v>103</v>
      </c>
      <c r="S15" s="15" t="s">
        <v>126</v>
      </c>
      <c r="T15" s="15">
        <f>24*R15</f>
        <v>2472</v>
      </c>
      <c r="U15" s="225" t="s">
        <v>51</v>
      </c>
      <c r="V15" s="225" t="s">
        <v>248</v>
      </c>
      <c r="W15" s="225" t="s">
        <v>594</v>
      </c>
      <c r="X15" s="225" t="s">
        <v>2045</v>
      </c>
    </row>
    <row r="16" spans="1:24" s="474" customFormat="1" x14ac:dyDescent="0.2">
      <c r="A16" s="49"/>
      <c r="B16" s="49"/>
      <c r="C16" s="49"/>
      <c r="D16" s="49"/>
      <c r="E16" s="49"/>
      <c r="F16" s="49"/>
      <c r="G16" s="49"/>
      <c r="H16" s="49"/>
      <c r="I16" s="49"/>
      <c r="J16" s="49"/>
      <c r="K16" s="49"/>
      <c r="L16" s="49"/>
      <c r="M16" s="49"/>
      <c r="N16" s="49"/>
      <c r="O16" s="49"/>
      <c r="P16" s="49"/>
      <c r="Q16" s="49"/>
      <c r="R16" s="49"/>
      <c r="S16" s="49"/>
      <c r="T16" s="49"/>
      <c r="U16" s="49"/>
      <c r="V16" s="49"/>
      <c r="W16" s="49"/>
      <c r="X16" s="49"/>
    </row>
    <row r="17" spans="1:24" s="50" customFormat="1" ht="16" thickBot="1" x14ac:dyDescent="0.25">
      <c r="A17" s="17" t="s">
        <v>2142</v>
      </c>
      <c r="B17" s="17"/>
      <c r="C17" s="17" t="s">
        <v>68</v>
      </c>
    </row>
    <row r="18" spans="1:24" s="49" customFormat="1" x14ac:dyDescent="0.2"/>
    <row r="19" spans="1:24" s="99" customFormat="1" x14ac:dyDescent="0.2">
      <c r="A19" s="264" t="s">
        <v>5</v>
      </c>
      <c r="B19" s="264" t="s">
        <v>36</v>
      </c>
      <c r="C19" s="264" t="s">
        <v>6</v>
      </c>
      <c r="D19" s="264" t="s">
        <v>45</v>
      </c>
      <c r="E19" s="264" t="s">
        <v>9</v>
      </c>
      <c r="F19" s="264" t="s">
        <v>119</v>
      </c>
      <c r="G19" s="264" t="s">
        <v>56</v>
      </c>
      <c r="H19" s="264" t="s">
        <v>136</v>
      </c>
      <c r="I19" s="264" t="s">
        <v>137</v>
      </c>
      <c r="J19" s="264" t="s">
        <v>138</v>
      </c>
      <c r="K19" s="264" t="s">
        <v>139</v>
      </c>
      <c r="L19" s="264" t="s">
        <v>122</v>
      </c>
      <c r="M19" s="264" t="s">
        <v>140</v>
      </c>
      <c r="N19" s="264" t="s">
        <v>122</v>
      </c>
      <c r="O19" s="264" t="s">
        <v>42</v>
      </c>
      <c r="P19" s="264" t="s">
        <v>141</v>
      </c>
      <c r="Q19" s="264" t="s">
        <v>142</v>
      </c>
      <c r="R19" s="264" t="s">
        <v>10</v>
      </c>
      <c r="S19" s="264" t="s">
        <v>146</v>
      </c>
      <c r="T19" s="264" t="s">
        <v>145</v>
      </c>
      <c r="U19" s="264" t="s">
        <v>11</v>
      </c>
      <c r="V19" s="264" t="s">
        <v>16</v>
      </c>
    </row>
    <row r="20" spans="1:24" s="529" customFormat="1" x14ac:dyDescent="0.2">
      <c r="A20" s="90">
        <v>1</v>
      </c>
      <c r="B20" s="90" t="s">
        <v>73</v>
      </c>
      <c r="C20" s="207" t="s">
        <v>79</v>
      </c>
      <c r="D20" s="90" t="s">
        <v>1597</v>
      </c>
      <c r="E20" s="90" t="s">
        <v>591</v>
      </c>
      <c r="F20" s="90">
        <v>4</v>
      </c>
      <c r="G20" s="90" t="s">
        <v>51</v>
      </c>
      <c r="H20" s="247">
        <v>103</v>
      </c>
      <c r="I20" s="247" t="s">
        <v>126</v>
      </c>
      <c r="J20" s="247">
        <f>24*H20</f>
        <v>2472</v>
      </c>
      <c r="K20" s="90" t="s">
        <v>599</v>
      </c>
      <c r="L20" s="90" t="s">
        <v>407</v>
      </c>
      <c r="M20" s="90" t="s">
        <v>71</v>
      </c>
      <c r="N20" s="90" t="s">
        <v>71</v>
      </c>
      <c r="O20" s="90" t="s">
        <v>71</v>
      </c>
      <c r="P20" s="90" t="s">
        <v>71</v>
      </c>
      <c r="Q20" s="90" t="s">
        <v>71</v>
      </c>
      <c r="R20" s="90" t="s">
        <v>71</v>
      </c>
      <c r="S20" s="90" t="s">
        <v>71</v>
      </c>
      <c r="T20" s="90" t="s">
        <v>71</v>
      </c>
      <c r="U20" s="90" t="s">
        <v>592</v>
      </c>
      <c r="V20" s="90" t="s">
        <v>2041</v>
      </c>
      <c r="X20" s="100"/>
    </row>
    <row r="21" spans="1:24" s="99" customFormat="1" x14ac:dyDescent="0.2">
      <c r="A21" s="90">
        <v>1</v>
      </c>
      <c r="B21" s="90" t="s">
        <v>73</v>
      </c>
      <c r="C21" s="207" t="s">
        <v>79</v>
      </c>
      <c r="D21" s="90" t="s">
        <v>90</v>
      </c>
      <c r="E21" s="90" t="s">
        <v>90</v>
      </c>
      <c r="F21" s="90">
        <v>6</v>
      </c>
      <c r="G21" s="90" t="s">
        <v>51</v>
      </c>
      <c r="H21" s="247">
        <v>103</v>
      </c>
      <c r="I21" s="247" t="s">
        <v>126</v>
      </c>
      <c r="J21" s="247">
        <f t="shared" ref="J21:J23" si="0">24*H21</f>
        <v>2472</v>
      </c>
      <c r="K21" s="90">
        <v>100</v>
      </c>
      <c r="L21" s="90" t="s">
        <v>407</v>
      </c>
      <c r="M21" s="90" t="s">
        <v>599</v>
      </c>
      <c r="N21" s="90" t="s">
        <v>407</v>
      </c>
      <c r="O21" s="90" t="s">
        <v>102</v>
      </c>
      <c r="P21" s="90">
        <v>23</v>
      </c>
      <c r="Q21" s="90" t="s">
        <v>1388</v>
      </c>
      <c r="R21" s="90" t="s">
        <v>199</v>
      </c>
      <c r="S21" s="90" t="s">
        <v>71</v>
      </c>
      <c r="T21" s="90" t="s">
        <v>71</v>
      </c>
      <c r="U21" s="90" t="s">
        <v>597</v>
      </c>
      <c r="V21" s="90" t="s">
        <v>2041</v>
      </c>
      <c r="X21" s="100"/>
    </row>
    <row r="22" spans="1:24" s="99" customFormat="1" x14ac:dyDescent="0.2">
      <c r="A22" s="90">
        <v>1</v>
      </c>
      <c r="B22" s="90" t="s">
        <v>73</v>
      </c>
      <c r="C22" s="207" t="s">
        <v>79</v>
      </c>
      <c r="D22" s="90" t="s">
        <v>1596</v>
      </c>
      <c r="E22" s="90" t="s">
        <v>531</v>
      </c>
      <c r="F22" s="90">
        <v>4</v>
      </c>
      <c r="G22" s="90" t="s">
        <v>51</v>
      </c>
      <c r="H22" s="247">
        <v>103</v>
      </c>
      <c r="I22" s="247" t="s">
        <v>126</v>
      </c>
      <c r="J22" s="247">
        <f t="shared" si="0"/>
        <v>2472</v>
      </c>
      <c r="K22" s="90" t="s">
        <v>71</v>
      </c>
      <c r="L22" s="90" t="s">
        <v>71</v>
      </c>
      <c r="M22" s="90" t="s">
        <v>71</v>
      </c>
      <c r="N22" s="90" t="s">
        <v>71</v>
      </c>
      <c r="O22" s="90" t="s">
        <v>71</v>
      </c>
      <c r="P22" s="90" t="s">
        <v>71</v>
      </c>
      <c r="Q22" s="90" t="s">
        <v>71</v>
      </c>
      <c r="R22" s="90" t="s">
        <v>71</v>
      </c>
      <c r="S22" s="90" t="s">
        <v>71</v>
      </c>
      <c r="T22" s="90" t="s">
        <v>71</v>
      </c>
      <c r="U22" s="90" t="s">
        <v>592</v>
      </c>
      <c r="V22" s="90" t="s">
        <v>2041</v>
      </c>
      <c r="X22" s="100"/>
    </row>
    <row r="23" spans="1:24" s="100" customFormat="1" x14ac:dyDescent="0.2">
      <c r="A23" s="90">
        <v>1</v>
      </c>
      <c r="B23" s="90" t="s">
        <v>73</v>
      </c>
      <c r="C23" s="207" t="s">
        <v>79</v>
      </c>
      <c r="D23" s="90" t="s">
        <v>1602</v>
      </c>
      <c r="E23" s="90" t="s">
        <v>250</v>
      </c>
      <c r="F23" s="90">
        <v>5</v>
      </c>
      <c r="G23" s="90" t="s">
        <v>51</v>
      </c>
      <c r="H23" s="247">
        <v>103</v>
      </c>
      <c r="I23" s="247" t="s">
        <v>126</v>
      </c>
      <c r="J23" s="247">
        <f t="shared" si="0"/>
        <v>2472</v>
      </c>
      <c r="K23" s="90" t="s">
        <v>71</v>
      </c>
      <c r="L23" s="90" t="s">
        <v>71</v>
      </c>
      <c r="M23" s="90" t="s">
        <v>71</v>
      </c>
      <c r="N23" s="90" t="s">
        <v>71</v>
      </c>
      <c r="O23" s="90" t="s">
        <v>71</v>
      </c>
      <c r="P23" s="90" t="s">
        <v>71</v>
      </c>
      <c r="Q23" s="90" t="s">
        <v>71</v>
      </c>
      <c r="R23" s="90" t="s">
        <v>71</v>
      </c>
      <c r="S23" s="90" t="s">
        <v>71</v>
      </c>
      <c r="T23" s="90" t="s">
        <v>71</v>
      </c>
      <c r="U23" s="90" t="s">
        <v>592</v>
      </c>
      <c r="V23" s="90" t="s">
        <v>2041</v>
      </c>
    </row>
    <row r="25" spans="1:24" s="43" customFormat="1" ht="16" thickBot="1" x14ac:dyDescent="0.25">
      <c r="A25" s="1" t="s">
        <v>2142</v>
      </c>
      <c r="B25" s="1"/>
      <c r="C25" s="1" t="s">
        <v>69</v>
      </c>
      <c r="D25" s="16"/>
      <c r="E25" s="16"/>
    </row>
    <row r="26" spans="1:24" s="18" customFormat="1" x14ac:dyDescent="0.2">
      <c r="A26" s="236"/>
      <c r="B26" s="236"/>
      <c r="C26" s="236"/>
      <c r="D26" s="537"/>
      <c r="E26" s="537"/>
    </row>
    <row r="27" spans="1:24" x14ac:dyDescent="0.2">
      <c r="A27" s="263" t="s">
        <v>5</v>
      </c>
      <c r="B27" s="54" t="s">
        <v>9</v>
      </c>
      <c r="C27" s="55" t="s">
        <v>56</v>
      </c>
      <c r="D27" s="56" t="s">
        <v>488</v>
      </c>
      <c r="E27" s="56" t="s">
        <v>489</v>
      </c>
      <c r="F27" s="56" t="s">
        <v>490</v>
      </c>
      <c r="G27" s="56" t="s">
        <v>491</v>
      </c>
      <c r="H27" s="56" t="s">
        <v>492</v>
      </c>
      <c r="I27" s="56" t="s">
        <v>493</v>
      </c>
      <c r="J27" s="55" t="s">
        <v>2139</v>
      </c>
      <c r="K27" s="55" t="s">
        <v>122</v>
      </c>
      <c r="L27" s="55" t="s">
        <v>2140</v>
      </c>
      <c r="M27" s="55" t="s">
        <v>122</v>
      </c>
      <c r="N27" s="530" t="s">
        <v>42</v>
      </c>
      <c r="O27" s="55" t="s">
        <v>2141</v>
      </c>
      <c r="P27" s="55" t="s">
        <v>122</v>
      </c>
      <c r="Q27" s="530" t="s">
        <v>10</v>
      </c>
      <c r="R27" s="55" t="s">
        <v>2566</v>
      </c>
      <c r="S27" s="55" t="s">
        <v>11</v>
      </c>
      <c r="T27" s="55" t="s">
        <v>16</v>
      </c>
    </row>
    <row r="28" spans="1:24" s="49" customFormat="1" x14ac:dyDescent="0.2">
      <c r="A28" s="83">
        <v>1</v>
      </c>
      <c r="B28" s="83" t="s">
        <v>591</v>
      </c>
      <c r="C28" s="57" t="s">
        <v>51</v>
      </c>
      <c r="D28" s="84">
        <v>103</v>
      </c>
      <c r="E28" s="84" t="s">
        <v>126</v>
      </c>
      <c r="F28" s="84">
        <f>24*D28</f>
        <v>2472</v>
      </c>
      <c r="G28" s="84">
        <v>31</v>
      </c>
      <c r="H28" s="84" t="s">
        <v>126</v>
      </c>
      <c r="I28" s="84">
        <f>24*G28</f>
        <v>744</v>
      </c>
      <c r="J28" s="57">
        <v>10</v>
      </c>
      <c r="K28" s="57" t="s">
        <v>407</v>
      </c>
      <c r="L28" s="57">
        <v>100</v>
      </c>
      <c r="M28" s="57" t="s">
        <v>407</v>
      </c>
      <c r="N28" s="57" t="s">
        <v>71</v>
      </c>
      <c r="O28" s="57" t="s">
        <v>71</v>
      </c>
      <c r="P28" s="57" t="s">
        <v>71</v>
      </c>
      <c r="Q28" s="57" t="s">
        <v>71</v>
      </c>
      <c r="R28" s="57" t="s">
        <v>71</v>
      </c>
      <c r="S28" s="57" t="s">
        <v>592</v>
      </c>
      <c r="T28" s="57"/>
      <c r="V28" s="98"/>
      <c r="X28" s="98"/>
    </row>
    <row r="29" spans="1:24" s="49" customFormat="1" x14ac:dyDescent="0.2">
      <c r="A29" s="83">
        <v>1</v>
      </c>
      <c r="B29" s="83" t="s">
        <v>90</v>
      </c>
      <c r="C29" s="57" t="s">
        <v>51</v>
      </c>
      <c r="D29" s="84">
        <v>103</v>
      </c>
      <c r="E29" s="84" t="s">
        <v>126</v>
      </c>
      <c r="F29" s="84">
        <f>24*D29</f>
        <v>2472</v>
      </c>
      <c r="G29" s="84">
        <v>31</v>
      </c>
      <c r="H29" s="84" t="s">
        <v>126</v>
      </c>
      <c r="I29" s="84">
        <f>24*G29</f>
        <v>744</v>
      </c>
      <c r="J29" s="57">
        <v>100</v>
      </c>
      <c r="K29" s="57" t="s">
        <v>407</v>
      </c>
      <c r="L29" s="57" t="s">
        <v>599</v>
      </c>
      <c r="M29" s="57" t="s">
        <v>407</v>
      </c>
      <c r="N29" s="57" t="s">
        <v>102</v>
      </c>
      <c r="O29" s="57">
        <v>5.6</v>
      </c>
      <c r="P29" s="57" t="s">
        <v>2143</v>
      </c>
      <c r="Q29" s="57" t="s">
        <v>199</v>
      </c>
      <c r="R29" s="57" t="s">
        <v>71</v>
      </c>
      <c r="S29" s="264" t="s">
        <v>598</v>
      </c>
      <c r="T29" s="57"/>
      <c r="V29" s="98"/>
      <c r="X29" s="98"/>
    </row>
    <row r="30" spans="1:24" s="49" customFormat="1" x14ac:dyDescent="0.2">
      <c r="A30" s="83">
        <v>1</v>
      </c>
      <c r="B30" s="83" t="s">
        <v>531</v>
      </c>
      <c r="C30" s="57" t="s">
        <v>51</v>
      </c>
      <c r="D30" s="84">
        <v>103</v>
      </c>
      <c r="E30" s="84" t="s">
        <v>126</v>
      </c>
      <c r="F30" s="84">
        <f>24*D30</f>
        <v>2472</v>
      </c>
      <c r="G30" s="84">
        <v>31</v>
      </c>
      <c r="H30" s="84" t="s">
        <v>126</v>
      </c>
      <c r="I30" s="84">
        <f>24*G30</f>
        <v>744</v>
      </c>
      <c r="J30" s="57">
        <v>10</v>
      </c>
      <c r="K30" s="57" t="s">
        <v>407</v>
      </c>
      <c r="L30" s="57">
        <v>100</v>
      </c>
      <c r="M30" s="57" t="s">
        <v>407</v>
      </c>
      <c r="N30" s="57" t="s">
        <v>91</v>
      </c>
      <c r="O30" s="57">
        <v>2</v>
      </c>
      <c r="P30" s="57" t="s">
        <v>2143</v>
      </c>
      <c r="Q30" s="57" t="s">
        <v>199</v>
      </c>
      <c r="R30" s="57" t="s">
        <v>71</v>
      </c>
      <c r="S30" s="264" t="s">
        <v>598</v>
      </c>
      <c r="T30" s="57" t="s">
        <v>1627</v>
      </c>
      <c r="X30" s="98"/>
    </row>
    <row r="31" spans="1:24" s="49" customFormat="1" x14ac:dyDescent="0.2">
      <c r="A31" s="83">
        <v>1</v>
      </c>
      <c r="B31" s="83" t="s">
        <v>250</v>
      </c>
      <c r="C31" s="57" t="s">
        <v>51</v>
      </c>
      <c r="D31" s="84">
        <v>103</v>
      </c>
      <c r="E31" s="84" t="s">
        <v>126</v>
      </c>
      <c r="F31" s="84">
        <f>24*D31</f>
        <v>2472</v>
      </c>
      <c r="G31" s="84">
        <v>31</v>
      </c>
      <c r="H31" s="84" t="s">
        <v>126</v>
      </c>
      <c r="I31" s="84">
        <f>24*G31</f>
        <v>744</v>
      </c>
      <c r="J31" s="57">
        <v>10</v>
      </c>
      <c r="K31" s="57" t="s">
        <v>407</v>
      </c>
      <c r="L31" s="57">
        <v>100</v>
      </c>
      <c r="M31" s="57" t="s">
        <v>407</v>
      </c>
      <c r="N31" s="57" t="s">
        <v>91</v>
      </c>
      <c r="O31" s="57">
        <v>1.6</v>
      </c>
      <c r="P31" s="57" t="s">
        <v>2143</v>
      </c>
      <c r="Q31" s="57" t="s">
        <v>199</v>
      </c>
      <c r="R31" s="57" t="s">
        <v>71</v>
      </c>
      <c r="S31" s="264" t="s">
        <v>598</v>
      </c>
      <c r="T31" s="57"/>
      <c r="V31" s="98"/>
      <c r="X31" s="98"/>
    </row>
    <row r="33" spans="1:9" s="43" customFormat="1" ht="16" thickBot="1" x14ac:dyDescent="0.25">
      <c r="A33" s="1" t="s">
        <v>12</v>
      </c>
      <c r="B33" s="1"/>
    </row>
    <row r="34" spans="1:9" s="31" customFormat="1" x14ac:dyDescent="0.2">
      <c r="A34" s="3" t="s">
        <v>13</v>
      </c>
      <c r="B34" s="3"/>
      <c r="E34" s="58" t="s">
        <v>14</v>
      </c>
      <c r="F34" s="30" t="s">
        <v>54</v>
      </c>
      <c r="H34" s="411" t="s">
        <v>16</v>
      </c>
    </row>
    <row r="35" spans="1:9" s="60" customFormat="1" x14ac:dyDescent="0.2">
      <c r="A35" s="59">
        <v>1</v>
      </c>
      <c r="B35" s="59"/>
      <c r="C35" s="60" t="s">
        <v>37</v>
      </c>
      <c r="E35" s="61">
        <v>1</v>
      </c>
      <c r="F35" s="60" t="s">
        <v>60</v>
      </c>
      <c r="H35" s="412" t="s">
        <v>2040</v>
      </c>
    </row>
    <row r="36" spans="1:9" x14ac:dyDescent="0.2">
      <c r="A36" s="4">
        <v>2</v>
      </c>
      <c r="B36" s="4"/>
      <c r="C36" s="5" t="s">
        <v>17</v>
      </c>
      <c r="E36" s="6">
        <v>1</v>
      </c>
      <c r="F36" s="19" t="s">
        <v>61</v>
      </c>
      <c r="H36" s="41" t="s">
        <v>2021</v>
      </c>
    </row>
    <row r="37" spans="1:9" s="8" customFormat="1" x14ac:dyDescent="0.2">
      <c r="A37" s="7">
        <v>3</v>
      </c>
      <c r="B37" s="7"/>
      <c r="C37" s="8" t="s">
        <v>18</v>
      </c>
      <c r="E37" s="10">
        <v>1</v>
      </c>
      <c r="F37" s="8" t="s">
        <v>19</v>
      </c>
      <c r="H37" s="41" t="s">
        <v>2042</v>
      </c>
      <c r="I37" s="19"/>
    </row>
    <row r="38" spans="1:9" s="8" customFormat="1" x14ac:dyDescent="0.2">
      <c r="A38" s="7">
        <v>4</v>
      </c>
      <c r="B38" s="7"/>
      <c r="C38" s="8" t="s">
        <v>20</v>
      </c>
      <c r="E38" s="10">
        <v>1</v>
      </c>
      <c r="F38" s="8" t="s">
        <v>21</v>
      </c>
      <c r="H38" s="41" t="s">
        <v>2042</v>
      </c>
      <c r="I38" s="19"/>
    </row>
    <row r="39" spans="1:9" x14ac:dyDescent="0.2">
      <c r="A39" s="4">
        <v>5</v>
      </c>
      <c r="B39" s="4"/>
      <c r="C39" s="5" t="s">
        <v>22</v>
      </c>
      <c r="E39" s="6">
        <v>1</v>
      </c>
      <c r="F39" s="19" t="s">
        <v>23</v>
      </c>
      <c r="H39" s="41" t="s">
        <v>415</v>
      </c>
    </row>
    <row r="40" spans="1:9" x14ac:dyDescent="0.2">
      <c r="A40" s="7">
        <v>6</v>
      </c>
      <c r="B40" s="7"/>
      <c r="C40" s="8" t="s">
        <v>24</v>
      </c>
      <c r="E40" s="10">
        <v>1</v>
      </c>
      <c r="F40" s="19" t="s">
        <v>128</v>
      </c>
      <c r="H40" s="41" t="s">
        <v>1310</v>
      </c>
    </row>
    <row r="41" spans="1:9" x14ac:dyDescent="0.2">
      <c r="E41" s="62"/>
      <c r="H41" s="41"/>
    </row>
    <row r="42" spans="1:9" s="31" customFormat="1" x14ac:dyDescent="0.2">
      <c r="A42" s="3" t="s">
        <v>25</v>
      </c>
      <c r="B42" s="3"/>
      <c r="E42" s="58" t="s">
        <v>14</v>
      </c>
      <c r="F42" s="30" t="s">
        <v>15</v>
      </c>
      <c r="H42" s="40" t="s">
        <v>16</v>
      </c>
    </row>
    <row r="43" spans="1:9" x14ac:dyDescent="0.2">
      <c r="A43" s="19">
        <v>7</v>
      </c>
      <c r="C43" s="19" t="s">
        <v>26</v>
      </c>
      <c r="E43" s="61">
        <v>1</v>
      </c>
      <c r="F43" s="19" t="s">
        <v>27</v>
      </c>
      <c r="H43" s="42" t="s">
        <v>1947</v>
      </c>
    </row>
    <row r="44" spans="1:9" x14ac:dyDescent="0.2">
      <c r="A44" s="19">
        <v>8</v>
      </c>
      <c r="C44" s="19" t="s">
        <v>58</v>
      </c>
      <c r="E44" s="61">
        <v>1</v>
      </c>
      <c r="F44" s="19" t="s">
        <v>62</v>
      </c>
      <c r="H44" s="42" t="s">
        <v>2063</v>
      </c>
    </row>
    <row r="45" spans="1:9" x14ac:dyDescent="0.2">
      <c r="A45" s="19">
        <v>9</v>
      </c>
      <c r="C45" s="19" t="s">
        <v>40</v>
      </c>
      <c r="E45" s="61">
        <v>0</v>
      </c>
      <c r="F45" s="19" t="s">
        <v>63</v>
      </c>
      <c r="H45" s="42" t="s">
        <v>636</v>
      </c>
    </row>
    <row r="46" spans="1:9" x14ac:dyDescent="0.2">
      <c r="A46" s="19">
        <v>10</v>
      </c>
      <c r="C46" s="19" t="s">
        <v>39</v>
      </c>
      <c r="E46" s="61">
        <v>0</v>
      </c>
      <c r="F46" s="19" t="s">
        <v>115</v>
      </c>
      <c r="H46" s="413" t="s">
        <v>2043</v>
      </c>
    </row>
    <row r="47" spans="1:9" x14ac:dyDescent="0.2">
      <c r="E47" s="63"/>
      <c r="H47" s="41"/>
    </row>
    <row r="48" spans="1:9" s="31" customFormat="1" x14ac:dyDescent="0.2">
      <c r="A48" s="3" t="s">
        <v>57</v>
      </c>
      <c r="B48" s="3"/>
      <c r="E48" s="64" t="s">
        <v>14</v>
      </c>
      <c r="F48" s="30" t="s">
        <v>15</v>
      </c>
      <c r="H48" s="40" t="s">
        <v>16</v>
      </c>
    </row>
    <row r="49" spans="1:12" s="5" customFormat="1" x14ac:dyDescent="0.2">
      <c r="A49" s="5">
        <v>11</v>
      </c>
      <c r="C49" s="5" t="s">
        <v>28</v>
      </c>
      <c r="E49" s="6">
        <v>1</v>
      </c>
      <c r="F49" s="19" t="s">
        <v>49</v>
      </c>
      <c r="H49" s="42" t="s">
        <v>596</v>
      </c>
      <c r="I49" s="19"/>
    </row>
    <row r="50" spans="1:12" s="5" customFormat="1" x14ac:dyDescent="0.2">
      <c r="A50" s="11">
        <v>12</v>
      </c>
      <c r="B50" s="11"/>
      <c r="C50" s="5" t="s">
        <v>47</v>
      </c>
      <c r="E50" s="6">
        <v>0</v>
      </c>
      <c r="F50" s="19" t="s">
        <v>109</v>
      </c>
      <c r="H50" s="42" t="s">
        <v>595</v>
      </c>
      <c r="I50" s="19"/>
    </row>
    <row r="51" spans="1:12" x14ac:dyDescent="0.2">
      <c r="A51" s="47">
        <v>13</v>
      </c>
      <c r="B51" s="47"/>
      <c r="C51" s="19" t="s">
        <v>29</v>
      </c>
      <c r="E51" s="61">
        <v>0</v>
      </c>
      <c r="F51" s="19" t="s">
        <v>30</v>
      </c>
      <c r="H51" s="42" t="s">
        <v>2039</v>
      </c>
    </row>
    <row r="52" spans="1:12" x14ac:dyDescent="0.2">
      <c r="A52" s="47">
        <v>14</v>
      </c>
      <c r="B52" s="47"/>
      <c r="C52" s="19" t="s">
        <v>31</v>
      </c>
      <c r="E52" s="61">
        <v>1</v>
      </c>
      <c r="F52" s="19" t="s">
        <v>1400</v>
      </c>
      <c r="H52" s="41" t="s">
        <v>2022</v>
      </c>
    </row>
    <row r="53" spans="1:12" x14ac:dyDescent="0.2">
      <c r="A53" s="47">
        <v>15</v>
      </c>
      <c r="B53" s="47"/>
      <c r="C53" s="19" t="s">
        <v>38</v>
      </c>
      <c r="E53" s="61">
        <v>1</v>
      </c>
      <c r="F53" s="19" t="s">
        <v>64</v>
      </c>
      <c r="H53" s="42" t="s">
        <v>2046</v>
      </c>
    </row>
    <row r="54" spans="1:12" x14ac:dyDescent="0.2">
      <c r="E54" s="63"/>
    </row>
    <row r="55" spans="1:12" ht="16" thickBot="1" x14ac:dyDescent="0.25">
      <c r="A55" s="43"/>
      <c r="B55" s="43"/>
      <c r="C55" s="43"/>
      <c r="D55" s="43"/>
      <c r="E55" s="65"/>
      <c r="F55" s="43"/>
      <c r="G55" s="43"/>
      <c r="H55" s="18"/>
      <c r="I55" s="18"/>
      <c r="J55" s="18"/>
      <c r="K55" s="18"/>
      <c r="L55" s="18"/>
    </row>
    <row r="56" spans="1:12" x14ac:dyDescent="0.2">
      <c r="E56" s="63"/>
      <c r="H56" s="18"/>
      <c r="I56" s="18"/>
      <c r="J56" s="18"/>
      <c r="K56" s="18"/>
      <c r="L56" s="18"/>
    </row>
    <row r="57" spans="1:12" ht="16" thickBot="1" x14ac:dyDescent="0.25">
      <c r="A57" s="2" t="s">
        <v>32</v>
      </c>
      <c r="B57" s="2"/>
      <c r="E57" s="66">
        <f>SUM(E35:E40,E43:E46,E49:E53)</f>
        <v>11</v>
      </c>
      <c r="F57" s="67" t="s">
        <v>48</v>
      </c>
      <c r="H57" s="18"/>
      <c r="I57" s="18"/>
      <c r="J57" s="18"/>
      <c r="K57" s="18"/>
      <c r="L57" s="18"/>
    </row>
    <row r="58" spans="1:12" ht="16" thickTop="1" x14ac:dyDescent="0.2">
      <c r="A58" s="201" t="s">
        <v>1367</v>
      </c>
      <c r="B58" s="201"/>
      <c r="C58" s="8"/>
      <c r="D58" s="193"/>
      <c r="E58" s="197" t="s">
        <v>164</v>
      </c>
      <c r="H58" s="18"/>
      <c r="I58" s="18"/>
      <c r="J58" s="18"/>
      <c r="K58" s="18"/>
      <c r="L58" s="18"/>
    </row>
    <row r="59" spans="1:12" x14ac:dyDescent="0.2">
      <c r="A59" s="68" t="s">
        <v>118</v>
      </c>
      <c r="B59" s="2"/>
      <c r="E59" s="194">
        <f>0.5^E58</f>
        <v>0.5</v>
      </c>
      <c r="H59" s="18"/>
      <c r="I59" s="18"/>
      <c r="J59" s="18"/>
      <c r="K59" s="18"/>
      <c r="L59" s="18"/>
    </row>
    <row r="60" spans="1:12" ht="16" thickBot="1" x14ac:dyDescent="0.25">
      <c r="A60" s="1"/>
      <c r="B60" s="1"/>
      <c r="C60" s="43"/>
      <c r="D60" s="43"/>
      <c r="E60" s="87"/>
      <c r="F60" s="43"/>
      <c r="G60" s="43"/>
      <c r="H60" s="18"/>
      <c r="I60" s="18"/>
      <c r="J60" s="18"/>
      <c r="K60" s="18"/>
      <c r="L60" s="18"/>
    </row>
    <row r="61" spans="1:12" x14ac:dyDescent="0.2">
      <c r="A61" s="3" t="s">
        <v>33</v>
      </c>
      <c r="B61" s="3"/>
      <c r="C61" s="31"/>
      <c r="D61" s="31"/>
      <c r="E61" s="69" t="s">
        <v>34</v>
      </c>
      <c r="F61" s="31" t="s">
        <v>15</v>
      </c>
      <c r="G61" s="31"/>
      <c r="H61" s="18"/>
      <c r="I61" s="18"/>
      <c r="J61" s="18"/>
      <c r="K61" s="18"/>
      <c r="L61" s="18"/>
    </row>
    <row r="62" spans="1:12" x14ac:dyDescent="0.2">
      <c r="A62" s="198" t="s">
        <v>1368</v>
      </c>
      <c r="B62" s="24" t="s">
        <v>1370</v>
      </c>
      <c r="E62" s="200">
        <v>1</v>
      </c>
      <c r="F62" s="24" t="s">
        <v>1372</v>
      </c>
      <c r="H62" s="18"/>
      <c r="I62" s="18"/>
      <c r="J62" s="18"/>
      <c r="K62" s="18"/>
      <c r="L62" s="18"/>
    </row>
    <row r="63" spans="1:12" x14ac:dyDescent="0.2">
      <c r="A63" s="198" t="s">
        <v>1369</v>
      </c>
      <c r="B63" s="193" t="s">
        <v>1371</v>
      </c>
      <c r="C63" s="24"/>
      <c r="E63" s="200">
        <v>1</v>
      </c>
      <c r="F63" s="24" t="s">
        <v>1372</v>
      </c>
      <c r="H63" s="18"/>
    </row>
    <row r="64" spans="1:12" x14ac:dyDescent="0.2">
      <c r="A64" s="5"/>
      <c r="B64" s="5"/>
      <c r="C64" s="24"/>
      <c r="E64" s="23"/>
      <c r="H64" s="18"/>
    </row>
    <row r="65" spans="1:8" ht="16" thickBot="1" x14ac:dyDescent="0.25">
      <c r="A65" s="5"/>
      <c r="B65" s="5"/>
      <c r="C65" s="22"/>
      <c r="H65" s="18"/>
    </row>
    <row r="66" spans="1:8" x14ac:dyDescent="0.2">
      <c r="A66" s="21"/>
      <c r="B66" s="21"/>
      <c r="C66" s="20"/>
      <c r="D66" s="70"/>
      <c r="E66" s="70"/>
      <c r="F66" s="70"/>
      <c r="G66" s="70"/>
      <c r="H66" s="18"/>
    </row>
    <row r="67" spans="1:8" ht="16" thickBot="1" x14ac:dyDescent="0.25">
      <c r="A67" s="2" t="s">
        <v>35</v>
      </c>
      <c r="B67" s="2"/>
      <c r="E67" s="211">
        <f>E57*E59*E62*E63</f>
        <v>5.5</v>
      </c>
      <c r="F67" s="212" t="s">
        <v>48</v>
      </c>
      <c r="H67" s="18"/>
    </row>
    <row r="68" spans="1:8" ht="16" thickTop="1" x14ac:dyDescent="0.2">
      <c r="C68" s="68"/>
      <c r="H68" s="18"/>
    </row>
    <row r="69" spans="1:8" ht="16" thickBot="1" x14ac:dyDescent="0.25">
      <c r="A69" s="43"/>
      <c r="B69" s="43"/>
      <c r="C69" s="43"/>
      <c r="D69" s="43"/>
      <c r="E69" s="43"/>
      <c r="F69" s="43"/>
      <c r="G69" s="43"/>
      <c r="H69" s="18"/>
    </row>
    <row r="70" spans="1:8" x14ac:dyDescent="0.2">
      <c r="H70" s="18"/>
    </row>
    <row r="71" spans="1:8" x14ac:dyDescent="0.2">
      <c r="A71" s="2" t="s">
        <v>1394</v>
      </c>
      <c r="H71" s="18"/>
    </row>
    <row r="72" spans="1:8" x14ac:dyDescent="0.2">
      <c r="A72" s="221">
        <v>44118</v>
      </c>
      <c r="B72" s="19" t="s">
        <v>1395</v>
      </c>
      <c r="H72" s="18"/>
    </row>
    <row r="73" spans="1:8" x14ac:dyDescent="0.2">
      <c r="H73" s="18"/>
    </row>
    <row r="1048504" spans="16:16" x14ac:dyDescent="0.2">
      <c r="P1048504" s="57"/>
    </row>
  </sheetData>
  <conditionalFormatting sqref="E67">
    <cfRule type="cellIs" dxfId="5" priority="1" operator="lessThan">
      <formula>7.5</formula>
    </cfRule>
    <cfRule type="cellIs" dxfId="4" priority="2" operator="greaterThan">
      <formula>7.5</formula>
    </cfRule>
  </conditionalFormatting>
  <dataValidations count="4">
    <dataValidation type="list" allowBlank="1" showInputMessage="1" showErrorMessage="1" sqref="E11" xr:uid="{00000000-0002-0000-4600-000000000000}">
      <formula1>#REF!</formula1>
    </dataValidation>
    <dataValidation type="list" showInputMessage="1" showErrorMessage="1" sqref="E12" xr:uid="{00000000-0002-0000-4600-000001000000}">
      <formula1>#REF!</formula1>
    </dataValidation>
    <dataValidation type="list" allowBlank="1" showInputMessage="1" showErrorMessage="1" sqref="E10" xr:uid="{00000000-0002-0000-4600-000002000000}">
      <formula1>#REF!</formula1>
    </dataValidation>
    <dataValidation type="list" allowBlank="1" showInputMessage="1" showErrorMessage="1" sqref="D12" xr:uid="{00000000-0002-0000-46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4600-000004000000}">
          <x14:formula1>
            <xm:f>Lists!$C$1:$C$9</xm:f>
          </x14:formula1>
          <xm:sqref>D10</xm:sqref>
        </x14:dataValidation>
        <x14:dataValidation type="list" allowBlank="1" showInputMessage="1" showErrorMessage="1" xr:uid="{00000000-0002-0000-4600-000005000000}">
          <x14:formula1>
            <xm:f>Lists!$F$1:$F$8</xm:f>
          </x14:formula1>
          <xm:sqref>D11</xm:sqref>
        </x14:dataValidation>
        <x14:dataValidation type="list" allowBlank="1" showInputMessage="1" showErrorMessage="1" xr:uid="{00000000-0002-0000-4600-000006000000}">
          <x14:formula1>
            <xm:f>Lists!$E$1:$E$5</xm:f>
          </x14:formula1>
          <xm:sqref>V15</xm:sqref>
        </x14:dataValidation>
        <x14:dataValidation type="list" allowBlank="1" showInputMessage="1" showErrorMessage="1" xr:uid="{00000000-0002-0000-4600-000007000000}">
          <x14:formula1>
            <xm:f>Lists!$D$1:$D$8</xm:f>
          </x14:formula1>
          <xm:sqref>E15</xm:sqref>
        </x14:dataValidation>
        <x14:dataValidation type="list" allowBlank="1" showInputMessage="1" showErrorMessage="1" xr:uid="{00000000-0002-0000-4600-000008000000}">
          <x14:formula1>
            <xm:f>Lists!$G$1:$G$8</xm:f>
          </x14:formula1>
          <xm:sqref>D20:D23</xm:sqref>
        </x14:dataValidation>
      </x14:dataValidations>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92D050"/>
  </sheetPr>
  <dimension ref="A1:X1048523"/>
  <sheetViews>
    <sheetView zoomScale="60" zoomScaleNormal="60" zoomScalePageLayoutView="80" workbookViewId="0">
      <selection activeCell="AA55" sqref="AA55"/>
    </sheetView>
  </sheetViews>
  <sheetFormatPr baseColWidth="10" defaultColWidth="8.83203125" defaultRowHeight="15" x14ac:dyDescent="0.2"/>
  <cols>
    <col min="1" max="1" width="13.5" customWidth="1"/>
    <col min="2" max="2" width="49.5" customWidth="1"/>
    <col min="3" max="3" width="30.33203125" customWidth="1"/>
    <col min="4" max="4" width="25.83203125" customWidth="1"/>
    <col min="5" max="5" width="23.83203125" customWidth="1"/>
    <col min="6" max="6" width="25" customWidth="1"/>
    <col min="7" max="7" width="26.5" customWidth="1"/>
    <col min="8" max="8" width="29" customWidth="1"/>
    <col min="9" max="9" width="22.5" customWidth="1"/>
    <col min="10" max="10" width="24.83203125" customWidth="1"/>
    <col min="11" max="12" width="20" bestFit="1" customWidth="1"/>
    <col min="13" max="13" width="25" customWidth="1"/>
    <col min="14" max="14" width="20.5" customWidth="1"/>
    <col min="15" max="15" width="18.83203125" customWidth="1"/>
    <col min="16" max="16" width="24.5" customWidth="1"/>
    <col min="17" max="17" width="22.33203125" customWidth="1"/>
    <col min="18" max="18" width="27.83203125" bestFit="1" customWidth="1"/>
    <col min="19" max="19" width="15.83203125" bestFit="1" customWidth="1"/>
    <col min="20" max="20" width="81.1640625" customWidth="1"/>
    <col min="21" max="21" width="79.1640625" customWidth="1"/>
    <col min="22" max="22" width="149.83203125" customWidth="1"/>
    <col min="23" max="23" width="91.1640625" customWidth="1"/>
    <col min="24" max="24" width="55" customWidth="1"/>
    <col min="25" max="16384" width="8.83203125" style="553"/>
  </cols>
  <sheetData>
    <row r="1" spans="1:24" ht="16" thickBot="1" x14ac:dyDescent="0.25">
      <c r="A1" s="1" t="s">
        <v>0</v>
      </c>
      <c r="B1" s="1"/>
      <c r="C1" s="426"/>
      <c r="D1" s="426"/>
      <c r="E1" s="426"/>
      <c r="F1" s="426"/>
      <c r="G1" s="426"/>
      <c r="H1" s="426"/>
      <c r="I1" s="426"/>
      <c r="J1" s="426"/>
      <c r="K1" s="426"/>
      <c r="L1" s="426"/>
      <c r="M1" s="426"/>
      <c r="N1" s="426"/>
      <c r="O1" s="426"/>
      <c r="P1" s="426"/>
      <c r="Q1" s="426"/>
      <c r="R1" s="426"/>
      <c r="S1" s="426"/>
      <c r="T1" s="426"/>
      <c r="U1" s="426"/>
      <c r="V1" s="426"/>
      <c r="W1" s="426"/>
      <c r="X1" s="426"/>
    </row>
    <row r="2" spans="1:24" x14ac:dyDescent="0.2">
      <c r="C2" t="s">
        <v>1</v>
      </c>
      <c r="D2" s="470" t="s">
        <v>1428</v>
      </c>
      <c r="G2" t="s">
        <v>72</v>
      </c>
      <c r="H2" s="470" t="s">
        <v>1804</v>
      </c>
    </row>
    <row r="3" spans="1:24" x14ac:dyDescent="0.2">
      <c r="C3" t="s">
        <v>2</v>
      </c>
      <c r="D3" s="471">
        <v>2018</v>
      </c>
    </row>
    <row r="4" spans="1:24" x14ac:dyDescent="0.2">
      <c r="C4" s="8" t="s">
        <v>44</v>
      </c>
      <c r="D4" s="470" t="s">
        <v>1429</v>
      </c>
    </row>
    <row r="5" spans="1:24" x14ac:dyDescent="0.2">
      <c r="C5" t="s">
        <v>3</v>
      </c>
      <c r="D5" s="470" t="s">
        <v>2181</v>
      </c>
    </row>
    <row r="7" spans="1:24" ht="16" thickBot="1" x14ac:dyDescent="0.25">
      <c r="A7" s="1" t="s">
        <v>59</v>
      </c>
      <c r="B7" s="1"/>
      <c r="C7" s="426"/>
      <c r="D7" s="426" t="s">
        <v>2047</v>
      </c>
      <c r="E7" s="426"/>
      <c r="F7" s="426"/>
      <c r="G7" s="426"/>
      <c r="H7" s="426"/>
      <c r="I7" s="426"/>
      <c r="J7" s="426"/>
      <c r="K7" s="426"/>
      <c r="L7" s="426"/>
      <c r="M7" s="426"/>
      <c r="N7" s="426"/>
      <c r="O7" s="426"/>
      <c r="P7" s="426"/>
      <c r="Q7" s="426"/>
      <c r="R7" s="426"/>
      <c r="S7" s="426"/>
      <c r="T7" s="426"/>
      <c r="U7" s="426"/>
      <c r="V7" s="426"/>
      <c r="W7" s="426"/>
      <c r="X7" s="426"/>
    </row>
    <row r="9" spans="1:24" ht="16" thickBot="1" x14ac:dyDescent="0.25">
      <c r="A9" s="1" t="s">
        <v>4</v>
      </c>
      <c r="B9" s="1"/>
      <c r="C9" s="426"/>
      <c r="D9" s="426"/>
      <c r="E9" s="426"/>
      <c r="F9" s="426"/>
      <c r="G9" s="426"/>
      <c r="H9" s="426"/>
      <c r="I9" s="426"/>
      <c r="J9" s="426"/>
      <c r="K9" s="426"/>
      <c r="L9" s="426"/>
      <c r="M9" s="426"/>
      <c r="N9" s="426"/>
      <c r="O9" s="426"/>
      <c r="P9" s="426"/>
      <c r="Q9" s="426"/>
      <c r="R9" s="426"/>
      <c r="S9" s="426"/>
      <c r="T9" s="426"/>
      <c r="U9" s="426"/>
      <c r="V9" s="426"/>
      <c r="W9" s="426"/>
      <c r="X9" s="426"/>
    </row>
    <row r="10" spans="1:24" x14ac:dyDescent="0.2">
      <c r="C10" t="s">
        <v>74</v>
      </c>
      <c r="D10" s="468" t="s">
        <v>71</v>
      </c>
      <c r="E10" s="469"/>
    </row>
    <row r="11" spans="1:24" x14ac:dyDescent="0.2">
      <c r="C11" t="s">
        <v>46</v>
      </c>
      <c r="D11" s="468" t="s">
        <v>1592</v>
      </c>
      <c r="E11" s="437"/>
    </row>
    <row r="12" spans="1:24" x14ac:dyDescent="0.2">
      <c r="C12" t="s">
        <v>67</v>
      </c>
      <c r="D12" s="468" t="s">
        <v>53</v>
      </c>
      <c r="E12" s="437"/>
    </row>
    <row r="13" spans="1:24" x14ac:dyDescent="0.2">
      <c r="A13" s="2"/>
      <c r="B13" s="2"/>
    </row>
    <row r="14" spans="1:24" s="554" customFormat="1" x14ac:dyDescent="0.2">
      <c r="A14" s="467" t="s">
        <v>5</v>
      </c>
      <c r="B14" s="467" t="s">
        <v>36</v>
      </c>
      <c r="C14" s="467" t="s">
        <v>6</v>
      </c>
      <c r="D14" s="467" t="s">
        <v>9</v>
      </c>
      <c r="E14" s="467" t="s">
        <v>41</v>
      </c>
      <c r="F14" s="467" t="s">
        <v>7</v>
      </c>
      <c r="G14" s="467" t="s">
        <v>129</v>
      </c>
      <c r="H14" s="467" t="s">
        <v>133</v>
      </c>
      <c r="I14" s="467" t="s">
        <v>130</v>
      </c>
      <c r="J14" s="467" t="s">
        <v>70</v>
      </c>
      <c r="K14" s="467" t="s">
        <v>1606</v>
      </c>
      <c r="L14" s="467" t="s">
        <v>1604</v>
      </c>
      <c r="M14" s="467" t="s">
        <v>1605</v>
      </c>
      <c r="N14" s="467" t="s">
        <v>1402</v>
      </c>
      <c r="O14" s="467" t="s">
        <v>1403</v>
      </c>
      <c r="P14" s="467" t="s">
        <v>8</v>
      </c>
      <c r="Q14" s="205" t="s">
        <v>121</v>
      </c>
      <c r="R14" s="205" t="s">
        <v>123</v>
      </c>
      <c r="S14" s="205" t="s">
        <v>124</v>
      </c>
      <c r="T14" s="205" t="s">
        <v>127</v>
      </c>
      <c r="U14" s="467" t="s">
        <v>55</v>
      </c>
      <c r="V14" s="467" t="s">
        <v>50</v>
      </c>
      <c r="W14" s="467" t="s">
        <v>120</v>
      </c>
      <c r="X14" s="424" t="s">
        <v>16</v>
      </c>
    </row>
    <row r="15" spans="1:24" s="555" customFormat="1" x14ac:dyDescent="0.2">
      <c r="A15" s="460">
        <v>1</v>
      </c>
      <c r="B15" s="460" t="s">
        <v>1809</v>
      </c>
      <c r="C15" s="206" t="s">
        <v>79</v>
      </c>
      <c r="D15" s="460" t="s">
        <v>441</v>
      </c>
      <c r="E15" s="460" t="s">
        <v>1582</v>
      </c>
      <c r="F15" s="460" t="s">
        <v>976</v>
      </c>
      <c r="G15" s="460" t="s">
        <v>132</v>
      </c>
      <c r="H15" s="460" t="s">
        <v>134</v>
      </c>
      <c r="I15" s="460" t="s">
        <v>71</v>
      </c>
      <c r="J15" s="460" t="s">
        <v>71</v>
      </c>
      <c r="K15" s="460">
        <v>0</v>
      </c>
      <c r="L15" s="460" t="s">
        <v>71</v>
      </c>
      <c r="M15" s="460" t="s">
        <v>71</v>
      </c>
      <c r="N15" s="460">
        <v>0</v>
      </c>
      <c r="O15" s="460">
        <v>0</v>
      </c>
      <c r="P15" s="528" t="s">
        <v>1430</v>
      </c>
      <c r="Q15" s="15">
        <v>1</v>
      </c>
      <c r="R15" s="15">
        <v>14</v>
      </c>
      <c r="S15" s="15" t="s">
        <v>126</v>
      </c>
      <c r="T15" s="15">
        <f>24*R15</f>
        <v>336</v>
      </c>
      <c r="U15" s="460" t="s">
        <v>354</v>
      </c>
      <c r="V15" s="460" t="s">
        <v>248</v>
      </c>
      <c r="W15" s="460"/>
      <c r="X15" s="460"/>
    </row>
    <row r="16" spans="1:24" s="555" customFormat="1" x14ac:dyDescent="0.2">
      <c r="A16" s="460">
        <v>2</v>
      </c>
      <c r="B16" s="460" t="s">
        <v>1808</v>
      </c>
      <c r="C16" s="206" t="s">
        <v>79</v>
      </c>
      <c r="D16" s="460" t="s">
        <v>441</v>
      </c>
      <c r="E16" s="460" t="s">
        <v>1582</v>
      </c>
      <c r="F16" s="460" t="s">
        <v>976</v>
      </c>
      <c r="G16" s="460" t="s">
        <v>132</v>
      </c>
      <c r="H16" s="460" t="s">
        <v>134</v>
      </c>
      <c r="I16" s="460" t="s">
        <v>71</v>
      </c>
      <c r="J16" s="460" t="s">
        <v>71</v>
      </c>
      <c r="K16" s="460">
        <v>0</v>
      </c>
      <c r="L16" s="460" t="s">
        <v>71</v>
      </c>
      <c r="M16" s="460" t="s">
        <v>71</v>
      </c>
      <c r="N16" s="460">
        <v>0</v>
      </c>
      <c r="O16" s="460">
        <v>0</v>
      </c>
      <c r="P16" s="528" t="s">
        <v>1430</v>
      </c>
      <c r="Q16" s="15">
        <v>1</v>
      </c>
      <c r="R16" s="15">
        <v>14</v>
      </c>
      <c r="S16" s="15" t="s">
        <v>126</v>
      </c>
      <c r="T16" s="15">
        <f>24*R16</f>
        <v>336</v>
      </c>
      <c r="U16" s="460" t="s">
        <v>354</v>
      </c>
      <c r="V16" s="460" t="s">
        <v>248</v>
      </c>
      <c r="W16" s="460"/>
      <c r="X16" s="460"/>
    </row>
    <row r="17" spans="1:24" s="555" customFormat="1" x14ac:dyDescent="0.2">
      <c r="A17" s="460">
        <v>3</v>
      </c>
      <c r="B17" s="460" t="s">
        <v>1806</v>
      </c>
      <c r="C17" s="206" t="s">
        <v>79</v>
      </c>
      <c r="D17" s="460" t="s">
        <v>441</v>
      </c>
      <c r="E17" s="460" t="s">
        <v>1582</v>
      </c>
      <c r="F17" s="460" t="s">
        <v>976</v>
      </c>
      <c r="G17" s="460" t="s">
        <v>132</v>
      </c>
      <c r="H17" s="460" t="s">
        <v>134</v>
      </c>
      <c r="I17" s="460" t="s">
        <v>71</v>
      </c>
      <c r="J17" s="460" t="s">
        <v>71</v>
      </c>
      <c r="K17" s="460">
        <v>0</v>
      </c>
      <c r="L17" s="460" t="s">
        <v>71</v>
      </c>
      <c r="M17" s="460" t="s">
        <v>71</v>
      </c>
      <c r="N17" s="460">
        <v>0</v>
      </c>
      <c r="O17" s="460">
        <v>0</v>
      </c>
      <c r="P17" s="528" t="s">
        <v>1430</v>
      </c>
      <c r="Q17" s="15">
        <v>1</v>
      </c>
      <c r="R17" s="15">
        <v>14</v>
      </c>
      <c r="S17" s="15" t="s">
        <v>126</v>
      </c>
      <c r="T17" s="15">
        <f>24*R17</f>
        <v>336</v>
      </c>
      <c r="U17" s="460" t="s">
        <v>354</v>
      </c>
      <c r="V17" s="460" t="s">
        <v>248</v>
      </c>
      <c r="W17" s="460"/>
      <c r="X17" s="460"/>
    </row>
    <row r="18" spans="1:24" s="512" customFormat="1" x14ac:dyDescent="0.2">
      <c r="A18" s="242"/>
      <c r="B18" s="242"/>
      <c r="C18" s="242"/>
      <c r="D18" s="242"/>
      <c r="E18" s="242"/>
      <c r="F18" s="242"/>
      <c r="G18" s="242"/>
      <c r="H18" s="242"/>
      <c r="I18" s="242"/>
      <c r="J18" s="242"/>
      <c r="K18" s="242"/>
      <c r="L18" s="242"/>
      <c r="M18" s="242"/>
      <c r="N18" s="242"/>
      <c r="O18" s="242"/>
      <c r="P18" s="242"/>
      <c r="Q18" s="242"/>
      <c r="R18" s="242"/>
      <c r="S18" s="242"/>
      <c r="T18" s="242"/>
      <c r="U18" s="242"/>
      <c r="V18" s="242"/>
      <c r="W18" s="242"/>
      <c r="X18" s="242"/>
    </row>
    <row r="19" spans="1:24" s="512" customFormat="1" ht="16" thickBot="1" x14ac:dyDescent="0.25">
      <c r="A19" s="17" t="s">
        <v>2142</v>
      </c>
      <c r="B19" s="17"/>
      <c r="C19" s="17" t="s">
        <v>68</v>
      </c>
      <c r="D19" s="459"/>
      <c r="E19" s="459"/>
      <c r="F19" s="459"/>
      <c r="G19" s="459"/>
      <c r="H19" s="459"/>
      <c r="I19" s="459"/>
      <c r="J19" s="459"/>
      <c r="K19" s="459"/>
      <c r="L19" s="459"/>
      <c r="M19" s="459"/>
      <c r="N19" s="459"/>
      <c r="O19" s="459"/>
      <c r="P19" s="459"/>
      <c r="Q19" s="459"/>
      <c r="R19" s="459"/>
      <c r="S19" s="459"/>
      <c r="T19" s="459"/>
      <c r="U19" s="459"/>
      <c r="V19" s="459"/>
      <c r="W19" s="459"/>
      <c r="X19" s="459"/>
    </row>
    <row r="20" spans="1:24" s="512" customFormat="1" x14ac:dyDescent="0.2">
      <c r="A20" s="242"/>
      <c r="B20" s="242"/>
      <c r="C20" s="242"/>
      <c r="D20" s="242"/>
      <c r="E20" s="242"/>
      <c r="F20" s="242"/>
      <c r="G20" s="242"/>
      <c r="H20" s="242"/>
      <c r="I20" s="242"/>
      <c r="J20" s="242"/>
      <c r="K20" s="242"/>
      <c r="L20" s="242"/>
      <c r="M20" s="242"/>
      <c r="N20" s="242"/>
      <c r="O20" s="242"/>
      <c r="P20" s="242"/>
      <c r="Q20" s="242"/>
      <c r="R20" s="242"/>
      <c r="S20" s="242"/>
      <c r="T20" s="242"/>
      <c r="U20" s="242"/>
      <c r="V20" s="242"/>
      <c r="W20" s="242"/>
      <c r="X20" s="242"/>
    </row>
    <row r="21" spans="1:24" s="512" customFormat="1" x14ac:dyDescent="0.2">
      <c r="A21" s="424" t="s">
        <v>5</v>
      </c>
      <c r="B21" s="424" t="s">
        <v>36</v>
      </c>
      <c r="C21" s="424" t="s">
        <v>6</v>
      </c>
      <c r="D21" s="424" t="s">
        <v>45</v>
      </c>
      <c r="E21" s="424" t="s">
        <v>9</v>
      </c>
      <c r="F21" s="424" t="s">
        <v>119</v>
      </c>
      <c r="G21" s="424" t="s">
        <v>56</v>
      </c>
      <c r="H21" s="424" t="s">
        <v>136</v>
      </c>
      <c r="I21" s="424" t="s">
        <v>137</v>
      </c>
      <c r="J21" s="424" t="s">
        <v>138</v>
      </c>
      <c r="K21" s="424" t="s">
        <v>139</v>
      </c>
      <c r="L21" s="424" t="s">
        <v>122</v>
      </c>
      <c r="M21" s="424" t="s">
        <v>140</v>
      </c>
      <c r="N21" s="424" t="s">
        <v>122</v>
      </c>
      <c r="O21" s="424" t="s">
        <v>42</v>
      </c>
      <c r="P21" s="424" t="s">
        <v>141</v>
      </c>
      <c r="Q21" s="424" t="s">
        <v>142</v>
      </c>
      <c r="R21" s="424" t="s">
        <v>10</v>
      </c>
      <c r="S21" s="424" t="s">
        <v>146</v>
      </c>
      <c r="T21" s="424" t="s">
        <v>145</v>
      </c>
      <c r="U21" s="424" t="s">
        <v>11</v>
      </c>
      <c r="V21" s="424" t="s">
        <v>16</v>
      </c>
    </row>
    <row r="22" spans="1:24" s="99" customFormat="1" x14ac:dyDescent="0.2">
      <c r="A22" s="90">
        <v>1</v>
      </c>
      <c r="B22" s="90" t="s">
        <v>1809</v>
      </c>
      <c r="C22" s="207" t="s">
        <v>79</v>
      </c>
      <c r="D22" s="90" t="s">
        <v>90</v>
      </c>
      <c r="E22" s="531" t="s">
        <v>90</v>
      </c>
      <c r="F22" s="90">
        <v>6</v>
      </c>
      <c r="G22" s="90" t="s">
        <v>354</v>
      </c>
      <c r="H22" s="247">
        <v>14</v>
      </c>
      <c r="I22" s="247" t="s">
        <v>126</v>
      </c>
      <c r="J22" s="247">
        <f t="shared" ref="J22:J45" si="0">24*H22</f>
        <v>336</v>
      </c>
      <c r="K22" s="90" t="s">
        <v>71</v>
      </c>
      <c r="L22" s="90" t="s">
        <v>71</v>
      </c>
      <c r="M22" s="90" t="s">
        <v>71</v>
      </c>
      <c r="N22" s="90" t="s">
        <v>71</v>
      </c>
      <c r="O22" s="90" t="s">
        <v>71</v>
      </c>
      <c r="P22" s="90" t="s">
        <v>71</v>
      </c>
      <c r="Q22" s="90" t="s">
        <v>71</v>
      </c>
      <c r="R22" s="90" t="s">
        <v>71</v>
      </c>
      <c r="S22" s="90" t="s">
        <v>71</v>
      </c>
      <c r="T22" s="90" t="s">
        <v>71</v>
      </c>
      <c r="U22" s="90" t="s">
        <v>975</v>
      </c>
      <c r="V22" s="90" t="s">
        <v>2079</v>
      </c>
      <c r="X22" s="100"/>
    </row>
    <row r="23" spans="1:24" s="99" customFormat="1" x14ac:dyDescent="0.2">
      <c r="A23" s="90">
        <v>1</v>
      </c>
      <c r="B23" s="90" t="s">
        <v>1809</v>
      </c>
      <c r="C23" s="207" t="s">
        <v>79</v>
      </c>
      <c r="D23" s="90" t="s">
        <v>1602</v>
      </c>
      <c r="E23" s="531" t="s">
        <v>250</v>
      </c>
      <c r="F23" s="90">
        <v>5</v>
      </c>
      <c r="G23" s="90" t="s">
        <v>354</v>
      </c>
      <c r="H23" s="247">
        <v>14</v>
      </c>
      <c r="I23" s="247" t="s">
        <v>126</v>
      </c>
      <c r="J23" s="247">
        <f t="shared" si="0"/>
        <v>336</v>
      </c>
      <c r="K23" s="90" t="s">
        <v>71</v>
      </c>
      <c r="L23" s="90" t="s">
        <v>71</v>
      </c>
      <c r="M23" s="90" t="s">
        <v>71</v>
      </c>
      <c r="N23" s="90" t="s">
        <v>71</v>
      </c>
      <c r="O23" s="90" t="s">
        <v>71</v>
      </c>
      <c r="P23" s="90" t="s">
        <v>71</v>
      </c>
      <c r="Q23" s="90" t="s">
        <v>71</v>
      </c>
      <c r="R23" s="90" t="s">
        <v>71</v>
      </c>
      <c r="S23" s="90" t="s">
        <v>71</v>
      </c>
      <c r="T23" s="90" t="s">
        <v>71</v>
      </c>
      <c r="U23" s="90" t="s">
        <v>975</v>
      </c>
      <c r="V23" s="90" t="s">
        <v>2080</v>
      </c>
      <c r="X23" s="100"/>
    </row>
    <row r="24" spans="1:24" s="99" customFormat="1" x14ac:dyDescent="0.2">
      <c r="A24" s="90">
        <v>1</v>
      </c>
      <c r="B24" s="90" t="s">
        <v>1809</v>
      </c>
      <c r="C24" s="207" t="s">
        <v>79</v>
      </c>
      <c r="D24" s="90" t="s">
        <v>1600</v>
      </c>
      <c r="E24" s="273" t="s">
        <v>533</v>
      </c>
      <c r="F24" s="90">
        <v>6</v>
      </c>
      <c r="G24" s="90" t="s">
        <v>354</v>
      </c>
      <c r="H24" s="247">
        <v>14</v>
      </c>
      <c r="I24" s="247" t="s">
        <v>126</v>
      </c>
      <c r="J24" s="247">
        <f t="shared" si="0"/>
        <v>336</v>
      </c>
      <c r="K24" s="90" t="s">
        <v>71</v>
      </c>
      <c r="L24" s="90" t="s">
        <v>71</v>
      </c>
      <c r="M24" s="90" t="s">
        <v>71</v>
      </c>
      <c r="N24" s="90" t="s">
        <v>71</v>
      </c>
      <c r="O24" s="90" t="s">
        <v>71</v>
      </c>
      <c r="P24" s="90" t="s">
        <v>71</v>
      </c>
      <c r="Q24" s="90" t="s">
        <v>71</v>
      </c>
      <c r="R24" s="90" t="s">
        <v>71</v>
      </c>
      <c r="S24" s="90" t="s">
        <v>71</v>
      </c>
      <c r="T24" s="90" t="s">
        <v>71</v>
      </c>
      <c r="U24" s="90" t="s">
        <v>975</v>
      </c>
      <c r="V24" s="90" t="s">
        <v>2081</v>
      </c>
      <c r="X24" s="100"/>
    </row>
    <row r="25" spans="1:24" s="100" customFormat="1" x14ac:dyDescent="0.2">
      <c r="A25" s="90">
        <v>1</v>
      </c>
      <c r="B25" s="90" t="s">
        <v>1809</v>
      </c>
      <c r="C25" s="207" t="s">
        <v>79</v>
      </c>
      <c r="D25" s="90" t="s">
        <v>1596</v>
      </c>
      <c r="E25" s="531" t="s">
        <v>251</v>
      </c>
      <c r="F25" s="90">
        <v>4</v>
      </c>
      <c r="G25" s="90" t="s">
        <v>354</v>
      </c>
      <c r="H25" s="247">
        <v>14</v>
      </c>
      <c r="I25" s="247" t="s">
        <v>126</v>
      </c>
      <c r="J25" s="247">
        <f t="shared" si="0"/>
        <v>336</v>
      </c>
      <c r="K25" s="90" t="s">
        <v>71</v>
      </c>
      <c r="L25" s="90" t="s">
        <v>71</v>
      </c>
      <c r="M25" s="90" t="s">
        <v>71</v>
      </c>
      <c r="N25" s="90" t="s">
        <v>71</v>
      </c>
      <c r="O25" s="90" t="s">
        <v>71</v>
      </c>
      <c r="P25" s="90" t="s">
        <v>71</v>
      </c>
      <c r="Q25" s="90" t="s">
        <v>71</v>
      </c>
      <c r="R25" s="90" t="s">
        <v>71</v>
      </c>
      <c r="S25" s="90" t="s">
        <v>71</v>
      </c>
      <c r="T25" s="90" t="s">
        <v>71</v>
      </c>
      <c r="U25" s="90" t="s">
        <v>975</v>
      </c>
      <c r="V25" s="90" t="s">
        <v>2082</v>
      </c>
    </row>
    <row r="26" spans="1:24" s="100" customFormat="1" x14ac:dyDescent="0.2">
      <c r="A26" s="90">
        <v>1</v>
      </c>
      <c r="B26" s="90" t="s">
        <v>1809</v>
      </c>
      <c r="C26" s="207" t="s">
        <v>79</v>
      </c>
      <c r="D26" s="90" t="s">
        <v>1596</v>
      </c>
      <c r="E26" s="531" t="s">
        <v>2048</v>
      </c>
      <c r="F26" s="90">
        <v>4</v>
      </c>
      <c r="G26" s="90" t="s">
        <v>354</v>
      </c>
      <c r="H26" s="247">
        <v>14</v>
      </c>
      <c r="I26" s="247" t="s">
        <v>126</v>
      </c>
      <c r="J26" s="247">
        <f t="shared" si="0"/>
        <v>336</v>
      </c>
      <c r="K26" s="90">
        <v>13</v>
      </c>
      <c r="L26" s="90" t="s">
        <v>2078</v>
      </c>
      <c r="M26" s="90" t="s">
        <v>2103</v>
      </c>
      <c r="N26" s="90" t="s">
        <v>2078</v>
      </c>
      <c r="O26" s="90" t="s">
        <v>71</v>
      </c>
      <c r="P26" s="90" t="s">
        <v>71</v>
      </c>
      <c r="Q26" s="90" t="s">
        <v>71</v>
      </c>
      <c r="R26" s="90" t="s">
        <v>71</v>
      </c>
      <c r="S26" s="90" t="s">
        <v>71</v>
      </c>
      <c r="T26" s="90" t="s">
        <v>71</v>
      </c>
      <c r="U26" s="90" t="s">
        <v>975</v>
      </c>
      <c r="V26" s="90" t="s">
        <v>2083</v>
      </c>
    </row>
    <row r="27" spans="1:24" s="100" customFormat="1" x14ac:dyDescent="0.2">
      <c r="A27" s="90">
        <v>1</v>
      </c>
      <c r="B27" s="90" t="s">
        <v>1809</v>
      </c>
      <c r="C27" s="207" t="s">
        <v>79</v>
      </c>
      <c r="D27" s="90" t="s">
        <v>1596</v>
      </c>
      <c r="E27" s="531" t="s">
        <v>2049</v>
      </c>
      <c r="F27" s="90">
        <v>4</v>
      </c>
      <c r="G27" s="90" t="s">
        <v>354</v>
      </c>
      <c r="H27" s="247">
        <v>14</v>
      </c>
      <c r="I27" s="247" t="s">
        <v>126</v>
      </c>
      <c r="J27" s="247">
        <f t="shared" si="0"/>
        <v>336</v>
      </c>
      <c r="K27" s="90">
        <v>13</v>
      </c>
      <c r="L27" s="90" t="s">
        <v>2078</v>
      </c>
      <c r="M27" s="90" t="s">
        <v>2103</v>
      </c>
      <c r="N27" s="90" t="s">
        <v>2078</v>
      </c>
      <c r="O27" s="90" t="s">
        <v>71</v>
      </c>
      <c r="P27" s="90" t="s">
        <v>71</v>
      </c>
      <c r="Q27" s="90" t="s">
        <v>71</v>
      </c>
      <c r="R27" s="90" t="s">
        <v>71</v>
      </c>
      <c r="S27" s="90" t="s">
        <v>71</v>
      </c>
      <c r="T27" s="90" t="s">
        <v>71</v>
      </c>
      <c r="U27" s="90" t="s">
        <v>975</v>
      </c>
      <c r="V27" s="90" t="s">
        <v>2084</v>
      </c>
    </row>
    <row r="28" spans="1:24" s="100" customFormat="1" x14ac:dyDescent="0.2">
      <c r="A28" s="90">
        <v>1</v>
      </c>
      <c r="B28" s="90" t="s">
        <v>1809</v>
      </c>
      <c r="C28" s="207" t="s">
        <v>79</v>
      </c>
      <c r="D28" s="90" t="s">
        <v>1596</v>
      </c>
      <c r="E28" s="531" t="s">
        <v>2050</v>
      </c>
      <c r="F28" s="90">
        <v>4</v>
      </c>
      <c r="G28" s="90" t="s">
        <v>354</v>
      </c>
      <c r="H28" s="247">
        <v>14</v>
      </c>
      <c r="I28" s="247" t="s">
        <v>126</v>
      </c>
      <c r="J28" s="247">
        <f t="shared" si="0"/>
        <v>336</v>
      </c>
      <c r="K28" s="90">
        <v>13</v>
      </c>
      <c r="L28" s="90" t="s">
        <v>2078</v>
      </c>
      <c r="M28" s="90" t="s">
        <v>2103</v>
      </c>
      <c r="N28" s="90" t="s">
        <v>2078</v>
      </c>
      <c r="O28" s="90" t="s">
        <v>71</v>
      </c>
      <c r="P28" s="90" t="s">
        <v>71</v>
      </c>
      <c r="Q28" s="90" t="s">
        <v>71</v>
      </c>
      <c r="R28" s="90" t="s">
        <v>71</v>
      </c>
      <c r="S28" s="90" t="s">
        <v>71</v>
      </c>
      <c r="T28" s="90" t="s">
        <v>71</v>
      </c>
      <c r="U28" s="90" t="s">
        <v>975</v>
      </c>
      <c r="V28" s="90" t="s">
        <v>2085</v>
      </c>
    </row>
    <row r="29" spans="1:24" s="100" customFormat="1" x14ac:dyDescent="0.2">
      <c r="A29" s="90">
        <v>1</v>
      </c>
      <c r="B29" s="90" t="s">
        <v>1809</v>
      </c>
      <c r="C29" s="207" t="s">
        <v>79</v>
      </c>
      <c r="D29" s="90" t="s">
        <v>1596</v>
      </c>
      <c r="E29" s="531" t="s">
        <v>591</v>
      </c>
      <c r="F29" s="90">
        <v>4</v>
      </c>
      <c r="G29" s="90" t="s">
        <v>354</v>
      </c>
      <c r="H29" s="247">
        <v>14</v>
      </c>
      <c r="I29" s="247" t="s">
        <v>126</v>
      </c>
      <c r="J29" s="247">
        <f t="shared" si="0"/>
        <v>336</v>
      </c>
      <c r="K29" s="90">
        <v>13</v>
      </c>
      <c r="L29" s="90" t="s">
        <v>2078</v>
      </c>
      <c r="M29" s="90" t="s">
        <v>2103</v>
      </c>
      <c r="N29" s="90" t="s">
        <v>2078</v>
      </c>
      <c r="O29" s="90" t="s">
        <v>71</v>
      </c>
      <c r="P29" s="90" t="s">
        <v>71</v>
      </c>
      <c r="Q29" s="90" t="s">
        <v>71</v>
      </c>
      <c r="R29" s="90" t="s">
        <v>71</v>
      </c>
      <c r="S29" s="90" t="s">
        <v>71</v>
      </c>
      <c r="T29" s="90" t="s">
        <v>71</v>
      </c>
      <c r="U29" s="90" t="s">
        <v>975</v>
      </c>
      <c r="V29" s="90" t="s">
        <v>2086</v>
      </c>
    </row>
    <row r="30" spans="1:24" s="99" customFormat="1" x14ac:dyDescent="0.2">
      <c r="A30" s="90">
        <v>2</v>
      </c>
      <c r="B30" s="90" t="s">
        <v>1808</v>
      </c>
      <c r="C30" s="207" t="s">
        <v>79</v>
      </c>
      <c r="D30" s="90" t="s">
        <v>90</v>
      </c>
      <c r="E30" s="531" t="s">
        <v>90</v>
      </c>
      <c r="F30" s="90">
        <v>6</v>
      </c>
      <c r="G30" s="90" t="s">
        <v>354</v>
      </c>
      <c r="H30" s="247">
        <v>14</v>
      </c>
      <c r="I30" s="247" t="s">
        <v>126</v>
      </c>
      <c r="J30" s="247">
        <f t="shared" si="0"/>
        <v>336</v>
      </c>
      <c r="K30" s="90" t="s">
        <v>71</v>
      </c>
      <c r="L30" s="90" t="s">
        <v>71</v>
      </c>
      <c r="M30" s="90" t="s">
        <v>71</v>
      </c>
      <c r="N30" s="90" t="s">
        <v>71</v>
      </c>
      <c r="O30" s="90" t="s">
        <v>71</v>
      </c>
      <c r="P30" s="90" t="s">
        <v>71</v>
      </c>
      <c r="Q30" s="90" t="s">
        <v>71</v>
      </c>
      <c r="R30" s="90" t="s">
        <v>71</v>
      </c>
      <c r="S30" s="90" t="s">
        <v>71</v>
      </c>
      <c r="T30" s="90" t="s">
        <v>71</v>
      </c>
      <c r="U30" s="90" t="s">
        <v>975</v>
      </c>
      <c r="V30" s="90" t="s">
        <v>2087</v>
      </c>
      <c r="X30" s="100"/>
    </row>
    <row r="31" spans="1:24" s="99" customFormat="1" x14ac:dyDescent="0.2">
      <c r="A31" s="90">
        <v>2</v>
      </c>
      <c r="B31" s="90" t="s">
        <v>1808</v>
      </c>
      <c r="C31" s="207" t="s">
        <v>79</v>
      </c>
      <c r="D31" s="90" t="s">
        <v>1602</v>
      </c>
      <c r="E31" s="531" t="s">
        <v>250</v>
      </c>
      <c r="F31" s="90">
        <v>5</v>
      </c>
      <c r="G31" s="90" t="s">
        <v>354</v>
      </c>
      <c r="H31" s="247">
        <v>14</v>
      </c>
      <c r="I31" s="247" t="s">
        <v>126</v>
      </c>
      <c r="J31" s="247">
        <f t="shared" si="0"/>
        <v>336</v>
      </c>
      <c r="K31" s="90" t="s">
        <v>71</v>
      </c>
      <c r="L31" s="90" t="s">
        <v>71</v>
      </c>
      <c r="M31" s="90" t="s">
        <v>71</v>
      </c>
      <c r="N31" s="90" t="s">
        <v>71</v>
      </c>
      <c r="O31" s="90" t="s">
        <v>71</v>
      </c>
      <c r="P31" s="90" t="s">
        <v>71</v>
      </c>
      <c r="Q31" s="90" t="s">
        <v>71</v>
      </c>
      <c r="R31" s="90" t="s">
        <v>71</v>
      </c>
      <c r="S31" s="90" t="s">
        <v>71</v>
      </c>
      <c r="T31" s="90" t="s">
        <v>71</v>
      </c>
      <c r="U31" s="90" t="s">
        <v>975</v>
      </c>
      <c r="V31" s="90" t="s">
        <v>2088</v>
      </c>
      <c r="X31" s="100"/>
    </row>
    <row r="32" spans="1:24" s="99" customFormat="1" x14ac:dyDescent="0.2">
      <c r="A32" s="90">
        <v>2</v>
      </c>
      <c r="B32" s="90" t="s">
        <v>1808</v>
      </c>
      <c r="C32" s="207" t="s">
        <v>79</v>
      </c>
      <c r="D32" s="90" t="s">
        <v>1600</v>
      </c>
      <c r="E32" s="273" t="s">
        <v>533</v>
      </c>
      <c r="F32" s="90">
        <v>6</v>
      </c>
      <c r="G32" s="90" t="s">
        <v>354</v>
      </c>
      <c r="H32" s="247">
        <v>14</v>
      </c>
      <c r="I32" s="247" t="s">
        <v>126</v>
      </c>
      <c r="J32" s="247">
        <f t="shared" si="0"/>
        <v>336</v>
      </c>
      <c r="K32" s="90" t="s">
        <v>71</v>
      </c>
      <c r="L32" s="90" t="s">
        <v>71</v>
      </c>
      <c r="M32" s="90" t="s">
        <v>71</v>
      </c>
      <c r="N32" s="90" t="s">
        <v>71</v>
      </c>
      <c r="O32" s="90" t="s">
        <v>71</v>
      </c>
      <c r="P32" s="90" t="s">
        <v>71</v>
      </c>
      <c r="Q32" s="90" t="s">
        <v>71</v>
      </c>
      <c r="R32" s="90" t="s">
        <v>71</v>
      </c>
      <c r="S32" s="90" t="s">
        <v>71</v>
      </c>
      <c r="T32" s="90" t="s">
        <v>71</v>
      </c>
      <c r="U32" s="90" t="s">
        <v>975</v>
      </c>
      <c r="V32" s="90" t="s">
        <v>2089</v>
      </c>
      <c r="X32" s="100"/>
    </row>
    <row r="33" spans="1:24" s="100" customFormat="1" x14ac:dyDescent="0.2">
      <c r="A33" s="90">
        <v>2</v>
      </c>
      <c r="B33" s="90" t="s">
        <v>1808</v>
      </c>
      <c r="C33" s="207" t="s">
        <v>79</v>
      </c>
      <c r="D33" s="90" t="s">
        <v>1596</v>
      </c>
      <c r="E33" s="531" t="s">
        <v>251</v>
      </c>
      <c r="F33" s="90">
        <v>4</v>
      </c>
      <c r="G33" s="90" t="s">
        <v>354</v>
      </c>
      <c r="H33" s="247">
        <v>14</v>
      </c>
      <c r="I33" s="247" t="s">
        <v>126</v>
      </c>
      <c r="J33" s="247">
        <f t="shared" si="0"/>
        <v>336</v>
      </c>
      <c r="K33" s="90" t="s">
        <v>71</v>
      </c>
      <c r="L33" s="90" t="s">
        <v>71</v>
      </c>
      <c r="M33" s="90" t="s">
        <v>71</v>
      </c>
      <c r="N33" s="90" t="s">
        <v>71</v>
      </c>
      <c r="O33" s="90" t="s">
        <v>71</v>
      </c>
      <c r="P33" s="90" t="s">
        <v>71</v>
      </c>
      <c r="Q33" s="90" t="s">
        <v>71</v>
      </c>
      <c r="R33" s="90" t="s">
        <v>71</v>
      </c>
      <c r="S33" s="90" t="s">
        <v>71</v>
      </c>
      <c r="T33" s="90" t="s">
        <v>71</v>
      </c>
      <c r="U33" s="90" t="s">
        <v>975</v>
      </c>
      <c r="V33" s="90" t="s">
        <v>2090</v>
      </c>
    </row>
    <row r="34" spans="1:24" s="99" customFormat="1" x14ac:dyDescent="0.2">
      <c r="A34" s="90">
        <v>2</v>
      </c>
      <c r="B34" s="90" t="s">
        <v>1808</v>
      </c>
      <c r="C34" s="207" t="s">
        <v>79</v>
      </c>
      <c r="D34" s="90" t="s">
        <v>90</v>
      </c>
      <c r="E34" s="531" t="s">
        <v>2048</v>
      </c>
      <c r="F34" s="90">
        <v>4</v>
      </c>
      <c r="G34" s="90" t="s">
        <v>354</v>
      </c>
      <c r="H34" s="247">
        <v>14</v>
      </c>
      <c r="I34" s="247" t="s">
        <v>126</v>
      </c>
      <c r="J34" s="247">
        <f t="shared" si="0"/>
        <v>336</v>
      </c>
      <c r="K34" s="90">
        <v>95</v>
      </c>
      <c r="L34" s="90" t="s">
        <v>2078</v>
      </c>
      <c r="M34" s="90" t="s">
        <v>2104</v>
      </c>
      <c r="N34" s="90" t="s">
        <v>2078</v>
      </c>
      <c r="O34" s="90" t="s">
        <v>71</v>
      </c>
      <c r="P34" s="90" t="s">
        <v>71</v>
      </c>
      <c r="Q34" s="90" t="s">
        <v>71</v>
      </c>
      <c r="R34" s="90" t="s">
        <v>71</v>
      </c>
      <c r="S34" s="90" t="s">
        <v>71</v>
      </c>
      <c r="T34" s="90" t="s">
        <v>71</v>
      </c>
      <c r="U34" s="90" t="s">
        <v>975</v>
      </c>
      <c r="V34" s="90" t="s">
        <v>2091</v>
      </c>
      <c r="X34" s="100"/>
    </row>
    <row r="35" spans="1:24" s="99" customFormat="1" x14ac:dyDescent="0.2">
      <c r="A35" s="90">
        <v>2</v>
      </c>
      <c r="B35" s="90" t="s">
        <v>1808</v>
      </c>
      <c r="C35" s="207" t="s">
        <v>79</v>
      </c>
      <c r="D35" s="90" t="s">
        <v>1602</v>
      </c>
      <c r="E35" s="531" t="s">
        <v>2049</v>
      </c>
      <c r="F35" s="90">
        <v>4</v>
      </c>
      <c r="G35" s="90" t="s">
        <v>354</v>
      </c>
      <c r="H35" s="247">
        <v>14</v>
      </c>
      <c r="I35" s="247" t="s">
        <v>126</v>
      </c>
      <c r="J35" s="247">
        <f t="shared" si="0"/>
        <v>336</v>
      </c>
      <c r="K35" s="90">
        <v>95</v>
      </c>
      <c r="L35" s="90" t="s">
        <v>2078</v>
      </c>
      <c r="M35" s="90" t="s">
        <v>2104</v>
      </c>
      <c r="N35" s="90" t="s">
        <v>2078</v>
      </c>
      <c r="O35" s="90" t="s">
        <v>71</v>
      </c>
      <c r="P35" s="90" t="s">
        <v>71</v>
      </c>
      <c r="Q35" s="90" t="s">
        <v>71</v>
      </c>
      <c r="R35" s="90" t="s">
        <v>71</v>
      </c>
      <c r="S35" s="90" t="s">
        <v>71</v>
      </c>
      <c r="T35" s="90" t="s">
        <v>71</v>
      </c>
      <c r="U35" s="90" t="s">
        <v>975</v>
      </c>
      <c r="V35" s="90" t="s">
        <v>2092</v>
      </c>
      <c r="X35" s="100"/>
    </row>
    <row r="36" spans="1:24" s="99" customFormat="1" x14ac:dyDescent="0.2">
      <c r="A36" s="90">
        <v>2</v>
      </c>
      <c r="B36" s="90" t="s">
        <v>1808</v>
      </c>
      <c r="C36" s="207" t="s">
        <v>79</v>
      </c>
      <c r="D36" s="90" t="s">
        <v>1600</v>
      </c>
      <c r="E36" s="531" t="s">
        <v>2050</v>
      </c>
      <c r="F36" s="90">
        <v>4</v>
      </c>
      <c r="G36" s="90" t="s">
        <v>354</v>
      </c>
      <c r="H36" s="247">
        <v>14</v>
      </c>
      <c r="I36" s="247" t="s">
        <v>126</v>
      </c>
      <c r="J36" s="247">
        <f t="shared" si="0"/>
        <v>336</v>
      </c>
      <c r="K36" s="90">
        <v>95</v>
      </c>
      <c r="L36" s="90" t="s">
        <v>2078</v>
      </c>
      <c r="M36" s="90" t="s">
        <v>2104</v>
      </c>
      <c r="N36" s="90" t="s">
        <v>2078</v>
      </c>
      <c r="O36" s="90" t="s">
        <v>71</v>
      </c>
      <c r="P36" s="90" t="s">
        <v>71</v>
      </c>
      <c r="Q36" s="90" t="s">
        <v>71</v>
      </c>
      <c r="R36" s="90" t="s">
        <v>71</v>
      </c>
      <c r="S36" s="90" t="s">
        <v>71</v>
      </c>
      <c r="T36" s="90" t="s">
        <v>71</v>
      </c>
      <c r="U36" s="90" t="s">
        <v>975</v>
      </c>
      <c r="V36" s="90" t="s">
        <v>2093</v>
      </c>
      <c r="X36" s="100"/>
    </row>
    <row r="37" spans="1:24" s="100" customFormat="1" x14ac:dyDescent="0.2">
      <c r="A37" s="90">
        <v>2</v>
      </c>
      <c r="B37" s="90" t="s">
        <v>1808</v>
      </c>
      <c r="C37" s="207" t="s">
        <v>79</v>
      </c>
      <c r="D37" s="90" t="s">
        <v>1596</v>
      </c>
      <c r="E37" s="531" t="s">
        <v>591</v>
      </c>
      <c r="F37" s="90">
        <v>4</v>
      </c>
      <c r="G37" s="90" t="s">
        <v>354</v>
      </c>
      <c r="H37" s="247">
        <v>14</v>
      </c>
      <c r="I37" s="247" t="s">
        <v>126</v>
      </c>
      <c r="J37" s="247">
        <f t="shared" si="0"/>
        <v>336</v>
      </c>
      <c r="K37" s="90">
        <v>95</v>
      </c>
      <c r="L37" s="90" t="s">
        <v>2078</v>
      </c>
      <c r="M37" s="90" t="s">
        <v>2104</v>
      </c>
      <c r="N37" s="90" t="s">
        <v>2078</v>
      </c>
      <c r="O37" s="90" t="s">
        <v>71</v>
      </c>
      <c r="P37" s="90" t="s">
        <v>71</v>
      </c>
      <c r="Q37" s="90" t="s">
        <v>71</v>
      </c>
      <c r="R37" s="90" t="s">
        <v>71</v>
      </c>
      <c r="S37" s="90" t="s">
        <v>71</v>
      </c>
      <c r="T37" s="90" t="s">
        <v>71</v>
      </c>
      <c r="U37" s="90" t="s">
        <v>975</v>
      </c>
      <c r="V37" s="90" t="s">
        <v>2094</v>
      </c>
    </row>
    <row r="38" spans="1:24" s="99" customFormat="1" x14ac:dyDescent="0.2">
      <c r="A38" s="90">
        <v>3</v>
      </c>
      <c r="B38" s="90" t="s">
        <v>1806</v>
      </c>
      <c r="C38" s="207" t="s">
        <v>79</v>
      </c>
      <c r="D38" s="90" t="s">
        <v>90</v>
      </c>
      <c r="E38" s="531" t="s">
        <v>90</v>
      </c>
      <c r="F38" s="90">
        <v>6</v>
      </c>
      <c r="G38" s="90" t="s">
        <v>354</v>
      </c>
      <c r="H38" s="247">
        <v>14</v>
      </c>
      <c r="I38" s="247" t="s">
        <v>126</v>
      </c>
      <c r="J38" s="247">
        <f t="shared" si="0"/>
        <v>336</v>
      </c>
      <c r="K38" s="90" t="s">
        <v>71</v>
      </c>
      <c r="L38" s="90" t="s">
        <v>71</v>
      </c>
      <c r="M38" s="90" t="s">
        <v>71</v>
      </c>
      <c r="N38" s="90" t="s">
        <v>71</v>
      </c>
      <c r="O38" s="90" t="s">
        <v>71</v>
      </c>
      <c r="P38" s="90" t="s">
        <v>71</v>
      </c>
      <c r="Q38" s="90" t="s">
        <v>71</v>
      </c>
      <c r="R38" s="90" t="s">
        <v>71</v>
      </c>
      <c r="S38" s="90" t="s">
        <v>71</v>
      </c>
      <c r="T38" s="90" t="s">
        <v>71</v>
      </c>
      <c r="U38" s="90" t="s">
        <v>975</v>
      </c>
      <c r="V38" s="90" t="s">
        <v>2095</v>
      </c>
      <c r="X38" s="100"/>
    </row>
    <row r="39" spans="1:24" s="99" customFormat="1" x14ac:dyDescent="0.2">
      <c r="A39" s="90">
        <v>3</v>
      </c>
      <c r="B39" s="90" t="s">
        <v>1806</v>
      </c>
      <c r="C39" s="207" t="s">
        <v>79</v>
      </c>
      <c r="D39" s="90" t="s">
        <v>1602</v>
      </c>
      <c r="E39" s="531" t="s">
        <v>250</v>
      </c>
      <c r="F39" s="90">
        <v>5</v>
      </c>
      <c r="G39" s="90" t="s">
        <v>354</v>
      </c>
      <c r="H39" s="247">
        <v>14</v>
      </c>
      <c r="I39" s="247" t="s">
        <v>126</v>
      </c>
      <c r="J39" s="247">
        <f t="shared" si="0"/>
        <v>336</v>
      </c>
      <c r="K39" s="90" t="s">
        <v>71</v>
      </c>
      <c r="L39" s="90" t="s">
        <v>71</v>
      </c>
      <c r="M39" s="90" t="s">
        <v>71</v>
      </c>
      <c r="N39" s="90" t="s">
        <v>71</v>
      </c>
      <c r="O39" s="90" t="s">
        <v>71</v>
      </c>
      <c r="P39" s="90" t="s">
        <v>71</v>
      </c>
      <c r="Q39" s="90" t="s">
        <v>71</v>
      </c>
      <c r="R39" s="90" t="s">
        <v>71</v>
      </c>
      <c r="S39" s="90" t="s">
        <v>71</v>
      </c>
      <c r="T39" s="90" t="s">
        <v>71</v>
      </c>
      <c r="U39" s="90" t="s">
        <v>975</v>
      </c>
      <c r="V39" s="90" t="s">
        <v>2096</v>
      </c>
      <c r="X39" s="100"/>
    </row>
    <row r="40" spans="1:24" s="99" customFormat="1" x14ac:dyDescent="0.2">
      <c r="A40" s="90">
        <v>3</v>
      </c>
      <c r="B40" s="90" t="s">
        <v>1806</v>
      </c>
      <c r="C40" s="207" t="s">
        <v>79</v>
      </c>
      <c r="D40" s="90" t="s">
        <v>1600</v>
      </c>
      <c r="E40" s="273" t="s">
        <v>533</v>
      </c>
      <c r="F40" s="90">
        <v>6</v>
      </c>
      <c r="G40" s="90" t="s">
        <v>354</v>
      </c>
      <c r="H40" s="247">
        <v>14</v>
      </c>
      <c r="I40" s="247" t="s">
        <v>126</v>
      </c>
      <c r="J40" s="247">
        <f t="shared" si="0"/>
        <v>336</v>
      </c>
      <c r="K40" s="90" t="s">
        <v>71</v>
      </c>
      <c r="L40" s="90" t="s">
        <v>71</v>
      </c>
      <c r="M40" s="90" t="s">
        <v>71</v>
      </c>
      <c r="N40" s="90" t="s">
        <v>71</v>
      </c>
      <c r="O40" s="90" t="s">
        <v>71</v>
      </c>
      <c r="P40" s="90" t="s">
        <v>71</v>
      </c>
      <c r="Q40" s="90" t="s">
        <v>71</v>
      </c>
      <c r="R40" s="90" t="s">
        <v>71</v>
      </c>
      <c r="S40" s="90" t="s">
        <v>71</v>
      </c>
      <c r="T40" s="90" t="s">
        <v>71</v>
      </c>
      <c r="U40" s="90" t="s">
        <v>975</v>
      </c>
      <c r="V40" s="90" t="s">
        <v>2097</v>
      </c>
      <c r="X40" s="100"/>
    </row>
    <row r="41" spans="1:24" s="100" customFormat="1" x14ac:dyDescent="0.2">
      <c r="A41" s="90">
        <v>3</v>
      </c>
      <c r="B41" s="90" t="s">
        <v>1806</v>
      </c>
      <c r="C41" s="207" t="s">
        <v>79</v>
      </c>
      <c r="D41" s="90" t="s">
        <v>1596</v>
      </c>
      <c r="E41" s="531" t="s">
        <v>251</v>
      </c>
      <c r="F41" s="90">
        <v>4</v>
      </c>
      <c r="G41" s="90" t="s">
        <v>354</v>
      </c>
      <c r="H41" s="247">
        <v>14</v>
      </c>
      <c r="I41" s="247" t="s">
        <v>126</v>
      </c>
      <c r="J41" s="247">
        <f t="shared" si="0"/>
        <v>336</v>
      </c>
      <c r="K41" s="90" t="s">
        <v>71</v>
      </c>
      <c r="L41" s="90" t="s">
        <v>71</v>
      </c>
      <c r="M41" s="90" t="s">
        <v>71</v>
      </c>
      <c r="N41" s="90" t="s">
        <v>71</v>
      </c>
      <c r="O41" s="90" t="s">
        <v>71</v>
      </c>
      <c r="P41" s="90" t="s">
        <v>71</v>
      </c>
      <c r="Q41" s="90" t="s">
        <v>71</v>
      </c>
      <c r="R41" s="90" t="s">
        <v>71</v>
      </c>
      <c r="S41" s="90" t="s">
        <v>71</v>
      </c>
      <c r="T41" s="90" t="s">
        <v>71</v>
      </c>
      <c r="U41" s="90" t="s">
        <v>975</v>
      </c>
      <c r="V41" s="90" t="s">
        <v>2098</v>
      </c>
    </row>
    <row r="42" spans="1:24" s="99" customFormat="1" x14ac:dyDescent="0.2">
      <c r="A42" s="90">
        <v>3</v>
      </c>
      <c r="B42" s="90" t="s">
        <v>1806</v>
      </c>
      <c r="C42" s="207" t="s">
        <v>79</v>
      </c>
      <c r="D42" s="90" t="s">
        <v>90</v>
      </c>
      <c r="E42" s="531" t="s">
        <v>2048</v>
      </c>
      <c r="F42" s="90">
        <v>4</v>
      </c>
      <c r="G42" s="90" t="s">
        <v>354</v>
      </c>
      <c r="H42" s="247">
        <v>14</v>
      </c>
      <c r="I42" s="247" t="s">
        <v>126</v>
      </c>
      <c r="J42" s="247">
        <f t="shared" si="0"/>
        <v>336</v>
      </c>
      <c r="K42" s="90">
        <v>93</v>
      </c>
      <c r="L42" s="90" t="s">
        <v>2078</v>
      </c>
      <c r="M42" s="90" t="s">
        <v>2105</v>
      </c>
      <c r="N42" s="90" t="s">
        <v>2078</v>
      </c>
      <c r="O42" s="90" t="s">
        <v>71</v>
      </c>
      <c r="P42" s="90" t="s">
        <v>71</v>
      </c>
      <c r="Q42" s="90" t="s">
        <v>71</v>
      </c>
      <c r="R42" s="90" t="s">
        <v>71</v>
      </c>
      <c r="S42" s="90" t="s">
        <v>71</v>
      </c>
      <c r="T42" s="90" t="s">
        <v>71</v>
      </c>
      <c r="U42" s="90" t="s">
        <v>975</v>
      </c>
      <c r="V42" s="90" t="s">
        <v>2099</v>
      </c>
      <c r="X42" s="100"/>
    </row>
    <row r="43" spans="1:24" s="99" customFormat="1" x14ac:dyDescent="0.2">
      <c r="A43" s="90">
        <v>3</v>
      </c>
      <c r="B43" s="90" t="s">
        <v>1806</v>
      </c>
      <c r="C43" s="207" t="s">
        <v>79</v>
      </c>
      <c r="D43" s="90" t="s">
        <v>1602</v>
      </c>
      <c r="E43" s="531" t="s">
        <v>2049</v>
      </c>
      <c r="F43" s="90">
        <v>4</v>
      </c>
      <c r="G43" s="90" t="s">
        <v>354</v>
      </c>
      <c r="H43" s="247">
        <v>14</v>
      </c>
      <c r="I43" s="247" t="s">
        <v>126</v>
      </c>
      <c r="J43" s="247">
        <f t="shared" si="0"/>
        <v>336</v>
      </c>
      <c r="K43" s="90">
        <v>93</v>
      </c>
      <c r="L43" s="90" t="s">
        <v>2078</v>
      </c>
      <c r="M43" s="90" t="s">
        <v>2105</v>
      </c>
      <c r="N43" s="90" t="s">
        <v>2078</v>
      </c>
      <c r="O43" s="90" t="s">
        <v>71</v>
      </c>
      <c r="P43" s="90" t="s">
        <v>71</v>
      </c>
      <c r="Q43" s="90" t="s">
        <v>71</v>
      </c>
      <c r="R43" s="90" t="s">
        <v>71</v>
      </c>
      <c r="S43" s="90" t="s">
        <v>71</v>
      </c>
      <c r="T43" s="90" t="s">
        <v>71</v>
      </c>
      <c r="U43" s="90" t="s">
        <v>975</v>
      </c>
      <c r="V43" s="90" t="s">
        <v>2100</v>
      </c>
      <c r="X43" s="100"/>
    </row>
    <row r="44" spans="1:24" s="99" customFormat="1" x14ac:dyDescent="0.2">
      <c r="A44" s="90">
        <v>3</v>
      </c>
      <c r="B44" s="90" t="s">
        <v>1806</v>
      </c>
      <c r="C44" s="207" t="s">
        <v>79</v>
      </c>
      <c r="D44" s="90" t="s">
        <v>1600</v>
      </c>
      <c r="E44" s="531" t="s">
        <v>2050</v>
      </c>
      <c r="F44" s="90">
        <v>4</v>
      </c>
      <c r="G44" s="90" t="s">
        <v>354</v>
      </c>
      <c r="H44" s="247">
        <v>14</v>
      </c>
      <c r="I44" s="247" t="s">
        <v>126</v>
      </c>
      <c r="J44" s="247">
        <f t="shared" si="0"/>
        <v>336</v>
      </c>
      <c r="K44" s="90">
        <v>93</v>
      </c>
      <c r="L44" s="90" t="s">
        <v>2078</v>
      </c>
      <c r="M44" s="90" t="s">
        <v>2105</v>
      </c>
      <c r="N44" s="90" t="s">
        <v>2078</v>
      </c>
      <c r="O44" s="90" t="s">
        <v>71</v>
      </c>
      <c r="P44" s="90" t="s">
        <v>71</v>
      </c>
      <c r="Q44" s="90" t="s">
        <v>71</v>
      </c>
      <c r="R44" s="90" t="s">
        <v>71</v>
      </c>
      <c r="S44" s="90" t="s">
        <v>71</v>
      </c>
      <c r="T44" s="90" t="s">
        <v>71</v>
      </c>
      <c r="U44" s="90" t="s">
        <v>975</v>
      </c>
      <c r="V44" s="90" t="s">
        <v>2101</v>
      </c>
      <c r="X44" s="100"/>
    </row>
    <row r="45" spans="1:24" s="100" customFormat="1" x14ac:dyDescent="0.2">
      <c r="A45" s="90">
        <v>3</v>
      </c>
      <c r="B45" s="90" t="s">
        <v>1806</v>
      </c>
      <c r="C45" s="207" t="s">
        <v>79</v>
      </c>
      <c r="D45" s="90" t="s">
        <v>1596</v>
      </c>
      <c r="E45" s="531" t="s">
        <v>591</v>
      </c>
      <c r="F45" s="90">
        <v>4</v>
      </c>
      <c r="G45" s="90" t="s">
        <v>354</v>
      </c>
      <c r="H45" s="247">
        <v>14</v>
      </c>
      <c r="I45" s="247" t="s">
        <v>126</v>
      </c>
      <c r="J45" s="247">
        <f t="shared" si="0"/>
        <v>336</v>
      </c>
      <c r="K45" s="90">
        <v>93</v>
      </c>
      <c r="L45" s="90" t="s">
        <v>2078</v>
      </c>
      <c r="M45" s="90" t="s">
        <v>2105</v>
      </c>
      <c r="N45" s="90" t="s">
        <v>2078</v>
      </c>
      <c r="O45" s="90" t="s">
        <v>71</v>
      </c>
      <c r="P45" s="90" t="s">
        <v>71</v>
      </c>
      <c r="Q45" s="90" t="s">
        <v>71</v>
      </c>
      <c r="R45" s="90" t="s">
        <v>71</v>
      </c>
      <c r="S45" s="90" t="s">
        <v>71</v>
      </c>
      <c r="T45" s="90" t="s">
        <v>71</v>
      </c>
      <c r="U45" s="90" t="s">
        <v>975</v>
      </c>
      <c r="V45" s="90" t="s">
        <v>2102</v>
      </c>
    </row>
    <row r="47" spans="1:24" ht="16" thickBot="1" x14ac:dyDescent="0.25">
      <c r="A47" s="1" t="s">
        <v>2142</v>
      </c>
      <c r="B47" s="1"/>
      <c r="C47" s="1" t="s">
        <v>69</v>
      </c>
      <c r="D47" s="16"/>
      <c r="E47" s="16" t="s">
        <v>105</v>
      </c>
      <c r="F47" s="426"/>
      <c r="G47" s="426"/>
      <c r="H47" s="426"/>
      <c r="I47" s="426"/>
      <c r="J47" s="426"/>
      <c r="K47" s="426"/>
      <c r="L47" s="426"/>
      <c r="M47" s="426"/>
      <c r="N47" s="426"/>
      <c r="O47" s="426"/>
      <c r="P47" s="426"/>
      <c r="Q47" s="426"/>
      <c r="R47" s="426"/>
      <c r="S47" s="426"/>
      <c r="T47" s="426"/>
      <c r="U47" s="426"/>
      <c r="V47" s="426"/>
      <c r="W47" s="426"/>
      <c r="X47" s="426"/>
    </row>
    <row r="49" spans="1:24" s="29" customFormat="1" x14ac:dyDescent="0.2">
      <c r="A49" s="263" t="s">
        <v>5</v>
      </c>
      <c r="B49" s="54" t="s">
        <v>9</v>
      </c>
      <c r="C49" s="55" t="s">
        <v>56</v>
      </c>
      <c r="D49" s="56" t="s">
        <v>488</v>
      </c>
      <c r="E49" s="56" t="s">
        <v>489</v>
      </c>
      <c r="F49" s="56" t="s">
        <v>490</v>
      </c>
      <c r="G49" s="56" t="s">
        <v>491</v>
      </c>
      <c r="H49" s="56" t="s">
        <v>492</v>
      </c>
      <c r="I49" s="56" t="s">
        <v>493</v>
      </c>
      <c r="J49" s="55" t="s">
        <v>2139</v>
      </c>
      <c r="K49" s="55" t="s">
        <v>122</v>
      </c>
      <c r="L49" s="55" t="s">
        <v>2140</v>
      </c>
      <c r="M49" s="55" t="s">
        <v>122</v>
      </c>
      <c r="N49" s="530" t="s">
        <v>42</v>
      </c>
      <c r="O49" s="55" t="s">
        <v>2141</v>
      </c>
      <c r="P49" s="55" t="s">
        <v>122</v>
      </c>
      <c r="Q49" s="530" t="s">
        <v>10</v>
      </c>
      <c r="R49" s="55" t="s">
        <v>2566</v>
      </c>
      <c r="S49" s="55" t="s">
        <v>11</v>
      </c>
      <c r="T49" s="55" t="s">
        <v>16</v>
      </c>
      <c r="U49" s="19"/>
      <c r="V49" s="19"/>
      <c r="W49" s="19"/>
      <c r="X49" s="19"/>
    </row>
    <row r="50" spans="1:24" s="512" customFormat="1" x14ac:dyDescent="0.2">
      <c r="A50" s="445"/>
      <c r="B50" s="445"/>
      <c r="C50" s="445"/>
      <c r="D50" s="424"/>
      <c r="E50" s="444"/>
      <c r="F50" s="444"/>
      <c r="G50" s="444"/>
      <c r="H50" s="444"/>
      <c r="I50" s="444"/>
      <c r="J50" s="444"/>
      <c r="K50" s="424"/>
      <c r="L50" s="424"/>
      <c r="M50" s="424"/>
      <c r="N50" s="424"/>
      <c r="O50" s="424"/>
      <c r="P50" s="424"/>
      <c r="Q50" s="424"/>
      <c r="R50" s="424"/>
      <c r="S50" s="424"/>
      <c r="T50" s="424"/>
      <c r="U50" s="557"/>
      <c r="V50" s="556"/>
      <c r="W50" s="242"/>
      <c r="X50" s="242"/>
    </row>
    <row r="52" spans="1:24" ht="16" thickBot="1" x14ac:dyDescent="0.25">
      <c r="A52" s="1" t="s">
        <v>12</v>
      </c>
      <c r="B52" s="1"/>
      <c r="C52" s="426"/>
      <c r="D52" s="426"/>
      <c r="E52" s="426"/>
      <c r="F52" s="426"/>
      <c r="G52" s="426"/>
      <c r="H52" s="426"/>
      <c r="I52" s="426"/>
      <c r="J52" s="426"/>
      <c r="K52" s="426"/>
      <c r="L52" s="426"/>
      <c r="M52" s="426"/>
      <c r="N52" s="426"/>
      <c r="O52" s="426"/>
      <c r="P52" s="426"/>
      <c r="Q52" s="426"/>
      <c r="R52" s="426"/>
      <c r="S52" s="426"/>
      <c r="T52" s="426"/>
      <c r="U52" s="426"/>
      <c r="V52" s="426"/>
      <c r="W52" s="426"/>
      <c r="X52" s="426"/>
    </row>
    <row r="53" spans="1:24" x14ac:dyDescent="0.2">
      <c r="A53" s="3" t="s">
        <v>13</v>
      </c>
      <c r="B53" s="3"/>
      <c r="C53" s="429"/>
      <c r="D53" s="429"/>
      <c r="E53" s="439" t="s">
        <v>14</v>
      </c>
      <c r="F53" s="30" t="s">
        <v>54</v>
      </c>
      <c r="G53" s="429"/>
      <c r="H53" s="411" t="s">
        <v>16</v>
      </c>
      <c r="I53" s="429"/>
      <c r="J53" s="429"/>
      <c r="K53" s="429"/>
      <c r="L53" s="429"/>
      <c r="M53" s="429"/>
      <c r="N53" s="429"/>
      <c r="O53" s="429"/>
      <c r="P53" s="429"/>
      <c r="Q53" s="429"/>
      <c r="R53" s="429"/>
      <c r="S53" s="429"/>
      <c r="T53" s="429"/>
      <c r="U53" s="429"/>
      <c r="V53" s="429"/>
      <c r="W53" s="429"/>
      <c r="X53" s="429"/>
    </row>
    <row r="54" spans="1:24" x14ac:dyDescent="0.2">
      <c r="A54" s="442">
        <v>1</v>
      </c>
      <c r="B54" s="442"/>
      <c r="C54" s="440" t="s">
        <v>37</v>
      </c>
      <c r="D54" s="440"/>
      <c r="E54" s="436">
        <v>1</v>
      </c>
      <c r="F54" s="440" t="s">
        <v>60</v>
      </c>
      <c r="G54" s="440"/>
      <c r="H54" s="441" t="s">
        <v>1805</v>
      </c>
      <c r="I54" s="440"/>
      <c r="J54" s="440"/>
      <c r="K54" s="440"/>
      <c r="L54" s="440"/>
      <c r="M54" s="440"/>
      <c r="N54" s="440"/>
      <c r="O54" s="440"/>
      <c r="P54" s="440"/>
      <c r="Q54" s="440"/>
      <c r="R54" s="440"/>
      <c r="S54" s="440"/>
      <c r="T54" s="440"/>
      <c r="U54" s="440"/>
      <c r="V54" s="440"/>
      <c r="W54" s="440"/>
      <c r="X54" s="440"/>
    </row>
    <row r="55" spans="1:24" x14ac:dyDescent="0.2">
      <c r="A55" s="4">
        <v>2</v>
      </c>
      <c r="B55" s="4"/>
      <c r="C55" s="5" t="s">
        <v>17</v>
      </c>
      <c r="E55" s="6">
        <v>1</v>
      </c>
      <c r="F55" t="s">
        <v>61</v>
      </c>
      <c r="H55" s="435" t="s">
        <v>2021</v>
      </c>
    </row>
    <row r="56" spans="1:24" s="543" customFormat="1" x14ac:dyDescent="0.2">
      <c r="A56" s="7">
        <v>3</v>
      </c>
      <c r="B56" s="7"/>
      <c r="C56" s="8" t="s">
        <v>18</v>
      </c>
      <c r="D56" s="8"/>
      <c r="E56" s="10">
        <v>1</v>
      </c>
      <c r="F56" s="8" t="s">
        <v>19</v>
      </c>
      <c r="G56" s="8"/>
      <c r="H56" s="435" t="s">
        <v>977</v>
      </c>
      <c r="I56"/>
      <c r="J56" s="8"/>
      <c r="K56" s="8"/>
      <c r="L56" s="8"/>
      <c r="M56" s="8"/>
      <c r="N56" s="8"/>
      <c r="O56" s="8"/>
      <c r="P56" s="8"/>
      <c r="Q56" s="8"/>
      <c r="R56" s="8"/>
      <c r="S56" s="8"/>
      <c r="T56" s="8"/>
      <c r="U56" s="8"/>
      <c r="V56" s="8"/>
      <c r="W56" s="8"/>
      <c r="X56" s="8"/>
    </row>
    <row r="57" spans="1:24" s="543" customFormat="1" x14ac:dyDescent="0.2">
      <c r="A57" s="7">
        <v>4</v>
      </c>
      <c r="B57" s="7"/>
      <c r="C57" s="8" t="s">
        <v>20</v>
      </c>
      <c r="D57" s="8"/>
      <c r="E57" s="10">
        <v>1</v>
      </c>
      <c r="F57" s="8" t="s">
        <v>21</v>
      </c>
      <c r="G57" s="8"/>
      <c r="H57" s="435" t="s">
        <v>974</v>
      </c>
      <c r="I57"/>
      <c r="J57" s="8"/>
      <c r="K57" s="8"/>
      <c r="L57" s="8"/>
      <c r="M57" s="8"/>
      <c r="N57" s="8"/>
      <c r="O57" s="8"/>
      <c r="P57" s="8"/>
      <c r="Q57" s="8"/>
      <c r="R57" s="8"/>
      <c r="S57" s="8"/>
      <c r="T57" s="8"/>
      <c r="U57" s="8"/>
      <c r="V57" s="8"/>
      <c r="W57" s="8"/>
      <c r="X57" s="8"/>
    </row>
    <row r="58" spans="1:24" x14ac:dyDescent="0.2">
      <c r="A58" s="4">
        <v>5</v>
      </c>
      <c r="B58" s="4"/>
      <c r="C58" s="5" t="s">
        <v>22</v>
      </c>
      <c r="E58" s="6">
        <v>0</v>
      </c>
      <c r="F58" t="s">
        <v>23</v>
      </c>
      <c r="H58" s="435" t="s">
        <v>978</v>
      </c>
    </row>
    <row r="59" spans="1:24" x14ac:dyDescent="0.2">
      <c r="A59" s="7">
        <v>6</v>
      </c>
      <c r="B59" s="7"/>
      <c r="C59" s="8" t="s">
        <v>24</v>
      </c>
      <c r="E59" s="10">
        <v>1</v>
      </c>
      <c r="F59" t="s">
        <v>128</v>
      </c>
      <c r="H59" s="435" t="s">
        <v>1324</v>
      </c>
    </row>
    <row r="60" spans="1:24" x14ac:dyDescent="0.2">
      <c r="E60" s="433"/>
      <c r="H60" s="435"/>
    </row>
    <row r="61" spans="1:24" x14ac:dyDescent="0.2">
      <c r="A61" s="3" t="s">
        <v>25</v>
      </c>
      <c r="B61" s="3"/>
      <c r="C61" s="429"/>
      <c r="D61" s="429"/>
      <c r="E61" s="439" t="s">
        <v>14</v>
      </c>
      <c r="F61" s="30" t="s">
        <v>15</v>
      </c>
      <c r="G61" s="429"/>
      <c r="H61" s="40" t="s">
        <v>16</v>
      </c>
      <c r="I61" s="429"/>
      <c r="J61" s="429"/>
      <c r="K61" s="429"/>
      <c r="L61" s="429"/>
      <c r="M61" s="429"/>
      <c r="N61" s="429"/>
      <c r="O61" s="429"/>
      <c r="P61" s="429"/>
      <c r="Q61" s="429"/>
      <c r="R61" s="429"/>
      <c r="S61" s="429"/>
      <c r="T61" s="429"/>
      <c r="U61" s="429"/>
      <c r="V61" s="429"/>
      <c r="W61" s="429"/>
      <c r="X61" s="429"/>
    </row>
    <row r="62" spans="1:24" x14ac:dyDescent="0.2">
      <c r="A62">
        <v>7</v>
      </c>
      <c r="C62" t="s">
        <v>26</v>
      </c>
      <c r="E62" s="436">
        <v>1</v>
      </c>
      <c r="F62" t="s">
        <v>27</v>
      </c>
      <c r="H62" s="441" t="s">
        <v>973</v>
      </c>
    </row>
    <row r="63" spans="1:24" x14ac:dyDescent="0.2">
      <c r="A63">
        <v>8</v>
      </c>
      <c r="C63" t="s">
        <v>58</v>
      </c>
      <c r="E63" s="436">
        <v>0</v>
      </c>
      <c r="F63" t="s">
        <v>62</v>
      </c>
      <c r="H63" s="435" t="s">
        <v>853</v>
      </c>
    </row>
    <row r="64" spans="1:24" x14ac:dyDescent="0.2">
      <c r="A64">
        <v>9</v>
      </c>
      <c r="C64" t="s">
        <v>40</v>
      </c>
      <c r="E64" s="436">
        <v>0</v>
      </c>
      <c r="F64" t="s">
        <v>63</v>
      </c>
      <c r="H64" s="435" t="s">
        <v>673</v>
      </c>
    </row>
    <row r="65" spans="1:24" x14ac:dyDescent="0.2">
      <c r="A65">
        <v>10</v>
      </c>
      <c r="C65" t="s">
        <v>39</v>
      </c>
      <c r="E65" s="436">
        <v>0</v>
      </c>
      <c r="F65" t="s">
        <v>115</v>
      </c>
      <c r="H65" s="39" t="s">
        <v>979</v>
      </c>
    </row>
    <row r="66" spans="1:24" x14ac:dyDescent="0.2">
      <c r="E66" s="433"/>
      <c r="H66" s="435"/>
    </row>
    <row r="67" spans="1:24" x14ac:dyDescent="0.2">
      <c r="A67" s="3" t="s">
        <v>57</v>
      </c>
      <c r="B67" s="3"/>
      <c r="C67" s="429"/>
      <c r="D67" s="429"/>
      <c r="E67" s="438" t="s">
        <v>14</v>
      </c>
      <c r="F67" s="30" t="s">
        <v>15</v>
      </c>
      <c r="G67" s="429"/>
      <c r="H67" s="40" t="s">
        <v>16</v>
      </c>
      <c r="I67" s="429"/>
      <c r="J67" s="429"/>
      <c r="K67" s="429"/>
      <c r="L67" s="429"/>
      <c r="M67" s="429"/>
      <c r="N67" s="429"/>
      <c r="O67" s="429"/>
      <c r="P67" s="429"/>
      <c r="Q67" s="429"/>
      <c r="R67" s="429"/>
      <c r="S67" s="429"/>
      <c r="T67" s="429"/>
      <c r="U67" s="429"/>
      <c r="V67" s="429"/>
      <c r="W67" s="429"/>
      <c r="X67" s="429"/>
    </row>
    <row r="68" spans="1:24" s="544" customFormat="1" x14ac:dyDescent="0.2">
      <c r="A68" s="5">
        <v>11</v>
      </c>
      <c r="B68" s="5"/>
      <c r="C68" s="5" t="s">
        <v>28</v>
      </c>
      <c r="D68" s="5"/>
      <c r="E68" s="6">
        <v>1</v>
      </c>
      <c r="F68" t="s">
        <v>49</v>
      </c>
      <c r="G68" s="5"/>
      <c r="H68" s="435" t="s">
        <v>1643</v>
      </c>
      <c r="I68"/>
      <c r="J68" s="5"/>
      <c r="K68" s="5"/>
      <c r="L68" s="5"/>
      <c r="M68" s="5"/>
      <c r="N68" s="5"/>
      <c r="O68" s="5"/>
      <c r="P68" s="5"/>
      <c r="Q68" s="5"/>
      <c r="R68" s="5"/>
      <c r="S68" s="5"/>
      <c r="T68" s="5"/>
      <c r="U68" s="5"/>
      <c r="V68" s="5"/>
      <c r="W68" s="5"/>
      <c r="X68" s="5"/>
    </row>
    <row r="69" spans="1:24" s="544" customFormat="1" x14ac:dyDescent="0.2">
      <c r="A69" s="11">
        <v>12</v>
      </c>
      <c r="B69" s="11"/>
      <c r="C69" s="5" t="s">
        <v>47</v>
      </c>
      <c r="D69" s="5"/>
      <c r="E69" s="6">
        <v>1</v>
      </c>
      <c r="F69" t="s">
        <v>109</v>
      </c>
      <c r="G69" s="5"/>
      <c r="H69" s="435" t="s">
        <v>2051</v>
      </c>
      <c r="I69"/>
      <c r="J69" s="5"/>
      <c r="K69" s="5"/>
      <c r="L69" s="5"/>
      <c r="M69" s="5"/>
      <c r="N69" s="5"/>
      <c r="O69" s="5"/>
      <c r="P69" s="5"/>
      <c r="Q69" s="5"/>
      <c r="R69" s="5"/>
      <c r="S69" s="5"/>
      <c r="T69" s="5"/>
      <c r="U69" s="5"/>
      <c r="V69" s="5"/>
      <c r="W69" s="5"/>
      <c r="X69" s="5"/>
    </row>
    <row r="70" spans="1:24" x14ac:dyDescent="0.2">
      <c r="A70" s="437">
        <v>13</v>
      </c>
      <c r="B70" s="437"/>
      <c r="C70" t="s">
        <v>29</v>
      </c>
      <c r="E70" s="436">
        <v>0</v>
      </c>
      <c r="F70" t="s">
        <v>30</v>
      </c>
      <c r="H70" s="435" t="s">
        <v>980</v>
      </c>
    </row>
    <row r="71" spans="1:24" x14ac:dyDescent="0.2">
      <c r="A71" s="437">
        <v>14</v>
      </c>
      <c r="B71" s="437"/>
      <c r="C71" t="s">
        <v>31</v>
      </c>
      <c r="E71" s="436">
        <v>1</v>
      </c>
      <c r="F71" t="s">
        <v>1400</v>
      </c>
      <c r="H71" s="435" t="s">
        <v>2022</v>
      </c>
    </row>
    <row r="72" spans="1:24" x14ac:dyDescent="0.2">
      <c r="A72" s="437">
        <v>15</v>
      </c>
      <c r="B72" s="437"/>
      <c r="C72" t="s">
        <v>38</v>
      </c>
      <c r="E72" s="436">
        <v>0</v>
      </c>
      <c r="F72" t="s">
        <v>64</v>
      </c>
      <c r="H72" s="435" t="s">
        <v>1949</v>
      </c>
    </row>
    <row r="73" spans="1:24" x14ac:dyDescent="0.2">
      <c r="E73" s="433"/>
      <c r="H73" s="545"/>
      <c r="I73" s="545"/>
      <c r="J73" s="545"/>
      <c r="K73" s="545"/>
    </row>
    <row r="74" spans="1:24" ht="16" thickBot="1" x14ac:dyDescent="0.25">
      <c r="A74" s="426"/>
      <c r="B74" s="426"/>
      <c r="C74" s="426"/>
      <c r="D74" s="426"/>
      <c r="E74" s="434"/>
      <c r="F74" s="426"/>
      <c r="G74" s="426"/>
      <c r="H74" s="545"/>
      <c r="I74" s="545"/>
      <c r="J74" s="545"/>
      <c r="K74" s="545"/>
    </row>
    <row r="75" spans="1:24" x14ac:dyDescent="0.2">
      <c r="E75" s="433"/>
      <c r="H75" s="545"/>
      <c r="I75" s="545"/>
      <c r="J75" s="545"/>
      <c r="K75" s="545"/>
    </row>
    <row r="76" spans="1:24" ht="16" thickBot="1" x14ac:dyDescent="0.25">
      <c r="A76" s="2" t="s">
        <v>32</v>
      </c>
      <c r="B76" s="2"/>
      <c r="E76" s="432">
        <f>SUM(E54:E59,E62:E65,E68:E72)</f>
        <v>9</v>
      </c>
      <c r="F76" s="431" t="s">
        <v>48</v>
      </c>
      <c r="H76" s="545"/>
      <c r="I76" s="545"/>
      <c r="J76" s="545"/>
      <c r="K76" s="545"/>
    </row>
    <row r="77" spans="1:24" ht="16" thickTop="1" x14ac:dyDescent="0.2">
      <c r="A77" s="201" t="s">
        <v>1367</v>
      </c>
      <c r="B77" s="201"/>
      <c r="C77" s="8"/>
      <c r="D77" s="193"/>
      <c r="E77" s="197" t="s">
        <v>164</v>
      </c>
      <c r="H77" s="545"/>
      <c r="I77" s="545"/>
      <c r="J77" s="545"/>
      <c r="K77" s="545"/>
    </row>
    <row r="78" spans="1:24" x14ac:dyDescent="0.2">
      <c r="A78" s="427" t="s">
        <v>118</v>
      </c>
      <c r="B78" s="2"/>
      <c r="E78" s="194">
        <f>0.5^E77</f>
        <v>0.5</v>
      </c>
      <c r="H78" s="545"/>
      <c r="I78" s="545"/>
      <c r="J78" s="545"/>
      <c r="K78" s="545"/>
    </row>
    <row r="79" spans="1:24" ht="16" thickBot="1" x14ac:dyDescent="0.25">
      <c r="A79" s="1"/>
      <c r="B79" s="1"/>
      <c r="C79" s="426"/>
      <c r="D79" s="426"/>
      <c r="E79" s="87"/>
      <c r="F79" s="426"/>
      <c r="G79" s="426"/>
      <c r="H79" s="545"/>
      <c r="I79" s="545"/>
      <c r="J79" s="545"/>
      <c r="K79" s="545"/>
    </row>
    <row r="80" spans="1:24" x14ac:dyDescent="0.2">
      <c r="A80" s="3" t="s">
        <v>33</v>
      </c>
      <c r="B80" s="3"/>
      <c r="C80" s="429"/>
      <c r="D80" s="429"/>
      <c r="E80" s="430" t="s">
        <v>34</v>
      </c>
      <c r="F80" s="429" t="s">
        <v>15</v>
      </c>
      <c r="G80" s="429"/>
      <c r="H80" s="545"/>
      <c r="I80" s="545"/>
      <c r="J80" s="545"/>
      <c r="K80" s="545"/>
    </row>
    <row r="81" spans="1:11" x14ac:dyDescent="0.2">
      <c r="A81" s="198" t="s">
        <v>1368</v>
      </c>
      <c r="B81" s="24" t="s">
        <v>1370</v>
      </c>
      <c r="E81" s="200">
        <v>1</v>
      </c>
      <c r="F81" s="24" t="s">
        <v>1372</v>
      </c>
      <c r="H81" s="545"/>
      <c r="I81" s="545"/>
      <c r="J81" s="545"/>
      <c r="K81" s="545"/>
    </row>
    <row r="82" spans="1:11" x14ac:dyDescent="0.2">
      <c r="A82" s="198" t="s">
        <v>1369</v>
      </c>
      <c r="B82" s="193" t="s">
        <v>1371</v>
      </c>
      <c r="C82" s="24"/>
      <c r="E82" s="200">
        <v>1</v>
      </c>
      <c r="F82" s="24" t="s">
        <v>1372</v>
      </c>
      <c r="H82" s="545"/>
      <c r="I82" s="545"/>
      <c r="J82" s="545"/>
      <c r="K82" s="545"/>
    </row>
    <row r="83" spans="1:11" x14ac:dyDescent="0.2">
      <c r="A83" s="5"/>
      <c r="B83" s="5"/>
      <c r="C83" s="24"/>
      <c r="E83" s="23"/>
      <c r="H83" s="545"/>
      <c r="I83" s="545"/>
      <c r="J83" s="545"/>
      <c r="K83" s="545"/>
    </row>
    <row r="84" spans="1:11" ht="16" thickBot="1" x14ac:dyDescent="0.25">
      <c r="A84" s="5"/>
      <c r="B84" s="5"/>
      <c r="C84" s="22"/>
      <c r="H84" s="545"/>
      <c r="I84" s="545"/>
      <c r="J84" s="545"/>
      <c r="K84" s="545"/>
    </row>
    <row r="85" spans="1:11" x14ac:dyDescent="0.2">
      <c r="A85" s="21"/>
      <c r="B85" s="21"/>
      <c r="C85" s="20"/>
      <c r="D85" s="428"/>
      <c r="E85" s="428"/>
      <c r="F85" s="428"/>
      <c r="G85" s="428"/>
      <c r="H85" s="545"/>
      <c r="I85" s="545"/>
      <c r="J85" s="545"/>
      <c r="K85" s="545"/>
    </row>
    <row r="86" spans="1:11" ht="16" thickBot="1" x14ac:dyDescent="0.25">
      <c r="A86" s="2" t="s">
        <v>35</v>
      </c>
      <c r="B86" s="2"/>
      <c r="E86" s="211">
        <f>E76*E78*E81*E82</f>
        <v>4.5</v>
      </c>
      <c r="F86" s="212" t="s">
        <v>48</v>
      </c>
      <c r="H86" s="545"/>
      <c r="I86" s="545"/>
      <c r="J86" s="545"/>
      <c r="K86" s="545"/>
    </row>
    <row r="87" spans="1:11" ht="16" thickTop="1" x14ac:dyDescent="0.2">
      <c r="C87" s="427"/>
      <c r="H87" s="545"/>
      <c r="I87" s="545"/>
      <c r="J87" s="545"/>
      <c r="K87" s="545"/>
    </row>
    <row r="88" spans="1:11" ht="16" thickBot="1" x14ac:dyDescent="0.25">
      <c r="A88" s="426"/>
      <c r="B88" s="426"/>
      <c r="C88" s="426"/>
      <c r="D88" s="426"/>
      <c r="E88" s="426"/>
      <c r="F88" s="426"/>
      <c r="G88" s="426"/>
      <c r="H88" s="545"/>
      <c r="I88" s="545"/>
      <c r="J88" s="545"/>
      <c r="K88" s="545"/>
    </row>
    <row r="89" spans="1:11" x14ac:dyDescent="0.2">
      <c r="H89" s="545"/>
      <c r="I89" s="545"/>
      <c r="J89" s="545"/>
      <c r="K89" s="545"/>
    </row>
    <row r="90" spans="1:11" x14ac:dyDescent="0.2">
      <c r="A90" s="2" t="s">
        <v>1394</v>
      </c>
      <c r="H90" s="545"/>
      <c r="I90" s="545"/>
      <c r="J90" s="545"/>
      <c r="K90" s="545"/>
    </row>
    <row r="91" spans="1:11" x14ac:dyDescent="0.2">
      <c r="A91" s="425">
        <v>44120</v>
      </c>
      <c r="B91" t="s">
        <v>1395</v>
      </c>
      <c r="H91" s="545"/>
      <c r="I91" s="545"/>
      <c r="J91" s="545"/>
      <c r="K91" s="545"/>
    </row>
    <row r="92" spans="1:11" x14ac:dyDescent="0.2">
      <c r="H92" s="545"/>
      <c r="I92" s="545"/>
      <c r="J92" s="545"/>
      <c r="K92" s="545"/>
    </row>
    <row r="93" spans="1:11" x14ac:dyDescent="0.2">
      <c r="H93" s="545"/>
      <c r="I93" s="545"/>
      <c r="J93" s="545"/>
      <c r="K93" s="545"/>
    </row>
    <row r="94" spans="1:11" x14ac:dyDescent="0.2">
      <c r="H94" s="545"/>
      <c r="I94" s="545"/>
      <c r="J94" s="545"/>
      <c r="K94" s="545"/>
    </row>
    <row r="1048523" spans="16:16" x14ac:dyDescent="0.2">
      <c r="P1048523" s="424"/>
    </row>
  </sheetData>
  <phoneticPr fontId="12" type="noConversion"/>
  <conditionalFormatting sqref="E86">
    <cfRule type="cellIs" dxfId="3" priority="1" operator="lessThan">
      <formula>7.5</formula>
    </cfRule>
    <cfRule type="cellIs" dxfId="2" priority="2" operator="greaterThan">
      <formula>7.5</formula>
    </cfRule>
  </conditionalFormatting>
  <dataValidations count="4">
    <dataValidation type="list" allowBlank="1" showInputMessage="1" showErrorMessage="1" sqref="E10" xr:uid="{00000000-0002-0000-4700-000000000000}">
      <formula1>#REF!</formula1>
    </dataValidation>
    <dataValidation type="list" showInputMessage="1" showErrorMessage="1" sqref="E12" xr:uid="{00000000-0002-0000-4700-000001000000}">
      <formula1>#REF!</formula1>
    </dataValidation>
    <dataValidation type="list" allowBlank="1" showInputMessage="1" showErrorMessage="1" sqref="E11" xr:uid="{00000000-0002-0000-4700-000002000000}">
      <formula1>#REF!</formula1>
    </dataValidation>
    <dataValidation type="list" allowBlank="1" showInputMessage="1" showErrorMessage="1" sqref="D12" xr:uid="{00000000-0002-0000-4700-000003000000}">
      <formula1>"Yes,No"</formula1>
    </dataValidation>
  </dataValidation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92D050"/>
  </sheetPr>
  <dimension ref="A1:X1048507"/>
  <sheetViews>
    <sheetView zoomScale="80" zoomScaleNormal="8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17.6640625" style="19" customWidth="1"/>
    <col min="21" max="21" width="83.83203125" style="19" customWidth="1"/>
    <col min="22" max="22" width="107.5" style="19" customWidth="1"/>
    <col min="23" max="23" width="27.1640625" style="19" customWidth="1"/>
    <col min="24" max="24" width="55" style="19" customWidth="1"/>
    <col min="25" max="16384" width="8.83203125" style="29"/>
  </cols>
  <sheetData>
    <row r="1" spans="1:24" ht="16" thickBot="1" x14ac:dyDescent="0.25">
      <c r="A1" s="1" t="s">
        <v>0</v>
      </c>
      <c r="B1" s="1"/>
      <c r="C1" s="43"/>
      <c r="D1" s="43"/>
      <c r="E1" s="43"/>
      <c r="F1" s="43"/>
      <c r="G1" s="43"/>
      <c r="H1" s="43"/>
      <c r="I1" s="43"/>
      <c r="J1" s="43"/>
      <c r="K1" s="43"/>
      <c r="L1" s="43"/>
      <c r="M1" s="43"/>
      <c r="N1" s="43"/>
      <c r="O1" s="43"/>
      <c r="P1" s="43"/>
      <c r="Q1" s="43"/>
      <c r="R1" s="43"/>
      <c r="S1" s="43"/>
      <c r="T1" s="43"/>
      <c r="U1" s="43"/>
      <c r="V1" s="43"/>
      <c r="W1" s="43"/>
      <c r="X1" s="43"/>
    </row>
    <row r="2" spans="1:24" x14ac:dyDescent="0.2">
      <c r="C2" s="19" t="s">
        <v>1</v>
      </c>
      <c r="D2" s="44" t="s">
        <v>1427</v>
      </c>
      <c r="G2" s="19" t="s">
        <v>72</v>
      </c>
      <c r="H2" s="44" t="s">
        <v>73</v>
      </c>
    </row>
    <row r="3" spans="1:24" x14ac:dyDescent="0.2">
      <c r="C3" s="19" t="s">
        <v>2</v>
      </c>
      <c r="D3" s="209">
        <v>2019</v>
      </c>
    </row>
    <row r="4" spans="1:24" x14ac:dyDescent="0.2">
      <c r="C4" s="8" t="s">
        <v>44</v>
      </c>
      <c r="D4" s="44" t="s">
        <v>1418</v>
      </c>
    </row>
    <row r="5" spans="1:24" x14ac:dyDescent="0.2">
      <c r="C5" s="19" t="s">
        <v>3</v>
      </c>
      <c r="D5" s="44" t="s">
        <v>2182</v>
      </c>
    </row>
    <row r="6" spans="1:24" x14ac:dyDescent="0.2">
      <c r="D6" s="18"/>
    </row>
    <row r="7" spans="1:24" ht="16" thickBot="1" x14ac:dyDescent="0.25">
      <c r="A7" s="1" t="s">
        <v>59</v>
      </c>
      <c r="B7" s="1"/>
      <c r="C7" s="43"/>
      <c r="D7" s="248" t="s">
        <v>1417</v>
      </c>
      <c r="E7" s="43"/>
      <c r="F7" s="43"/>
      <c r="G7" s="43"/>
      <c r="H7" s="43"/>
      <c r="I7" s="43"/>
      <c r="J7" s="43"/>
      <c r="K7" s="43"/>
      <c r="L7" s="43"/>
      <c r="M7" s="43"/>
      <c r="N7" s="43"/>
      <c r="O7" s="43"/>
      <c r="P7" s="43"/>
      <c r="Q7" s="43"/>
      <c r="R7" s="43"/>
      <c r="S7" s="43"/>
      <c r="T7" s="43"/>
      <c r="U7" s="43"/>
      <c r="V7" s="43"/>
      <c r="W7" s="43"/>
      <c r="X7" s="43"/>
    </row>
    <row r="9" spans="1:24" ht="16" thickBot="1" x14ac:dyDescent="0.25">
      <c r="A9" s="1" t="s">
        <v>4</v>
      </c>
      <c r="B9" s="1"/>
      <c r="C9" s="43"/>
      <c r="D9" s="43"/>
      <c r="E9" s="43"/>
      <c r="F9" s="43"/>
      <c r="G9" s="43"/>
      <c r="H9" s="43"/>
      <c r="I9" s="43"/>
      <c r="J9" s="43"/>
      <c r="K9" s="43"/>
      <c r="L9" s="43"/>
      <c r="M9" s="43"/>
      <c r="N9" s="43"/>
      <c r="O9" s="43"/>
      <c r="P9" s="43"/>
      <c r="Q9" s="43"/>
      <c r="R9" s="43"/>
      <c r="S9" s="43"/>
      <c r="T9" s="43"/>
      <c r="U9" s="43"/>
      <c r="V9" s="43"/>
      <c r="W9" s="43"/>
      <c r="X9" s="43"/>
    </row>
    <row r="10" spans="1:24" x14ac:dyDescent="0.2">
      <c r="C10" s="19" t="s">
        <v>74</v>
      </c>
      <c r="D10" s="45" t="s">
        <v>988</v>
      </c>
      <c r="E10" s="46"/>
    </row>
    <row r="11" spans="1:24" x14ac:dyDescent="0.2">
      <c r="C11" s="19" t="s">
        <v>46</v>
      </c>
      <c r="D11" s="45" t="s">
        <v>1592</v>
      </c>
      <c r="E11" s="47"/>
    </row>
    <row r="12" spans="1:24" x14ac:dyDescent="0.2">
      <c r="C12" s="19" t="s">
        <v>67</v>
      </c>
      <c r="D12" s="45" t="s">
        <v>53</v>
      </c>
      <c r="E12" s="47"/>
    </row>
    <row r="13" spans="1:24" x14ac:dyDescent="0.2">
      <c r="A13" s="2"/>
      <c r="B13" s="2"/>
    </row>
    <row r="14" spans="1:24" s="542"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100" customFormat="1" x14ac:dyDescent="0.2">
      <c r="A15" s="225">
        <v>1</v>
      </c>
      <c r="B15" s="225" t="s">
        <v>73</v>
      </c>
      <c r="C15" s="206" t="s">
        <v>247</v>
      </c>
      <c r="D15" s="225" t="s">
        <v>441</v>
      </c>
      <c r="E15" s="225" t="s">
        <v>1582</v>
      </c>
      <c r="F15" s="225" t="s">
        <v>582</v>
      </c>
      <c r="G15" s="225" t="s">
        <v>132</v>
      </c>
      <c r="H15" s="225" t="s">
        <v>71</v>
      </c>
      <c r="I15" s="225" t="s">
        <v>1458</v>
      </c>
      <c r="J15" s="225" t="s">
        <v>71</v>
      </c>
      <c r="K15" s="225">
        <v>3</v>
      </c>
      <c r="L15" s="225" t="s">
        <v>71</v>
      </c>
      <c r="M15" s="225" t="s">
        <v>71</v>
      </c>
      <c r="N15" s="225" t="s">
        <v>256</v>
      </c>
      <c r="O15" s="225" t="s">
        <v>256</v>
      </c>
      <c r="P15" s="225" t="s">
        <v>256</v>
      </c>
      <c r="Q15" s="15">
        <v>4</v>
      </c>
      <c r="R15" s="15">
        <v>88</v>
      </c>
      <c r="S15" s="15" t="s">
        <v>126</v>
      </c>
      <c r="T15" s="15">
        <f>24*R15</f>
        <v>2112</v>
      </c>
      <c r="U15" s="225" t="s">
        <v>583</v>
      </c>
      <c r="V15" s="225" t="s">
        <v>248</v>
      </c>
      <c r="W15" s="225" t="s">
        <v>594</v>
      </c>
      <c r="X15" s="225"/>
    </row>
    <row r="16" spans="1:24" s="99" customFormat="1" x14ac:dyDescent="0.2">
      <c r="A16" s="49"/>
      <c r="B16" s="49"/>
      <c r="C16" s="49"/>
      <c r="D16" s="49"/>
      <c r="E16" s="49"/>
      <c r="F16" s="49"/>
      <c r="G16" s="49"/>
      <c r="H16" s="49"/>
      <c r="I16" s="49"/>
      <c r="J16" s="49"/>
      <c r="K16" s="49"/>
      <c r="L16" s="49"/>
      <c r="M16" s="49"/>
      <c r="N16" s="49"/>
      <c r="O16" s="49"/>
      <c r="P16" s="49"/>
      <c r="Q16" s="49"/>
      <c r="R16" s="49"/>
      <c r="S16" s="49"/>
      <c r="T16" s="49"/>
      <c r="U16" s="49"/>
      <c r="V16" s="49"/>
      <c r="W16" s="49"/>
      <c r="X16" s="49"/>
    </row>
    <row r="17" spans="1:24" s="99" customFormat="1" ht="16" thickBot="1" x14ac:dyDescent="0.25">
      <c r="A17" s="17" t="s">
        <v>2142</v>
      </c>
      <c r="B17" s="17"/>
      <c r="C17" s="17" t="s">
        <v>68</v>
      </c>
      <c r="D17" s="50"/>
      <c r="E17" s="50"/>
      <c r="F17" s="50"/>
      <c r="G17" s="50"/>
      <c r="H17" s="50"/>
      <c r="I17" s="50"/>
      <c r="J17" s="50"/>
      <c r="K17" s="50"/>
      <c r="L17" s="50"/>
      <c r="M17" s="50"/>
      <c r="N17" s="50"/>
      <c r="O17" s="50"/>
      <c r="P17" s="50"/>
      <c r="Q17" s="50"/>
      <c r="R17" s="50"/>
      <c r="S17" s="50"/>
      <c r="T17" s="50"/>
      <c r="U17" s="50"/>
      <c r="V17" s="50"/>
      <c r="W17" s="50"/>
      <c r="X17" s="50"/>
    </row>
    <row r="18" spans="1:24" s="99" customFormat="1" x14ac:dyDescent="0.2">
      <c r="A18" s="49"/>
      <c r="B18" s="49"/>
      <c r="C18" s="49"/>
      <c r="D18" s="49"/>
      <c r="E18" s="49"/>
      <c r="F18" s="49"/>
      <c r="G18" s="49"/>
      <c r="H18" s="49"/>
      <c r="I18" s="49"/>
      <c r="J18" s="49"/>
      <c r="K18" s="49"/>
      <c r="L18" s="49"/>
      <c r="M18" s="49"/>
      <c r="N18" s="49"/>
      <c r="O18" s="49"/>
      <c r="P18" s="49"/>
      <c r="Q18" s="49"/>
      <c r="R18" s="49"/>
      <c r="S18" s="49"/>
      <c r="T18" s="49"/>
      <c r="U18" s="49"/>
      <c r="V18" s="49"/>
      <c r="W18" s="49"/>
      <c r="X18" s="49"/>
    </row>
    <row r="19" spans="1:24" s="99" customFormat="1" x14ac:dyDescent="0.2">
      <c r="A19" s="51" t="s">
        <v>5</v>
      </c>
      <c r="B19" s="51" t="s">
        <v>36</v>
      </c>
      <c r="C19" s="51" t="s">
        <v>6</v>
      </c>
      <c r="D19" s="51" t="s">
        <v>45</v>
      </c>
      <c r="E19" s="51" t="s">
        <v>9</v>
      </c>
      <c r="F19" s="51" t="s">
        <v>119</v>
      </c>
      <c r="G19" s="51" t="s">
        <v>56</v>
      </c>
      <c r="H19" s="51" t="s">
        <v>136</v>
      </c>
      <c r="I19" s="51" t="s">
        <v>137</v>
      </c>
      <c r="J19" s="51" t="s">
        <v>138</v>
      </c>
      <c r="K19" s="51" t="s">
        <v>139</v>
      </c>
      <c r="L19" s="51" t="s">
        <v>122</v>
      </c>
      <c r="M19" s="51" t="s">
        <v>140</v>
      </c>
      <c r="N19" s="51" t="s">
        <v>122</v>
      </c>
      <c r="O19" s="51" t="s">
        <v>42</v>
      </c>
      <c r="P19" s="51" t="s">
        <v>141</v>
      </c>
      <c r="Q19" s="51" t="s">
        <v>142</v>
      </c>
      <c r="R19" s="51" t="s">
        <v>10</v>
      </c>
      <c r="S19" s="51" t="s">
        <v>146</v>
      </c>
      <c r="T19" s="51" t="s">
        <v>145</v>
      </c>
      <c r="U19" s="51" t="s">
        <v>11</v>
      </c>
      <c r="V19" s="51" t="s">
        <v>16</v>
      </c>
    </row>
    <row r="20" spans="1:24" s="529" customFormat="1" x14ac:dyDescent="0.2">
      <c r="A20" s="90">
        <v>1</v>
      </c>
      <c r="B20" s="90" t="s">
        <v>73</v>
      </c>
      <c r="C20" s="207" t="s">
        <v>247</v>
      </c>
      <c r="D20" s="90" t="s">
        <v>90</v>
      </c>
      <c r="E20" s="90" t="s">
        <v>90</v>
      </c>
      <c r="F20" s="90">
        <v>6</v>
      </c>
      <c r="G20" s="90" t="s">
        <v>51</v>
      </c>
      <c r="H20" s="247">
        <v>88</v>
      </c>
      <c r="I20" s="247" t="s">
        <v>126</v>
      </c>
      <c r="J20" s="247">
        <f>24*H20</f>
        <v>2112</v>
      </c>
      <c r="K20" s="90" t="s">
        <v>71</v>
      </c>
      <c r="L20" s="90" t="s">
        <v>71</v>
      </c>
      <c r="M20" s="90" t="s">
        <v>71</v>
      </c>
      <c r="N20" s="90" t="s">
        <v>71</v>
      </c>
      <c r="O20" s="90" t="s">
        <v>71</v>
      </c>
      <c r="P20" s="90" t="s">
        <v>71</v>
      </c>
      <c r="Q20" s="90" t="s">
        <v>71</v>
      </c>
      <c r="R20" s="90" t="s">
        <v>71</v>
      </c>
      <c r="S20" s="90" t="s">
        <v>71</v>
      </c>
      <c r="T20" s="90" t="s">
        <v>71</v>
      </c>
      <c r="U20" s="90" t="s">
        <v>593</v>
      </c>
      <c r="V20" s="90" t="s">
        <v>2055</v>
      </c>
      <c r="X20" s="100"/>
    </row>
    <row r="21" spans="1:24" s="99" customFormat="1" x14ac:dyDescent="0.2">
      <c r="A21" s="52">
        <v>1</v>
      </c>
      <c r="B21" s="90" t="s">
        <v>73</v>
      </c>
      <c r="C21" s="207" t="s">
        <v>247</v>
      </c>
      <c r="D21" s="90" t="s">
        <v>1602</v>
      </c>
      <c r="E21" s="52" t="s">
        <v>250</v>
      </c>
      <c r="F21" s="52">
        <v>5</v>
      </c>
      <c r="G21" s="90" t="s">
        <v>51</v>
      </c>
      <c r="H21" s="247">
        <v>88</v>
      </c>
      <c r="I21" s="247" t="s">
        <v>126</v>
      </c>
      <c r="J21" s="247">
        <f>24*H21</f>
        <v>2112</v>
      </c>
      <c r="K21" s="90">
        <v>205</v>
      </c>
      <c r="L21" s="90" t="s">
        <v>407</v>
      </c>
      <c r="M21" s="90" t="s">
        <v>71</v>
      </c>
      <c r="N21" s="90" t="s">
        <v>71</v>
      </c>
      <c r="O21" s="90" t="s">
        <v>71</v>
      </c>
      <c r="P21" s="90" t="s">
        <v>71</v>
      </c>
      <c r="Q21" s="90" t="s">
        <v>71</v>
      </c>
      <c r="R21" s="90" t="s">
        <v>71</v>
      </c>
      <c r="S21" s="90" t="s">
        <v>71</v>
      </c>
      <c r="T21" s="90" t="s">
        <v>71</v>
      </c>
      <c r="U21" s="90" t="s">
        <v>585</v>
      </c>
      <c r="V21" s="52" t="s">
        <v>2056</v>
      </c>
      <c r="X21" s="100"/>
    </row>
    <row r="22" spans="1:24" s="99" customFormat="1" x14ac:dyDescent="0.2">
      <c r="A22" s="52">
        <v>1</v>
      </c>
      <c r="B22" s="90" t="s">
        <v>73</v>
      </c>
      <c r="C22" s="207" t="s">
        <v>247</v>
      </c>
      <c r="D22" s="90" t="s">
        <v>1602</v>
      </c>
      <c r="E22" s="52" t="s">
        <v>587</v>
      </c>
      <c r="F22" s="52">
        <v>5</v>
      </c>
      <c r="G22" s="90" t="s">
        <v>51</v>
      </c>
      <c r="H22" s="247">
        <v>88</v>
      </c>
      <c r="I22" s="247" t="s">
        <v>126</v>
      </c>
      <c r="J22" s="247">
        <f t="shared" ref="J22:J24" si="0">24*H22</f>
        <v>2112</v>
      </c>
      <c r="K22" s="90">
        <v>205</v>
      </c>
      <c r="L22" s="90" t="s">
        <v>407</v>
      </c>
      <c r="M22" s="90" t="s">
        <v>71</v>
      </c>
      <c r="N22" s="90" t="s">
        <v>71</v>
      </c>
      <c r="O22" s="90" t="s">
        <v>71</v>
      </c>
      <c r="P22" s="90" t="s">
        <v>71</v>
      </c>
      <c r="Q22" s="90" t="s">
        <v>71</v>
      </c>
      <c r="R22" s="90" t="s">
        <v>71</v>
      </c>
      <c r="S22" s="90" t="s">
        <v>71</v>
      </c>
      <c r="T22" s="90" t="s">
        <v>71</v>
      </c>
      <c r="U22" s="90" t="s">
        <v>585</v>
      </c>
      <c r="V22" s="52" t="s">
        <v>2057</v>
      </c>
      <c r="X22" s="100"/>
    </row>
    <row r="23" spans="1:24" s="100" customFormat="1" x14ac:dyDescent="0.2">
      <c r="A23" s="90">
        <v>1</v>
      </c>
      <c r="B23" s="90" t="s">
        <v>73</v>
      </c>
      <c r="C23" s="207" t="s">
        <v>247</v>
      </c>
      <c r="D23" s="90" t="s">
        <v>1602</v>
      </c>
      <c r="E23" s="90" t="s">
        <v>588</v>
      </c>
      <c r="F23" s="90">
        <v>5</v>
      </c>
      <c r="G23" s="90" t="s">
        <v>51</v>
      </c>
      <c r="H23" s="247">
        <v>88</v>
      </c>
      <c r="I23" s="247" t="s">
        <v>126</v>
      </c>
      <c r="J23" s="247">
        <f t="shared" si="0"/>
        <v>2112</v>
      </c>
      <c r="K23" s="90">
        <v>205</v>
      </c>
      <c r="L23" s="90" t="s">
        <v>407</v>
      </c>
      <c r="M23" s="90" t="s">
        <v>71</v>
      </c>
      <c r="N23" s="90" t="s">
        <v>71</v>
      </c>
      <c r="O23" s="90" t="s">
        <v>71</v>
      </c>
      <c r="P23" s="90" t="s">
        <v>71</v>
      </c>
      <c r="Q23" s="90" t="s">
        <v>71</v>
      </c>
      <c r="R23" s="90" t="s">
        <v>71</v>
      </c>
      <c r="S23" s="90" t="s">
        <v>71</v>
      </c>
      <c r="T23" s="90" t="s">
        <v>71</v>
      </c>
      <c r="U23" s="90" t="s">
        <v>585</v>
      </c>
      <c r="V23" s="52" t="s">
        <v>2058</v>
      </c>
    </row>
    <row r="24" spans="1:24" s="100" customFormat="1" x14ac:dyDescent="0.2">
      <c r="A24" s="90">
        <v>1</v>
      </c>
      <c r="B24" s="90" t="s">
        <v>73</v>
      </c>
      <c r="C24" s="207" t="s">
        <v>247</v>
      </c>
      <c r="D24" s="90" t="s">
        <v>1602</v>
      </c>
      <c r="E24" s="90" t="s">
        <v>589</v>
      </c>
      <c r="F24" s="90">
        <v>5</v>
      </c>
      <c r="G24" s="90" t="s">
        <v>51</v>
      </c>
      <c r="H24" s="247">
        <v>88</v>
      </c>
      <c r="I24" s="247" t="s">
        <v>126</v>
      </c>
      <c r="J24" s="247">
        <f t="shared" si="0"/>
        <v>2112</v>
      </c>
      <c r="K24" s="90" t="s">
        <v>52</v>
      </c>
      <c r="L24" s="90" t="s">
        <v>52</v>
      </c>
      <c r="M24" s="90">
        <v>1.05</v>
      </c>
      <c r="N24" s="90" t="s">
        <v>407</v>
      </c>
      <c r="O24" s="90" t="s">
        <v>71</v>
      </c>
      <c r="P24" s="90" t="s">
        <v>71</v>
      </c>
      <c r="Q24" s="90" t="s">
        <v>71</v>
      </c>
      <c r="R24" s="90" t="s">
        <v>71</v>
      </c>
      <c r="S24" s="90" t="s">
        <v>71</v>
      </c>
      <c r="T24" s="90" t="s">
        <v>71</v>
      </c>
      <c r="U24" s="90" t="s">
        <v>585</v>
      </c>
      <c r="V24" s="52" t="s">
        <v>2059</v>
      </c>
    </row>
    <row r="25" spans="1:24" s="100" customFormat="1" x14ac:dyDescent="0.2">
      <c r="A25" s="90">
        <v>1</v>
      </c>
      <c r="B25" s="90" t="s">
        <v>73</v>
      </c>
      <c r="C25" s="207" t="s">
        <v>247</v>
      </c>
      <c r="D25" s="90" t="s">
        <v>1597</v>
      </c>
      <c r="E25" s="90" t="s">
        <v>591</v>
      </c>
      <c r="F25" s="90">
        <v>4</v>
      </c>
      <c r="G25" s="90" t="s">
        <v>51</v>
      </c>
      <c r="H25" s="247">
        <v>88</v>
      </c>
      <c r="I25" s="247" t="s">
        <v>126</v>
      </c>
      <c r="J25" s="247">
        <f t="shared" ref="J25" si="1">24*H25</f>
        <v>2112</v>
      </c>
      <c r="K25" s="90" t="s">
        <v>71</v>
      </c>
      <c r="L25" s="90" t="s">
        <v>71</v>
      </c>
      <c r="M25" s="90" t="s">
        <v>71</v>
      </c>
      <c r="N25" s="90" t="s">
        <v>71</v>
      </c>
      <c r="O25" s="90" t="s">
        <v>71</v>
      </c>
      <c r="P25" s="90" t="s">
        <v>71</v>
      </c>
      <c r="Q25" s="90" t="s">
        <v>71</v>
      </c>
      <c r="R25" s="90" t="s">
        <v>71</v>
      </c>
      <c r="S25" s="90" t="s">
        <v>71</v>
      </c>
      <c r="T25" s="90" t="s">
        <v>71</v>
      </c>
      <c r="U25" s="90" t="s">
        <v>585</v>
      </c>
      <c r="V25" s="52" t="s">
        <v>2060</v>
      </c>
    </row>
    <row r="26" spans="1:24" s="100" customFormat="1" x14ac:dyDescent="0.2">
      <c r="A26" s="90">
        <v>1</v>
      </c>
      <c r="B26" s="90" t="s">
        <v>73</v>
      </c>
      <c r="C26" s="207" t="s">
        <v>247</v>
      </c>
      <c r="D26" s="90" t="s">
        <v>1600</v>
      </c>
      <c r="E26" s="90" t="s">
        <v>440</v>
      </c>
      <c r="F26" s="90">
        <v>6</v>
      </c>
      <c r="G26" s="90" t="s">
        <v>238</v>
      </c>
      <c r="H26" s="247">
        <v>88</v>
      </c>
      <c r="I26" s="247" t="s">
        <v>126</v>
      </c>
      <c r="J26" s="247">
        <f t="shared" ref="J26" si="2">24*H26</f>
        <v>2112</v>
      </c>
      <c r="K26" s="90" t="s">
        <v>52</v>
      </c>
      <c r="L26" s="90" t="s">
        <v>52</v>
      </c>
      <c r="M26" s="90">
        <v>1.05</v>
      </c>
      <c r="N26" s="90" t="s">
        <v>407</v>
      </c>
      <c r="O26" s="90" t="s">
        <v>71</v>
      </c>
      <c r="P26" s="90" t="s">
        <v>71</v>
      </c>
      <c r="Q26" s="90" t="s">
        <v>71</v>
      </c>
      <c r="R26" s="90" t="s">
        <v>71</v>
      </c>
      <c r="S26" s="90" t="s">
        <v>71</v>
      </c>
      <c r="T26" s="90" t="s">
        <v>71</v>
      </c>
      <c r="U26" s="90" t="s">
        <v>585</v>
      </c>
      <c r="V26" s="52" t="s">
        <v>2059</v>
      </c>
    </row>
    <row r="28" spans="1:24" ht="16" thickBot="1" x14ac:dyDescent="0.25">
      <c r="A28" s="1" t="s">
        <v>2142</v>
      </c>
      <c r="B28" s="1"/>
      <c r="C28" s="1" t="s">
        <v>69</v>
      </c>
      <c r="D28" s="16"/>
      <c r="E28" s="16"/>
      <c r="F28" s="43"/>
      <c r="G28" s="43"/>
      <c r="H28" s="43"/>
      <c r="I28" s="43"/>
      <c r="J28" s="43"/>
      <c r="K28" s="43"/>
      <c r="L28" s="43"/>
      <c r="M28" s="43"/>
      <c r="N28" s="43"/>
      <c r="O28" s="43"/>
      <c r="P28" s="43"/>
      <c r="Q28" s="43"/>
      <c r="R28" s="43"/>
      <c r="S28" s="43"/>
      <c r="T28" s="43"/>
      <c r="U28" s="43"/>
      <c r="V28" s="43"/>
      <c r="W28" s="43"/>
      <c r="X28" s="43"/>
    </row>
    <row r="29" spans="1:24" x14ac:dyDescent="0.2">
      <c r="A29" s="236"/>
      <c r="B29" s="236"/>
      <c r="C29" s="236"/>
      <c r="D29" s="537"/>
      <c r="E29" s="537"/>
      <c r="F29" s="18"/>
      <c r="G29" s="18"/>
      <c r="H29" s="18"/>
      <c r="I29" s="18"/>
      <c r="J29" s="18"/>
      <c r="K29" s="18"/>
      <c r="L29" s="18"/>
      <c r="M29" s="18"/>
      <c r="N29" s="18"/>
      <c r="O29" s="18"/>
      <c r="P29" s="18"/>
      <c r="Q29" s="18"/>
      <c r="R29" s="18"/>
      <c r="S29" s="18"/>
      <c r="T29" s="18"/>
      <c r="U29" s="18"/>
      <c r="V29" s="18"/>
      <c r="W29" s="18"/>
      <c r="X29" s="18"/>
    </row>
    <row r="30" spans="1:24" x14ac:dyDescent="0.2">
      <c r="A30" s="263" t="s">
        <v>5</v>
      </c>
      <c r="B30" s="54" t="s">
        <v>9</v>
      </c>
      <c r="C30" s="55" t="s">
        <v>56</v>
      </c>
      <c r="D30" s="56" t="s">
        <v>488</v>
      </c>
      <c r="E30" s="56" t="s">
        <v>489</v>
      </c>
      <c r="F30" s="56" t="s">
        <v>490</v>
      </c>
      <c r="G30" s="56" t="s">
        <v>491</v>
      </c>
      <c r="H30" s="56" t="s">
        <v>492</v>
      </c>
      <c r="I30" s="56" t="s">
        <v>493</v>
      </c>
      <c r="J30" s="55" t="s">
        <v>2139</v>
      </c>
      <c r="K30" s="55" t="s">
        <v>122</v>
      </c>
      <c r="L30" s="55" t="s">
        <v>2140</v>
      </c>
      <c r="M30" s="55" t="s">
        <v>122</v>
      </c>
      <c r="N30" s="530" t="s">
        <v>42</v>
      </c>
      <c r="O30" s="55" t="s">
        <v>2141</v>
      </c>
      <c r="P30" s="55" t="s">
        <v>122</v>
      </c>
      <c r="Q30" s="530" t="s">
        <v>10</v>
      </c>
      <c r="R30" s="55" t="s">
        <v>2566</v>
      </c>
      <c r="S30" s="55" t="s">
        <v>11</v>
      </c>
      <c r="T30" s="55" t="s">
        <v>16</v>
      </c>
      <c r="U30" s="18"/>
      <c r="V30" s="18"/>
      <c r="W30" s="18"/>
      <c r="X30" s="18"/>
    </row>
    <row r="31" spans="1:24" s="99" customFormat="1" x14ac:dyDescent="0.2">
      <c r="A31" s="83">
        <v>1</v>
      </c>
      <c r="B31" s="83" t="s">
        <v>590</v>
      </c>
      <c r="C31" s="57" t="s">
        <v>51</v>
      </c>
      <c r="D31" s="84">
        <v>88</v>
      </c>
      <c r="E31" s="84" t="s">
        <v>126</v>
      </c>
      <c r="F31" s="84">
        <f>24*D31</f>
        <v>2112</v>
      </c>
      <c r="G31" s="84">
        <v>17</v>
      </c>
      <c r="H31" s="84" t="s">
        <v>126</v>
      </c>
      <c r="I31" s="84">
        <f>24*G31</f>
        <v>408</v>
      </c>
      <c r="J31" s="57" t="s">
        <v>52</v>
      </c>
      <c r="K31" s="57" t="s">
        <v>407</v>
      </c>
      <c r="L31" s="57">
        <v>1</v>
      </c>
      <c r="M31" s="57" t="s">
        <v>407</v>
      </c>
      <c r="N31" s="57" t="s">
        <v>71</v>
      </c>
      <c r="O31" s="57" t="s">
        <v>71</v>
      </c>
      <c r="P31" s="57" t="s">
        <v>71</v>
      </c>
      <c r="Q31" s="57" t="s">
        <v>71</v>
      </c>
      <c r="R31" s="51" t="s">
        <v>71</v>
      </c>
      <c r="S31" s="264" t="s">
        <v>592</v>
      </c>
      <c r="T31" s="57"/>
      <c r="U31" s="98"/>
      <c r="V31" s="98"/>
      <c r="W31" s="98"/>
      <c r="X31" s="98"/>
    </row>
    <row r="32" spans="1:24" s="99" customFormat="1" x14ac:dyDescent="0.2">
      <c r="A32" s="83">
        <v>1</v>
      </c>
      <c r="B32" s="83" t="s">
        <v>586</v>
      </c>
      <c r="C32" s="57" t="s">
        <v>51</v>
      </c>
      <c r="D32" s="84">
        <v>88</v>
      </c>
      <c r="E32" s="84" t="s">
        <v>126</v>
      </c>
      <c r="F32" s="84">
        <f>24*D32</f>
        <v>2112</v>
      </c>
      <c r="G32" s="84">
        <v>17</v>
      </c>
      <c r="H32" s="84" t="s">
        <v>126</v>
      </c>
      <c r="I32" s="473">
        <f>24*G32</f>
        <v>408</v>
      </c>
      <c r="J32" s="51">
        <v>8</v>
      </c>
      <c r="K32" s="57" t="s">
        <v>407</v>
      </c>
      <c r="L32" s="51">
        <v>85</v>
      </c>
      <c r="M32" s="57" t="s">
        <v>407</v>
      </c>
      <c r="N32" s="51" t="s">
        <v>71</v>
      </c>
      <c r="O32" s="51" t="s">
        <v>71</v>
      </c>
      <c r="P32" s="51" t="s">
        <v>71</v>
      </c>
      <c r="Q32" s="51" t="s">
        <v>71</v>
      </c>
      <c r="R32" s="51" t="s">
        <v>71</v>
      </c>
      <c r="S32" s="264" t="s">
        <v>592</v>
      </c>
      <c r="T32" s="57"/>
      <c r="U32" s="98"/>
      <c r="V32" s="98"/>
      <c r="W32" s="98"/>
      <c r="X32" s="98"/>
    </row>
    <row r="33" spans="1:24" s="99" customFormat="1" x14ac:dyDescent="0.2">
      <c r="A33" s="83">
        <v>1</v>
      </c>
      <c r="B33" s="83" t="s">
        <v>250</v>
      </c>
      <c r="C33" s="57" t="s">
        <v>51</v>
      </c>
      <c r="D33" s="84">
        <v>88</v>
      </c>
      <c r="E33" s="84" t="s">
        <v>126</v>
      </c>
      <c r="F33" s="84">
        <f>24*D33</f>
        <v>2112</v>
      </c>
      <c r="G33" s="84">
        <v>17</v>
      </c>
      <c r="H33" s="84" t="s">
        <v>126</v>
      </c>
      <c r="I33" s="473">
        <f>24*G33</f>
        <v>408</v>
      </c>
      <c r="J33" s="51">
        <v>250</v>
      </c>
      <c r="K33" s="57" t="s">
        <v>407</v>
      </c>
      <c r="L33" s="51" t="s">
        <v>2062</v>
      </c>
      <c r="M33" s="57" t="s">
        <v>407</v>
      </c>
      <c r="N33" s="51" t="s">
        <v>71</v>
      </c>
      <c r="O33" s="51" t="s">
        <v>71</v>
      </c>
      <c r="P33" s="51" t="s">
        <v>71</v>
      </c>
      <c r="Q33" s="51" t="s">
        <v>71</v>
      </c>
      <c r="R33" s="51" t="s">
        <v>71</v>
      </c>
      <c r="S33" s="264" t="s">
        <v>592</v>
      </c>
      <c r="T33" s="57"/>
      <c r="U33" s="98"/>
      <c r="V33" s="98"/>
      <c r="W33" s="98"/>
      <c r="X33" s="98"/>
    </row>
    <row r="34" spans="1:24" s="99" customFormat="1" x14ac:dyDescent="0.2">
      <c r="A34" s="83">
        <v>1</v>
      </c>
      <c r="B34" s="83" t="s">
        <v>591</v>
      </c>
      <c r="C34" s="57" t="s">
        <v>51</v>
      </c>
      <c r="D34" s="84">
        <v>88</v>
      </c>
      <c r="E34" s="84" t="s">
        <v>126</v>
      </c>
      <c r="F34" s="84">
        <f>24*D34</f>
        <v>2112</v>
      </c>
      <c r="G34" s="84">
        <v>17</v>
      </c>
      <c r="H34" s="84" t="s">
        <v>126</v>
      </c>
      <c r="I34" s="473">
        <f>24*G34</f>
        <v>408</v>
      </c>
      <c r="J34" s="51" t="s">
        <v>2061</v>
      </c>
      <c r="K34" s="57" t="s">
        <v>407</v>
      </c>
      <c r="L34" s="51">
        <v>1.05</v>
      </c>
      <c r="M34" s="57" t="s">
        <v>407</v>
      </c>
      <c r="N34" s="51" t="s">
        <v>71</v>
      </c>
      <c r="O34" s="51" t="s">
        <v>71</v>
      </c>
      <c r="P34" s="51" t="s">
        <v>71</v>
      </c>
      <c r="Q34" s="51" t="s">
        <v>71</v>
      </c>
      <c r="R34" s="51" t="s">
        <v>71</v>
      </c>
      <c r="S34" s="264" t="s">
        <v>592</v>
      </c>
      <c r="T34" s="57"/>
      <c r="U34" s="98"/>
      <c r="V34" s="98"/>
      <c r="W34" s="98"/>
      <c r="X34" s="98"/>
    </row>
    <row r="35" spans="1:24" x14ac:dyDescent="0.2">
      <c r="U35" s="18"/>
      <c r="V35" s="18"/>
      <c r="W35" s="18"/>
      <c r="X35" s="18"/>
    </row>
    <row r="36" spans="1:24" ht="16" thickBot="1" x14ac:dyDescent="0.25">
      <c r="A36" s="1" t="s">
        <v>12</v>
      </c>
      <c r="B36" s="1"/>
      <c r="C36" s="43"/>
      <c r="D36" s="43"/>
      <c r="E36" s="43"/>
      <c r="F36" s="43"/>
      <c r="G36" s="43"/>
      <c r="H36" s="43"/>
      <c r="I36" s="43"/>
      <c r="J36" s="43"/>
      <c r="K36" s="43"/>
      <c r="L36" s="43"/>
      <c r="M36" s="43"/>
      <c r="N36" s="43"/>
      <c r="O36" s="43"/>
      <c r="P36" s="43"/>
      <c r="Q36" s="43"/>
      <c r="R36" s="43"/>
      <c r="S36" s="43"/>
      <c r="T36" s="43"/>
      <c r="U36" s="43"/>
      <c r="V36" s="43"/>
      <c r="W36" s="43"/>
      <c r="X36" s="43"/>
    </row>
    <row r="37" spans="1:24" x14ac:dyDescent="0.2">
      <c r="A37" s="3" t="s">
        <v>13</v>
      </c>
      <c r="B37" s="3"/>
      <c r="C37" s="31"/>
      <c r="D37" s="31"/>
      <c r="E37" s="58" t="s">
        <v>14</v>
      </c>
      <c r="F37" s="30" t="s">
        <v>54</v>
      </c>
      <c r="G37" s="31"/>
      <c r="H37" s="411" t="s">
        <v>16</v>
      </c>
      <c r="I37" s="31"/>
      <c r="J37" s="31"/>
      <c r="K37" s="31"/>
      <c r="L37" s="31"/>
      <c r="M37" s="31"/>
      <c r="N37" s="31"/>
      <c r="O37" s="31"/>
      <c r="P37" s="31"/>
      <c r="Q37" s="31"/>
      <c r="R37" s="31"/>
      <c r="S37" s="31"/>
      <c r="T37" s="31"/>
      <c r="U37" s="31"/>
      <c r="V37" s="31"/>
      <c r="W37" s="31"/>
      <c r="X37" s="31"/>
    </row>
    <row r="38" spans="1:24" x14ac:dyDescent="0.2">
      <c r="A38" s="59">
        <v>1</v>
      </c>
      <c r="B38" s="59"/>
      <c r="C38" s="60" t="s">
        <v>37</v>
      </c>
      <c r="D38" s="60"/>
      <c r="E38" s="61">
        <v>1</v>
      </c>
      <c r="F38" s="60" t="s">
        <v>60</v>
      </c>
      <c r="G38" s="60"/>
      <c r="H38" s="412" t="s">
        <v>2052</v>
      </c>
      <c r="I38" s="60"/>
      <c r="J38" s="60"/>
      <c r="K38" s="60"/>
      <c r="L38" s="60"/>
      <c r="M38" s="60"/>
      <c r="N38" s="60"/>
      <c r="O38" s="60"/>
      <c r="P38" s="60"/>
      <c r="Q38" s="60"/>
      <c r="R38" s="60"/>
      <c r="S38" s="60"/>
      <c r="T38" s="60"/>
      <c r="U38" s="60"/>
      <c r="V38" s="60"/>
      <c r="W38" s="60"/>
      <c r="X38" s="60"/>
    </row>
    <row r="39" spans="1:24" x14ac:dyDescent="0.2">
      <c r="A39" s="4">
        <v>2</v>
      </c>
      <c r="B39" s="4"/>
      <c r="C39" s="5" t="s">
        <v>17</v>
      </c>
      <c r="E39" s="6">
        <v>1</v>
      </c>
      <c r="F39" s="19" t="s">
        <v>61</v>
      </c>
      <c r="H39" s="41" t="s">
        <v>2054</v>
      </c>
    </row>
    <row r="40" spans="1:24" s="543" customFormat="1" x14ac:dyDescent="0.2">
      <c r="A40" s="7">
        <v>3</v>
      </c>
      <c r="B40" s="7"/>
      <c r="C40" s="8" t="s">
        <v>18</v>
      </c>
      <c r="D40" s="8"/>
      <c r="E40" s="10">
        <v>1</v>
      </c>
      <c r="F40" s="8" t="s">
        <v>19</v>
      </c>
      <c r="G40" s="8"/>
      <c r="H40" s="41" t="s">
        <v>2054</v>
      </c>
      <c r="I40" s="19"/>
      <c r="J40" s="8"/>
      <c r="K40" s="8"/>
      <c r="L40" s="8"/>
      <c r="M40" s="8"/>
      <c r="N40" s="8"/>
      <c r="O40" s="8"/>
      <c r="P40" s="8"/>
      <c r="Q40" s="8"/>
      <c r="R40" s="8"/>
      <c r="S40" s="8"/>
      <c r="T40" s="8"/>
      <c r="U40" s="8"/>
      <c r="V40" s="8"/>
      <c r="W40" s="8"/>
      <c r="X40" s="8"/>
    </row>
    <row r="41" spans="1:24" s="543" customFormat="1" x14ac:dyDescent="0.2">
      <c r="A41" s="7">
        <v>4</v>
      </c>
      <c r="B41" s="7"/>
      <c r="C41" s="8" t="s">
        <v>20</v>
      </c>
      <c r="D41" s="8"/>
      <c r="E41" s="10">
        <v>1</v>
      </c>
      <c r="F41" s="8" t="s">
        <v>21</v>
      </c>
      <c r="G41" s="8"/>
      <c r="H41" s="41" t="s">
        <v>2054</v>
      </c>
      <c r="I41" s="19"/>
      <c r="J41" s="8"/>
      <c r="K41" s="8"/>
      <c r="L41" s="8"/>
      <c r="M41" s="8"/>
      <c r="N41" s="8"/>
      <c r="O41" s="8"/>
      <c r="P41" s="8"/>
      <c r="Q41" s="8"/>
      <c r="R41" s="8"/>
      <c r="S41" s="8"/>
      <c r="T41" s="8"/>
      <c r="U41" s="8"/>
      <c r="V41" s="8"/>
      <c r="W41" s="8"/>
      <c r="X41" s="8"/>
    </row>
    <row r="42" spans="1:24" x14ac:dyDescent="0.2">
      <c r="A42" s="4">
        <v>5</v>
      </c>
      <c r="B42" s="4"/>
      <c r="C42" s="5" t="s">
        <v>22</v>
      </c>
      <c r="E42" s="6">
        <v>1</v>
      </c>
      <c r="F42" s="19" t="s">
        <v>23</v>
      </c>
      <c r="H42" s="41" t="s">
        <v>415</v>
      </c>
    </row>
    <row r="43" spans="1:24" x14ac:dyDescent="0.2">
      <c r="A43" s="7">
        <v>6</v>
      </c>
      <c r="B43" s="7"/>
      <c r="C43" s="8" t="s">
        <v>24</v>
      </c>
      <c r="E43" s="10">
        <v>1</v>
      </c>
      <c r="F43" s="19" t="s">
        <v>128</v>
      </c>
      <c r="H43" s="41" t="s">
        <v>1310</v>
      </c>
    </row>
    <row r="44" spans="1:24" x14ac:dyDescent="0.2">
      <c r="E44" s="62"/>
      <c r="H44" s="41"/>
    </row>
    <row r="45" spans="1:24" x14ac:dyDescent="0.2">
      <c r="A45" s="3" t="s">
        <v>25</v>
      </c>
      <c r="B45" s="3"/>
      <c r="C45" s="31"/>
      <c r="D45" s="31"/>
      <c r="E45" s="58" t="s">
        <v>14</v>
      </c>
      <c r="F45" s="30" t="s">
        <v>15</v>
      </c>
      <c r="G45" s="31"/>
      <c r="H45" s="40" t="s">
        <v>16</v>
      </c>
      <c r="I45" s="31"/>
      <c r="J45" s="31"/>
      <c r="K45" s="31"/>
      <c r="L45" s="31"/>
      <c r="M45" s="31"/>
      <c r="N45" s="31"/>
      <c r="O45" s="31"/>
      <c r="P45" s="31"/>
      <c r="Q45" s="31"/>
      <c r="R45" s="31"/>
      <c r="S45" s="31"/>
      <c r="T45" s="31"/>
      <c r="U45" s="31"/>
      <c r="V45" s="31"/>
      <c r="W45" s="31"/>
      <c r="X45" s="31"/>
    </row>
    <row r="46" spans="1:24" x14ac:dyDescent="0.2">
      <c r="A46" s="19">
        <v>7</v>
      </c>
      <c r="C46" s="19" t="s">
        <v>26</v>
      </c>
      <c r="E46" s="61">
        <v>1</v>
      </c>
      <c r="F46" s="19" t="s">
        <v>27</v>
      </c>
      <c r="H46" s="42" t="s">
        <v>507</v>
      </c>
    </row>
    <row r="47" spans="1:24" x14ac:dyDescent="0.2">
      <c r="A47" s="19">
        <v>8</v>
      </c>
      <c r="C47" s="19" t="s">
        <v>58</v>
      </c>
      <c r="E47" s="61">
        <v>1</v>
      </c>
      <c r="F47" s="19" t="s">
        <v>62</v>
      </c>
      <c r="H47" s="42" t="s">
        <v>2053</v>
      </c>
    </row>
    <row r="48" spans="1:24" x14ac:dyDescent="0.2">
      <c r="A48" s="19">
        <v>9</v>
      </c>
      <c r="C48" s="19" t="s">
        <v>40</v>
      </c>
      <c r="E48" s="61">
        <v>0</v>
      </c>
      <c r="F48" s="19" t="s">
        <v>63</v>
      </c>
      <c r="H48" s="42" t="s">
        <v>161</v>
      </c>
    </row>
    <row r="49" spans="1:24" x14ac:dyDescent="0.2">
      <c r="A49" s="19">
        <v>10</v>
      </c>
      <c r="C49" s="19" t="s">
        <v>39</v>
      </c>
      <c r="E49" s="61">
        <v>0</v>
      </c>
      <c r="F49" s="19" t="s">
        <v>115</v>
      </c>
      <c r="H49" s="413" t="s">
        <v>584</v>
      </c>
    </row>
    <row r="50" spans="1:24" x14ac:dyDescent="0.2">
      <c r="E50" s="63"/>
      <c r="H50" s="41"/>
    </row>
    <row r="51" spans="1:24" x14ac:dyDescent="0.2">
      <c r="A51" s="3" t="s">
        <v>57</v>
      </c>
      <c r="B51" s="3"/>
      <c r="C51" s="31"/>
      <c r="D51" s="31"/>
      <c r="E51" s="64" t="s">
        <v>14</v>
      </c>
      <c r="F51" s="30" t="s">
        <v>15</v>
      </c>
      <c r="G51" s="31"/>
      <c r="H51" s="40" t="s">
        <v>16</v>
      </c>
      <c r="I51" s="31"/>
      <c r="J51" s="31"/>
      <c r="K51" s="31"/>
      <c r="L51" s="31"/>
      <c r="M51" s="31"/>
      <c r="N51" s="31"/>
      <c r="O51" s="31"/>
      <c r="P51" s="31"/>
      <c r="Q51" s="31"/>
      <c r="R51" s="31"/>
      <c r="S51" s="31"/>
      <c r="T51" s="31"/>
      <c r="U51" s="31"/>
      <c r="V51" s="31"/>
      <c r="W51" s="31"/>
      <c r="X51" s="31"/>
    </row>
    <row r="52" spans="1:24" s="544" customFormat="1" x14ac:dyDescent="0.2">
      <c r="A52" s="5">
        <v>11</v>
      </c>
      <c r="B52" s="5"/>
      <c r="C52" s="5" t="s">
        <v>28</v>
      </c>
      <c r="D52" s="5"/>
      <c r="E52" s="6">
        <v>1</v>
      </c>
      <c r="F52" s="19" t="s">
        <v>49</v>
      </c>
      <c r="G52" s="5"/>
      <c r="H52" s="42" t="s">
        <v>581</v>
      </c>
      <c r="I52" s="19"/>
      <c r="J52" s="5"/>
      <c r="K52" s="5"/>
      <c r="L52" s="5"/>
      <c r="M52" s="5"/>
      <c r="N52" s="5"/>
      <c r="O52" s="5"/>
      <c r="P52" s="5"/>
      <c r="Q52" s="5"/>
      <c r="R52" s="5"/>
      <c r="S52" s="5"/>
      <c r="T52" s="5"/>
      <c r="U52" s="540"/>
      <c r="V52" s="540"/>
      <c r="W52" s="540"/>
      <c r="X52" s="540"/>
    </row>
    <row r="53" spans="1:24" s="544" customFormat="1" x14ac:dyDescent="0.2">
      <c r="A53" s="11">
        <v>12</v>
      </c>
      <c r="B53" s="11"/>
      <c r="C53" s="5" t="s">
        <v>47</v>
      </c>
      <c r="D53" s="5"/>
      <c r="E53" s="6">
        <v>0</v>
      </c>
      <c r="F53" s="19" t="s">
        <v>109</v>
      </c>
      <c r="G53" s="5"/>
      <c r="H53" s="42" t="s">
        <v>540</v>
      </c>
      <c r="I53" s="19"/>
      <c r="J53" s="5"/>
      <c r="K53" s="5"/>
      <c r="L53" s="5"/>
      <c r="M53" s="5"/>
      <c r="N53" s="5"/>
      <c r="O53" s="5"/>
      <c r="P53" s="5"/>
      <c r="Q53" s="5"/>
      <c r="R53" s="5"/>
      <c r="S53" s="5"/>
      <c r="T53" s="5"/>
      <c r="U53" s="540"/>
      <c r="V53" s="540"/>
      <c r="W53" s="540"/>
      <c r="X53" s="540"/>
    </row>
    <row r="54" spans="1:24" x14ac:dyDescent="0.2">
      <c r="A54" s="47">
        <v>13</v>
      </c>
      <c r="B54" s="47"/>
      <c r="C54" s="19" t="s">
        <v>29</v>
      </c>
      <c r="E54" s="61">
        <v>0</v>
      </c>
      <c r="F54" s="19" t="s">
        <v>30</v>
      </c>
      <c r="H54" s="41" t="s">
        <v>1859</v>
      </c>
      <c r="U54" s="18"/>
      <c r="V54" s="18"/>
      <c r="W54" s="18"/>
      <c r="X54" s="18"/>
    </row>
    <row r="55" spans="1:24" x14ac:dyDescent="0.2">
      <c r="A55" s="47">
        <v>14</v>
      </c>
      <c r="B55" s="47"/>
      <c r="C55" s="19" t="s">
        <v>31</v>
      </c>
      <c r="E55" s="61">
        <v>1</v>
      </c>
      <c r="F55" s="19" t="s">
        <v>1400</v>
      </c>
      <c r="H55" s="41" t="s">
        <v>2022</v>
      </c>
      <c r="U55" s="18"/>
      <c r="V55" s="18"/>
      <c r="W55" s="18"/>
      <c r="X55" s="18"/>
    </row>
    <row r="56" spans="1:24" x14ac:dyDescent="0.2">
      <c r="A56" s="47">
        <v>15</v>
      </c>
      <c r="B56" s="47"/>
      <c r="C56" s="19" t="s">
        <v>38</v>
      </c>
      <c r="E56" s="61">
        <v>0</v>
      </c>
      <c r="F56" s="19" t="s">
        <v>64</v>
      </c>
      <c r="H56" s="42" t="s">
        <v>1626</v>
      </c>
      <c r="U56" s="18"/>
      <c r="V56" s="18"/>
      <c r="W56" s="18"/>
      <c r="X56" s="18"/>
    </row>
    <row r="57" spans="1:24" x14ac:dyDescent="0.2">
      <c r="E57" s="63"/>
      <c r="U57" s="18"/>
      <c r="V57" s="18"/>
      <c r="W57" s="18"/>
      <c r="X57" s="18"/>
    </row>
    <row r="58" spans="1:24" ht="16" thickBot="1" x14ac:dyDescent="0.25">
      <c r="A58" s="43"/>
      <c r="B58" s="43"/>
      <c r="C58" s="43"/>
      <c r="D58" s="43"/>
      <c r="E58" s="65"/>
      <c r="F58" s="43"/>
      <c r="G58" s="43"/>
      <c r="H58" s="18"/>
      <c r="I58" s="18"/>
      <c r="J58" s="18"/>
      <c r="K58" s="18"/>
      <c r="U58" s="18"/>
      <c r="V58" s="18"/>
      <c r="W58" s="18"/>
      <c r="X58" s="18"/>
    </row>
    <row r="59" spans="1:24" x14ac:dyDescent="0.2">
      <c r="E59" s="63"/>
      <c r="H59" s="18"/>
      <c r="I59" s="18"/>
      <c r="J59" s="18"/>
      <c r="K59" s="18"/>
      <c r="U59" s="18"/>
      <c r="V59" s="18"/>
      <c r="W59" s="18"/>
      <c r="X59" s="18"/>
    </row>
    <row r="60" spans="1:24" ht="16" thickBot="1" x14ac:dyDescent="0.25">
      <c r="A60" s="2" t="s">
        <v>32</v>
      </c>
      <c r="B60" s="2"/>
      <c r="E60" s="66">
        <f>SUM(E38:E43,E46:E49,E52:E56)</f>
        <v>10</v>
      </c>
      <c r="F60" s="67" t="s">
        <v>48</v>
      </c>
      <c r="H60" s="18"/>
      <c r="I60" s="18"/>
      <c r="J60" s="18"/>
      <c r="K60" s="18"/>
    </row>
    <row r="61" spans="1:24" ht="16" thickTop="1" x14ac:dyDescent="0.2">
      <c r="A61" s="201" t="s">
        <v>1367</v>
      </c>
      <c r="B61" s="201"/>
      <c r="C61" s="8"/>
      <c r="D61" s="193"/>
      <c r="E61" s="197" t="s">
        <v>164</v>
      </c>
      <c r="H61" s="18"/>
      <c r="I61" s="18"/>
      <c r="J61" s="18"/>
      <c r="K61" s="18"/>
    </row>
    <row r="62" spans="1:24" x14ac:dyDescent="0.2">
      <c r="A62" s="68" t="s">
        <v>118</v>
      </c>
      <c r="B62" s="2"/>
      <c r="E62" s="194">
        <f>0.5^E61</f>
        <v>0.5</v>
      </c>
      <c r="H62" s="18"/>
      <c r="I62" s="18"/>
      <c r="J62" s="18"/>
      <c r="K62" s="18"/>
    </row>
    <row r="63" spans="1:24" ht="16" thickBot="1" x14ac:dyDescent="0.25">
      <c r="A63" s="1"/>
      <c r="B63" s="1"/>
      <c r="C63" s="43"/>
      <c r="D63" s="43"/>
      <c r="E63" s="87"/>
      <c r="F63" s="43"/>
      <c r="G63" s="43"/>
      <c r="H63" s="18"/>
      <c r="I63" s="18"/>
      <c r="J63" s="18"/>
      <c r="K63" s="18"/>
    </row>
    <row r="64" spans="1:24" x14ac:dyDescent="0.2">
      <c r="A64" s="3" t="s">
        <v>33</v>
      </c>
      <c r="B64" s="3"/>
      <c r="C64" s="31"/>
      <c r="D64" s="31"/>
      <c r="E64" s="69" t="s">
        <v>34</v>
      </c>
      <c r="F64" s="31" t="s">
        <v>15</v>
      </c>
      <c r="G64" s="31"/>
      <c r="H64" s="18"/>
      <c r="I64" s="18"/>
      <c r="J64" s="18"/>
      <c r="K64" s="18"/>
    </row>
    <row r="65" spans="1:11" x14ac:dyDescent="0.2">
      <c r="A65" s="198" t="s">
        <v>1368</v>
      </c>
      <c r="B65" s="24" t="s">
        <v>1370</v>
      </c>
      <c r="E65" s="200">
        <v>1</v>
      </c>
      <c r="F65" s="24" t="s">
        <v>1372</v>
      </c>
      <c r="H65" s="18"/>
      <c r="I65" s="18"/>
      <c r="J65" s="18"/>
      <c r="K65" s="18"/>
    </row>
    <row r="66" spans="1:11" x14ac:dyDescent="0.2">
      <c r="A66" s="198" t="s">
        <v>1369</v>
      </c>
      <c r="B66" s="193" t="s">
        <v>1371</v>
      </c>
      <c r="C66" s="24"/>
      <c r="E66" s="200">
        <v>1</v>
      </c>
      <c r="F66" s="24" t="s">
        <v>1372</v>
      </c>
      <c r="H66" s="18"/>
      <c r="I66" s="18"/>
      <c r="J66" s="18"/>
      <c r="K66" s="18"/>
    </row>
    <row r="67" spans="1:11" x14ac:dyDescent="0.2">
      <c r="A67" s="5"/>
      <c r="B67" s="5"/>
      <c r="C67" s="24"/>
      <c r="E67" s="23"/>
      <c r="H67" s="18"/>
      <c r="I67" s="18"/>
      <c r="J67" s="18"/>
      <c r="K67" s="18"/>
    </row>
    <row r="68" spans="1:11" ht="16" thickBot="1" x14ac:dyDescent="0.25">
      <c r="A68" s="5"/>
      <c r="B68" s="5"/>
      <c r="C68" s="22"/>
      <c r="H68" s="18"/>
      <c r="I68" s="18"/>
      <c r="J68" s="18"/>
      <c r="K68" s="18"/>
    </row>
    <row r="69" spans="1:11" x14ac:dyDescent="0.2">
      <c r="A69" s="21"/>
      <c r="B69" s="21"/>
      <c r="C69" s="20"/>
      <c r="D69" s="70"/>
      <c r="E69" s="70"/>
      <c r="F69" s="70"/>
      <c r="G69" s="70"/>
      <c r="H69" s="18"/>
      <c r="I69" s="18"/>
      <c r="J69" s="18"/>
      <c r="K69" s="18"/>
    </row>
    <row r="70" spans="1:11" ht="16" thickBot="1" x14ac:dyDescent="0.25">
      <c r="A70" s="2" t="s">
        <v>35</v>
      </c>
      <c r="B70" s="2"/>
      <c r="E70" s="211">
        <f>E60*E62*E65*E66</f>
        <v>5</v>
      </c>
      <c r="F70" s="212" t="s">
        <v>48</v>
      </c>
      <c r="H70" s="18"/>
      <c r="I70" s="18"/>
      <c r="J70" s="18"/>
      <c r="K70" s="18"/>
    </row>
    <row r="71" spans="1:11" ht="16" thickTop="1" x14ac:dyDescent="0.2">
      <c r="C71" s="68"/>
      <c r="H71" s="18"/>
      <c r="I71" s="18"/>
      <c r="J71" s="18"/>
      <c r="K71" s="18"/>
    </row>
    <row r="72" spans="1:11" ht="16" thickBot="1" x14ac:dyDescent="0.25">
      <c r="A72" s="43"/>
      <c r="B72" s="43"/>
      <c r="C72" s="43"/>
      <c r="D72" s="43"/>
      <c r="E72" s="43"/>
      <c r="F72" s="43"/>
      <c r="G72" s="43"/>
      <c r="H72" s="18"/>
      <c r="I72" s="18"/>
      <c r="J72" s="18"/>
      <c r="K72" s="18"/>
    </row>
    <row r="73" spans="1:11" x14ac:dyDescent="0.2">
      <c r="H73" s="18"/>
      <c r="I73" s="18"/>
      <c r="J73" s="18"/>
      <c r="K73" s="18"/>
    </row>
    <row r="74" spans="1:11" x14ac:dyDescent="0.2">
      <c r="A74" s="2" t="s">
        <v>1394</v>
      </c>
      <c r="H74" s="18"/>
      <c r="I74" s="18"/>
      <c r="J74" s="18"/>
      <c r="K74" s="18"/>
    </row>
    <row r="75" spans="1:11" x14ac:dyDescent="0.2">
      <c r="A75" s="221">
        <v>44118</v>
      </c>
      <c r="B75" s="19" t="s">
        <v>1395</v>
      </c>
    </row>
    <row r="1048507" spans="16:16" x14ac:dyDescent="0.2">
      <c r="P1048507" s="57"/>
    </row>
  </sheetData>
  <conditionalFormatting sqref="E70">
    <cfRule type="cellIs" dxfId="1" priority="1" operator="lessThan">
      <formula>7.5</formula>
    </cfRule>
    <cfRule type="cellIs" dxfId="0" priority="2" operator="greaterThan">
      <formula>7.5</formula>
    </cfRule>
  </conditionalFormatting>
  <dataValidations count="3">
    <dataValidation type="list" allowBlank="1" showInputMessage="1" showErrorMessage="1" sqref="E10:E11" xr:uid="{00000000-0002-0000-4800-000000000000}">
      <formula1>#REF!</formula1>
    </dataValidation>
    <dataValidation type="list" showInputMessage="1" showErrorMessage="1" sqref="E12" xr:uid="{00000000-0002-0000-4800-000001000000}">
      <formula1>#REF!</formula1>
    </dataValidation>
    <dataValidation type="list" allowBlank="1" showInputMessage="1" showErrorMessage="1" sqref="D12" xr:uid="{00000000-0002-0000-4800-000002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4800-000003000000}">
          <x14:formula1>
            <xm:f>Lists!$C$1:$C$9</xm:f>
          </x14:formula1>
          <xm:sqref>D10</xm:sqref>
        </x14:dataValidation>
        <x14:dataValidation type="list" allowBlank="1" showInputMessage="1" showErrorMessage="1" xr:uid="{00000000-0002-0000-4800-000004000000}">
          <x14:formula1>
            <xm:f>Lists!$F$1:$F$8</xm:f>
          </x14:formula1>
          <xm:sqref>D11</xm:sqref>
        </x14:dataValidation>
        <x14:dataValidation type="list" allowBlank="1" showInputMessage="1" showErrorMessage="1" xr:uid="{00000000-0002-0000-4800-000005000000}">
          <x14:formula1>
            <xm:f>Lists!$E$1:$E$5</xm:f>
          </x14:formula1>
          <xm:sqref>V15</xm:sqref>
        </x14:dataValidation>
        <x14:dataValidation type="list" allowBlank="1" showInputMessage="1" showErrorMessage="1" xr:uid="{00000000-0002-0000-4800-000006000000}">
          <x14:formula1>
            <xm:f>Lists!$D$1:$D$8</xm:f>
          </x14:formula1>
          <xm:sqref>E15</xm:sqref>
        </x14:dataValidation>
        <x14:dataValidation type="list" allowBlank="1" showInputMessage="1" showErrorMessage="1" xr:uid="{00000000-0002-0000-4800-000007000000}">
          <x14:formula1>
            <xm:f>Lists!$G$1:$G$8</xm:f>
          </x14:formula1>
          <xm:sqref>D20:D26</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BL612"/>
  <sheetViews>
    <sheetView topLeftCell="B1" zoomScale="60" zoomScaleNormal="60" workbookViewId="0">
      <pane ySplit="1" topLeftCell="A587" activePane="bottomLeft" state="frozen"/>
      <selection activeCell="AA55" sqref="AA55"/>
      <selection pane="bottomLeft" activeCell="AA55" sqref="AA55"/>
    </sheetView>
  </sheetViews>
  <sheetFormatPr baseColWidth="10" defaultColWidth="8.83203125" defaultRowHeight="16" x14ac:dyDescent="0.2"/>
  <cols>
    <col min="1" max="1" width="22.5" style="666" bestFit="1" customWidth="1"/>
    <col min="2" max="2" width="25.33203125" style="666" customWidth="1"/>
    <col min="3" max="3" width="51.6640625" style="666" customWidth="1"/>
    <col min="4" max="4" width="13.33203125" style="666" customWidth="1"/>
    <col min="5" max="5" width="18.1640625" style="666" customWidth="1"/>
    <col min="6" max="6" width="27.6640625" style="666" customWidth="1"/>
    <col min="7" max="7" width="15.33203125" style="668" customWidth="1"/>
    <col min="8" max="8" width="32.5" style="666" customWidth="1"/>
    <col min="9" max="9" width="45.33203125" style="666" customWidth="1"/>
    <col min="10" max="10" width="24" style="666" customWidth="1"/>
    <col min="11" max="11" width="18.6640625" style="666" customWidth="1"/>
    <col min="12" max="12" width="22.1640625" style="666" customWidth="1"/>
    <col min="13" max="13" width="33.83203125" style="666" customWidth="1"/>
    <col min="14" max="14" width="37.83203125" style="668" customWidth="1"/>
    <col min="15" max="15" width="28.83203125" style="666" customWidth="1"/>
    <col min="16" max="16" width="18.83203125" style="666" customWidth="1"/>
    <col min="17" max="18" width="43.33203125" style="666" customWidth="1"/>
    <col min="19" max="19" width="21.1640625" style="668" customWidth="1"/>
    <col min="20" max="20" width="68" style="666" customWidth="1"/>
    <col min="21" max="21" width="11.1640625" style="668" customWidth="1"/>
    <col min="22" max="22" width="7" style="666" customWidth="1"/>
    <col min="23" max="23" width="6.1640625" style="666" customWidth="1"/>
    <col min="24" max="24" width="9.6640625" style="666" customWidth="1"/>
    <col min="25" max="25" width="8.83203125" style="666" customWidth="1"/>
    <col min="26" max="26" width="14.83203125" style="666" customWidth="1"/>
    <col min="27" max="27" width="7.1640625" style="666" customWidth="1"/>
    <col min="28" max="28" width="8.6640625" style="666" customWidth="1"/>
    <col min="29" max="29" width="18.1640625" style="666" customWidth="1"/>
    <col min="30" max="30" width="8.83203125" style="662"/>
    <col min="31" max="31" width="8.83203125" style="663"/>
    <col min="32" max="33" width="8.83203125" style="661"/>
    <col min="34" max="34" width="8.83203125" style="663"/>
    <col min="35" max="35" width="8.83203125" style="661"/>
    <col min="36" max="36" width="8.83203125" style="664"/>
    <col min="37" max="39" width="8.83203125" style="661"/>
    <col min="40" max="40" width="8.83203125" style="665"/>
    <col min="41" max="41" width="8.83203125" style="663"/>
    <col min="42" max="44" width="8.83203125" style="661"/>
    <col min="45" max="45" width="8.83203125" style="668"/>
    <col min="46" max="16384" width="8.83203125" style="666"/>
  </cols>
  <sheetData>
    <row r="1" spans="1:45" s="661" customFormat="1" x14ac:dyDescent="0.2">
      <c r="A1" s="661" t="s">
        <v>2293</v>
      </c>
      <c r="B1" s="661" t="s">
        <v>2294</v>
      </c>
      <c r="C1" s="661" t="s">
        <v>2295</v>
      </c>
      <c r="D1" s="661" t="s">
        <v>2296</v>
      </c>
      <c r="E1" s="661" t="s">
        <v>2297</v>
      </c>
      <c r="F1" s="661" t="s">
        <v>2298</v>
      </c>
      <c r="G1" s="662" t="s">
        <v>2299</v>
      </c>
      <c r="H1" s="661" t="s">
        <v>2300</v>
      </c>
      <c r="I1" s="661" t="s">
        <v>2301</v>
      </c>
      <c r="J1" s="661" t="s">
        <v>2302</v>
      </c>
      <c r="K1" s="661" t="s">
        <v>2303</v>
      </c>
      <c r="L1" s="661" t="s">
        <v>2304</v>
      </c>
      <c r="M1" s="661" t="s">
        <v>2305</v>
      </c>
      <c r="N1" s="662" t="s">
        <v>2306</v>
      </c>
      <c r="O1" s="661" t="s">
        <v>2307</v>
      </c>
      <c r="P1" s="661" t="s">
        <v>2308</v>
      </c>
      <c r="Q1" s="661" t="s">
        <v>6</v>
      </c>
      <c r="R1" s="661" t="s">
        <v>2305</v>
      </c>
      <c r="S1" s="662" t="s">
        <v>2309</v>
      </c>
      <c r="T1" s="661" t="s">
        <v>9</v>
      </c>
      <c r="U1" s="662" t="s">
        <v>2310</v>
      </c>
      <c r="V1" s="661" t="s">
        <v>2311</v>
      </c>
      <c r="W1" s="661" t="s">
        <v>2312</v>
      </c>
      <c r="X1" s="661" t="s">
        <v>2313</v>
      </c>
      <c r="Y1" s="661" t="s">
        <v>2314</v>
      </c>
      <c r="Z1" s="661" t="s">
        <v>2315</v>
      </c>
      <c r="AA1" s="661" t="s">
        <v>2316</v>
      </c>
      <c r="AB1" s="661" t="s">
        <v>2317</v>
      </c>
      <c r="AC1" s="661" t="s">
        <v>2318</v>
      </c>
      <c r="AD1" s="662" t="s">
        <v>2319</v>
      </c>
      <c r="AE1" s="663" t="s">
        <v>2320</v>
      </c>
      <c r="AF1" s="661" t="s">
        <v>2321</v>
      </c>
      <c r="AG1" s="661" t="s">
        <v>2322</v>
      </c>
      <c r="AH1" s="663" t="s">
        <v>2323</v>
      </c>
      <c r="AI1" s="661" t="s">
        <v>2324</v>
      </c>
      <c r="AJ1" s="664" t="s">
        <v>2325</v>
      </c>
      <c r="AK1" s="661" t="s">
        <v>2326</v>
      </c>
      <c r="AL1" s="661" t="s">
        <v>2327</v>
      </c>
      <c r="AM1" s="661" t="s">
        <v>2328</v>
      </c>
      <c r="AN1" s="665" t="s">
        <v>2329</v>
      </c>
      <c r="AO1" s="663" t="s">
        <v>2330</v>
      </c>
      <c r="AP1" s="661" t="s">
        <v>2331</v>
      </c>
      <c r="AQ1" s="661" t="s">
        <v>2332</v>
      </c>
      <c r="AR1" s="661" t="s">
        <v>2333</v>
      </c>
      <c r="AS1" s="662"/>
    </row>
    <row r="2" spans="1:45" x14ac:dyDescent="0.2">
      <c r="A2" s="666">
        <v>42</v>
      </c>
      <c r="B2" s="666" t="s">
        <v>1363</v>
      </c>
      <c r="C2" s="666">
        <v>2008</v>
      </c>
      <c r="D2" s="667" t="s">
        <v>2334</v>
      </c>
      <c r="E2" s="666" t="s">
        <v>2335</v>
      </c>
      <c r="F2" s="666">
        <v>4.4580000000000002</v>
      </c>
      <c r="G2" s="668" t="s">
        <v>2336</v>
      </c>
      <c r="H2" s="667" t="s">
        <v>2337</v>
      </c>
      <c r="I2" s="667" t="s">
        <v>73</v>
      </c>
      <c r="J2" s="667" t="s">
        <v>52</v>
      </c>
      <c r="K2" s="667" t="s">
        <v>52</v>
      </c>
      <c r="L2" s="667" t="s">
        <v>52</v>
      </c>
      <c r="M2" s="666" t="s">
        <v>2338</v>
      </c>
      <c r="N2" s="668" t="s">
        <v>2339</v>
      </c>
      <c r="O2" s="666" t="s">
        <v>1583</v>
      </c>
      <c r="P2" s="666" t="s">
        <v>2340</v>
      </c>
      <c r="Q2" s="666" t="s">
        <v>2340</v>
      </c>
      <c r="S2" s="669" t="s">
        <v>1601</v>
      </c>
      <c r="T2" s="667" t="s">
        <v>404</v>
      </c>
      <c r="U2" s="669">
        <v>4</v>
      </c>
      <c r="V2" s="666">
        <v>4</v>
      </c>
      <c r="W2" s="666">
        <v>2</v>
      </c>
      <c r="X2" s="666">
        <v>3</v>
      </c>
      <c r="Y2" s="666">
        <v>9</v>
      </c>
      <c r="Z2" s="670">
        <v>66.666666666666657</v>
      </c>
      <c r="AA2" s="670">
        <v>50</v>
      </c>
      <c r="AB2" s="670">
        <v>60</v>
      </c>
      <c r="AC2" s="670">
        <v>60</v>
      </c>
      <c r="AD2" s="671">
        <v>0</v>
      </c>
      <c r="AE2" s="672">
        <v>1</v>
      </c>
      <c r="AF2" s="673">
        <v>0</v>
      </c>
      <c r="AG2" s="673">
        <v>1</v>
      </c>
      <c r="AH2" s="672">
        <v>1</v>
      </c>
      <c r="AI2" s="673">
        <v>1</v>
      </c>
      <c r="AJ2" s="674">
        <v>1</v>
      </c>
      <c r="AK2" s="675">
        <v>1</v>
      </c>
      <c r="AL2" s="675">
        <v>0</v>
      </c>
      <c r="AM2" s="675">
        <v>0</v>
      </c>
      <c r="AN2" s="676">
        <v>1</v>
      </c>
      <c r="AO2" s="672">
        <v>1</v>
      </c>
      <c r="AP2" s="675">
        <v>1</v>
      </c>
      <c r="AQ2" s="675">
        <v>0</v>
      </c>
      <c r="AR2" s="675">
        <v>0</v>
      </c>
    </row>
    <row r="3" spans="1:45" x14ac:dyDescent="0.2">
      <c r="A3" s="666">
        <v>42</v>
      </c>
      <c r="B3" s="666" t="s">
        <v>1363</v>
      </c>
      <c r="C3" s="666">
        <v>2008</v>
      </c>
      <c r="D3" s="667" t="s">
        <v>2334</v>
      </c>
      <c r="E3" s="666" t="s">
        <v>2335</v>
      </c>
      <c r="F3" s="666">
        <v>4.4580000000000002</v>
      </c>
      <c r="G3" s="668" t="s">
        <v>2336</v>
      </c>
      <c r="H3" s="667" t="s">
        <v>2337</v>
      </c>
      <c r="I3" s="667" t="s">
        <v>73</v>
      </c>
      <c r="J3" s="667" t="s">
        <v>52</v>
      </c>
      <c r="K3" s="667" t="s">
        <v>52</v>
      </c>
      <c r="L3" s="667" t="s">
        <v>52</v>
      </c>
      <c r="M3" s="666" t="s">
        <v>2341</v>
      </c>
      <c r="N3" s="668" t="s">
        <v>2339</v>
      </c>
      <c r="O3" s="666" t="s">
        <v>1583</v>
      </c>
      <c r="P3" s="666" t="s">
        <v>2340</v>
      </c>
      <c r="Q3" s="666" t="s">
        <v>2340</v>
      </c>
      <c r="S3" s="669" t="s">
        <v>1601</v>
      </c>
      <c r="T3" s="667" t="s">
        <v>404</v>
      </c>
      <c r="U3" s="669">
        <v>4</v>
      </c>
      <c r="V3" s="666">
        <v>4</v>
      </c>
      <c r="W3" s="666">
        <v>2</v>
      </c>
      <c r="X3" s="666">
        <v>3</v>
      </c>
      <c r="Y3" s="666">
        <v>9</v>
      </c>
      <c r="Z3" s="670">
        <v>66.666666666666657</v>
      </c>
      <c r="AA3" s="670">
        <v>50</v>
      </c>
      <c r="AB3" s="670">
        <v>60</v>
      </c>
      <c r="AC3" s="670">
        <v>60</v>
      </c>
      <c r="AD3" s="671">
        <v>0</v>
      </c>
      <c r="AE3" s="672">
        <v>1</v>
      </c>
      <c r="AF3" s="673">
        <v>0</v>
      </c>
      <c r="AG3" s="673">
        <v>1</v>
      </c>
      <c r="AH3" s="672">
        <v>1</v>
      </c>
      <c r="AI3" s="673">
        <v>1</v>
      </c>
      <c r="AJ3" s="674">
        <v>1</v>
      </c>
      <c r="AK3" s="675">
        <v>1</v>
      </c>
      <c r="AL3" s="675">
        <v>0</v>
      </c>
      <c r="AM3" s="675">
        <v>0</v>
      </c>
      <c r="AN3" s="676">
        <v>1</v>
      </c>
      <c r="AO3" s="672">
        <v>1</v>
      </c>
      <c r="AP3" s="675">
        <v>1</v>
      </c>
      <c r="AQ3" s="675">
        <v>0</v>
      </c>
      <c r="AR3" s="675">
        <v>0</v>
      </c>
    </row>
    <row r="4" spans="1:45" x14ac:dyDescent="0.2">
      <c r="A4" s="666" t="s">
        <v>2342</v>
      </c>
      <c r="B4" s="666" t="s">
        <v>2343</v>
      </c>
      <c r="C4" s="666">
        <v>1975</v>
      </c>
      <c r="D4" s="667" t="s">
        <v>2344</v>
      </c>
      <c r="E4" s="666" t="s">
        <v>2345</v>
      </c>
      <c r="F4" s="666">
        <v>4.407</v>
      </c>
      <c r="G4" s="668" t="s">
        <v>2336</v>
      </c>
      <c r="H4" s="666" t="s">
        <v>2337</v>
      </c>
      <c r="I4" s="666" t="s">
        <v>2208</v>
      </c>
      <c r="J4" s="667" t="s">
        <v>2346</v>
      </c>
      <c r="K4" s="666" t="s">
        <v>52</v>
      </c>
      <c r="L4" s="666" t="s">
        <v>2347</v>
      </c>
      <c r="M4" s="666" t="s">
        <v>52</v>
      </c>
      <c r="N4" s="668" t="s">
        <v>2348</v>
      </c>
      <c r="O4" s="667" t="s">
        <v>1582</v>
      </c>
      <c r="P4" s="667" t="s">
        <v>2349</v>
      </c>
      <c r="Q4" s="677" t="s">
        <v>660</v>
      </c>
      <c r="R4" s="677"/>
      <c r="S4" s="669" t="s">
        <v>1596</v>
      </c>
      <c r="T4" s="667" t="s">
        <v>662</v>
      </c>
      <c r="U4" s="669">
        <v>3</v>
      </c>
      <c r="V4" s="666">
        <v>4</v>
      </c>
      <c r="W4" s="666">
        <v>2</v>
      </c>
      <c r="X4" s="667">
        <v>3</v>
      </c>
      <c r="Y4" s="667">
        <v>4.5</v>
      </c>
      <c r="Z4" s="670">
        <v>66.666666666666657</v>
      </c>
      <c r="AA4" s="670">
        <v>50</v>
      </c>
      <c r="AB4" s="670">
        <v>60</v>
      </c>
      <c r="AC4" s="670">
        <v>30</v>
      </c>
      <c r="AD4" s="671">
        <v>1</v>
      </c>
      <c r="AE4" s="672">
        <v>1</v>
      </c>
      <c r="AF4" s="673">
        <v>0</v>
      </c>
      <c r="AG4" s="673">
        <v>0</v>
      </c>
      <c r="AH4" s="672">
        <v>1</v>
      </c>
      <c r="AI4" s="673">
        <v>1</v>
      </c>
      <c r="AJ4" s="674">
        <v>1</v>
      </c>
      <c r="AK4" s="675">
        <v>1</v>
      </c>
      <c r="AL4" s="675">
        <v>0</v>
      </c>
      <c r="AM4" s="675">
        <v>0</v>
      </c>
      <c r="AN4" s="676">
        <v>0</v>
      </c>
      <c r="AO4" s="672">
        <v>1</v>
      </c>
      <c r="AP4" s="675">
        <v>0</v>
      </c>
      <c r="AQ4" s="675">
        <v>1</v>
      </c>
      <c r="AR4" s="675">
        <v>1</v>
      </c>
    </row>
    <row r="5" spans="1:45" x14ac:dyDescent="0.2">
      <c r="A5" s="666" t="s">
        <v>2342</v>
      </c>
      <c r="B5" s="666" t="s">
        <v>2343</v>
      </c>
      <c r="C5" s="666">
        <v>1975</v>
      </c>
      <c r="D5" s="667" t="s">
        <v>2344</v>
      </c>
      <c r="E5" s="666" t="s">
        <v>2345</v>
      </c>
      <c r="F5" s="666">
        <v>4.407</v>
      </c>
      <c r="G5" s="668" t="s">
        <v>2336</v>
      </c>
      <c r="H5" s="666" t="s">
        <v>2337</v>
      </c>
      <c r="I5" s="666" t="s">
        <v>2208</v>
      </c>
      <c r="J5" s="667" t="s">
        <v>2350</v>
      </c>
      <c r="K5" s="666" t="s">
        <v>52</v>
      </c>
      <c r="L5" s="667" t="s">
        <v>2347</v>
      </c>
      <c r="M5" s="666" t="s">
        <v>52</v>
      </c>
      <c r="N5" s="668" t="s">
        <v>2348</v>
      </c>
      <c r="O5" s="667" t="s">
        <v>1582</v>
      </c>
      <c r="P5" s="667" t="s">
        <v>2349</v>
      </c>
      <c r="Q5" s="677" t="s">
        <v>660</v>
      </c>
      <c r="R5" s="677"/>
      <c r="S5" s="669" t="s">
        <v>1596</v>
      </c>
      <c r="T5" s="667" t="s">
        <v>662</v>
      </c>
      <c r="U5" s="669">
        <v>3</v>
      </c>
      <c r="V5" s="666">
        <v>4</v>
      </c>
      <c r="W5" s="666">
        <v>2</v>
      </c>
      <c r="X5" s="667">
        <v>3</v>
      </c>
      <c r="Y5" s="667">
        <v>4.5</v>
      </c>
      <c r="Z5" s="670">
        <v>66.666666666666657</v>
      </c>
      <c r="AA5" s="670">
        <v>50</v>
      </c>
      <c r="AB5" s="670">
        <v>60</v>
      </c>
      <c r="AC5" s="670">
        <v>30</v>
      </c>
      <c r="AD5" s="671">
        <v>1</v>
      </c>
      <c r="AE5" s="672">
        <v>1</v>
      </c>
      <c r="AF5" s="673">
        <v>0</v>
      </c>
      <c r="AG5" s="673">
        <v>0</v>
      </c>
      <c r="AH5" s="672">
        <v>1</v>
      </c>
      <c r="AI5" s="673">
        <v>1</v>
      </c>
      <c r="AJ5" s="674">
        <v>1</v>
      </c>
      <c r="AK5" s="675">
        <v>1</v>
      </c>
      <c r="AL5" s="675">
        <v>0</v>
      </c>
      <c r="AM5" s="675">
        <v>0</v>
      </c>
      <c r="AN5" s="676">
        <v>0</v>
      </c>
      <c r="AO5" s="672">
        <v>1</v>
      </c>
      <c r="AP5" s="675">
        <v>0</v>
      </c>
      <c r="AQ5" s="675">
        <v>1</v>
      </c>
      <c r="AR5" s="675">
        <v>1</v>
      </c>
    </row>
    <row r="6" spans="1:45" x14ac:dyDescent="0.2">
      <c r="A6" s="666" t="s">
        <v>2342</v>
      </c>
      <c r="B6" s="666" t="s">
        <v>2343</v>
      </c>
      <c r="C6" s="666">
        <v>1975</v>
      </c>
      <c r="D6" s="667" t="s">
        <v>2344</v>
      </c>
      <c r="E6" s="666" t="s">
        <v>2345</v>
      </c>
      <c r="F6" s="666">
        <v>4.407</v>
      </c>
      <c r="G6" s="668" t="s">
        <v>2336</v>
      </c>
      <c r="H6" s="666" t="s">
        <v>2337</v>
      </c>
      <c r="I6" s="666" t="s">
        <v>2208</v>
      </c>
      <c r="J6" s="667" t="s">
        <v>2351</v>
      </c>
      <c r="K6" s="666" t="s">
        <v>52</v>
      </c>
      <c r="L6" s="667" t="s">
        <v>2347</v>
      </c>
      <c r="M6" s="666" t="s">
        <v>52</v>
      </c>
      <c r="N6" s="668" t="s">
        <v>2348</v>
      </c>
      <c r="O6" s="667" t="s">
        <v>1582</v>
      </c>
      <c r="P6" s="667" t="s">
        <v>2349</v>
      </c>
      <c r="Q6" s="677" t="s">
        <v>660</v>
      </c>
      <c r="R6" s="677"/>
      <c r="S6" s="669" t="s">
        <v>1596</v>
      </c>
      <c r="T6" s="667" t="s">
        <v>662</v>
      </c>
      <c r="U6" s="669">
        <v>3</v>
      </c>
      <c r="V6" s="666">
        <v>4</v>
      </c>
      <c r="W6" s="666">
        <v>2</v>
      </c>
      <c r="X6" s="667">
        <v>3</v>
      </c>
      <c r="Y6" s="667">
        <v>4.5</v>
      </c>
      <c r="Z6" s="670">
        <v>66.666666666666657</v>
      </c>
      <c r="AA6" s="670">
        <v>50</v>
      </c>
      <c r="AB6" s="670">
        <v>60</v>
      </c>
      <c r="AC6" s="670">
        <v>30</v>
      </c>
      <c r="AD6" s="671">
        <v>1</v>
      </c>
      <c r="AE6" s="672">
        <v>1</v>
      </c>
      <c r="AF6" s="673">
        <v>0</v>
      </c>
      <c r="AG6" s="673">
        <v>0</v>
      </c>
      <c r="AH6" s="672">
        <v>1</v>
      </c>
      <c r="AI6" s="673">
        <v>1</v>
      </c>
      <c r="AJ6" s="674">
        <v>1</v>
      </c>
      <c r="AK6" s="675">
        <v>1</v>
      </c>
      <c r="AL6" s="675">
        <v>0</v>
      </c>
      <c r="AM6" s="675">
        <v>0</v>
      </c>
      <c r="AN6" s="676">
        <v>0</v>
      </c>
      <c r="AO6" s="672">
        <v>1</v>
      </c>
      <c r="AP6" s="675">
        <v>0</v>
      </c>
      <c r="AQ6" s="675">
        <v>1</v>
      </c>
      <c r="AR6" s="675">
        <v>1</v>
      </c>
    </row>
    <row r="7" spans="1:45" x14ac:dyDescent="0.2">
      <c r="A7" s="666" t="s">
        <v>2342</v>
      </c>
      <c r="B7" s="666" t="s">
        <v>2343</v>
      </c>
      <c r="C7" s="666">
        <v>1975</v>
      </c>
      <c r="D7" s="667" t="s">
        <v>2344</v>
      </c>
      <c r="E7" s="666" t="s">
        <v>2345</v>
      </c>
      <c r="F7" s="666">
        <v>4.407</v>
      </c>
      <c r="G7" s="668" t="s">
        <v>2336</v>
      </c>
      <c r="H7" s="666" t="s">
        <v>2337</v>
      </c>
      <c r="I7" s="666" t="s">
        <v>2208</v>
      </c>
      <c r="J7" s="667" t="s">
        <v>2346</v>
      </c>
      <c r="K7" s="666" t="s">
        <v>52</v>
      </c>
      <c r="L7" s="666" t="s">
        <v>2347</v>
      </c>
      <c r="M7" s="666" t="s">
        <v>52</v>
      </c>
      <c r="N7" s="668" t="s">
        <v>2348</v>
      </c>
      <c r="O7" s="667" t="s">
        <v>1582</v>
      </c>
      <c r="P7" s="667" t="s">
        <v>2349</v>
      </c>
      <c r="Q7" s="677" t="s">
        <v>652</v>
      </c>
      <c r="R7" s="677"/>
      <c r="S7" s="669" t="s">
        <v>1596</v>
      </c>
      <c r="T7" s="667" t="s">
        <v>662</v>
      </c>
      <c r="U7" s="669">
        <v>3</v>
      </c>
      <c r="V7" s="666">
        <v>4</v>
      </c>
      <c r="W7" s="666">
        <v>2</v>
      </c>
      <c r="X7" s="667">
        <v>3</v>
      </c>
      <c r="Y7" s="667">
        <v>4.5</v>
      </c>
      <c r="Z7" s="670">
        <v>66.666666666666657</v>
      </c>
      <c r="AA7" s="670">
        <v>50</v>
      </c>
      <c r="AB7" s="670">
        <v>60</v>
      </c>
      <c r="AC7" s="670">
        <v>30</v>
      </c>
      <c r="AD7" s="671">
        <v>1</v>
      </c>
      <c r="AE7" s="672">
        <v>1</v>
      </c>
      <c r="AF7" s="673">
        <v>0</v>
      </c>
      <c r="AG7" s="673">
        <v>0</v>
      </c>
      <c r="AH7" s="672">
        <v>1</v>
      </c>
      <c r="AI7" s="673">
        <v>1</v>
      </c>
      <c r="AJ7" s="674">
        <v>1</v>
      </c>
      <c r="AK7" s="675">
        <v>1</v>
      </c>
      <c r="AL7" s="675">
        <v>0</v>
      </c>
      <c r="AM7" s="675">
        <v>0</v>
      </c>
      <c r="AN7" s="676">
        <v>0</v>
      </c>
      <c r="AO7" s="672">
        <v>1</v>
      </c>
      <c r="AP7" s="675">
        <v>0</v>
      </c>
      <c r="AQ7" s="675">
        <v>1</v>
      </c>
      <c r="AR7" s="675">
        <v>1</v>
      </c>
    </row>
    <row r="8" spans="1:45" x14ac:dyDescent="0.2">
      <c r="A8" s="666" t="s">
        <v>2342</v>
      </c>
      <c r="B8" s="666" t="s">
        <v>2343</v>
      </c>
      <c r="C8" s="666">
        <v>1975</v>
      </c>
      <c r="D8" s="667" t="s">
        <v>2344</v>
      </c>
      <c r="E8" s="666" t="s">
        <v>2345</v>
      </c>
      <c r="F8" s="666">
        <v>4.407</v>
      </c>
      <c r="G8" s="668" t="s">
        <v>2336</v>
      </c>
      <c r="H8" s="666" t="s">
        <v>2337</v>
      </c>
      <c r="I8" s="666" t="s">
        <v>2208</v>
      </c>
      <c r="J8" s="667" t="s">
        <v>2351</v>
      </c>
      <c r="K8" s="666" t="s">
        <v>52</v>
      </c>
      <c r="L8" s="667" t="s">
        <v>2347</v>
      </c>
      <c r="M8" s="666" t="s">
        <v>52</v>
      </c>
      <c r="N8" s="668" t="s">
        <v>2348</v>
      </c>
      <c r="O8" s="667" t="s">
        <v>1582</v>
      </c>
      <c r="P8" s="667" t="s">
        <v>2349</v>
      </c>
      <c r="Q8" s="677" t="s">
        <v>652</v>
      </c>
      <c r="R8" s="677"/>
      <c r="S8" s="669" t="s">
        <v>1596</v>
      </c>
      <c r="T8" s="667" t="s">
        <v>662</v>
      </c>
      <c r="U8" s="669">
        <v>3</v>
      </c>
      <c r="V8" s="666">
        <v>4</v>
      </c>
      <c r="W8" s="666">
        <v>2</v>
      </c>
      <c r="X8" s="667">
        <v>3</v>
      </c>
      <c r="Y8" s="667">
        <v>4.5</v>
      </c>
      <c r="Z8" s="670">
        <v>66.666666666666657</v>
      </c>
      <c r="AA8" s="670">
        <v>50</v>
      </c>
      <c r="AB8" s="670">
        <v>60</v>
      </c>
      <c r="AC8" s="670">
        <v>30</v>
      </c>
      <c r="AD8" s="671">
        <v>1</v>
      </c>
      <c r="AE8" s="672">
        <v>1</v>
      </c>
      <c r="AF8" s="673">
        <v>0</v>
      </c>
      <c r="AG8" s="673">
        <v>0</v>
      </c>
      <c r="AH8" s="672">
        <v>1</v>
      </c>
      <c r="AI8" s="673">
        <v>1</v>
      </c>
      <c r="AJ8" s="674">
        <v>1</v>
      </c>
      <c r="AK8" s="675">
        <v>1</v>
      </c>
      <c r="AL8" s="675">
        <v>0</v>
      </c>
      <c r="AM8" s="675">
        <v>0</v>
      </c>
      <c r="AN8" s="676">
        <v>0</v>
      </c>
      <c r="AO8" s="672">
        <v>1</v>
      </c>
      <c r="AP8" s="675">
        <v>0</v>
      </c>
      <c r="AQ8" s="675">
        <v>1</v>
      </c>
      <c r="AR8" s="675">
        <v>1</v>
      </c>
    </row>
    <row r="9" spans="1:45" x14ac:dyDescent="0.2">
      <c r="A9" s="666" t="s">
        <v>2342</v>
      </c>
      <c r="B9" s="666" t="s">
        <v>2343</v>
      </c>
      <c r="C9" s="666">
        <v>1975</v>
      </c>
      <c r="D9" s="667" t="s">
        <v>2344</v>
      </c>
      <c r="E9" s="666" t="s">
        <v>2345</v>
      </c>
      <c r="F9" s="666">
        <v>4.407</v>
      </c>
      <c r="G9" s="668" t="s">
        <v>2336</v>
      </c>
      <c r="H9" s="666" t="s">
        <v>2337</v>
      </c>
      <c r="I9" s="666" t="s">
        <v>2208</v>
      </c>
      <c r="J9" s="667" t="s">
        <v>2346</v>
      </c>
      <c r="K9" s="666" t="s">
        <v>52</v>
      </c>
      <c r="L9" s="666" t="s">
        <v>2347</v>
      </c>
      <c r="M9" s="666" t="s">
        <v>52</v>
      </c>
      <c r="N9" s="668" t="s">
        <v>2348</v>
      </c>
      <c r="O9" s="667" t="s">
        <v>1582</v>
      </c>
      <c r="P9" s="667" t="s">
        <v>2349</v>
      </c>
      <c r="Q9" s="677" t="s">
        <v>628</v>
      </c>
      <c r="R9" s="677"/>
      <c r="S9" s="669" t="s">
        <v>1596</v>
      </c>
      <c r="T9" s="667" t="s">
        <v>662</v>
      </c>
      <c r="U9" s="669">
        <v>3</v>
      </c>
      <c r="V9" s="666">
        <v>4</v>
      </c>
      <c r="W9" s="666">
        <v>2</v>
      </c>
      <c r="X9" s="667">
        <v>3</v>
      </c>
      <c r="Y9" s="667">
        <v>4.5</v>
      </c>
      <c r="Z9" s="670">
        <v>66.666666666666657</v>
      </c>
      <c r="AA9" s="670">
        <v>50</v>
      </c>
      <c r="AB9" s="670">
        <v>60</v>
      </c>
      <c r="AC9" s="670">
        <v>30</v>
      </c>
      <c r="AD9" s="671">
        <v>1</v>
      </c>
      <c r="AE9" s="672">
        <v>1</v>
      </c>
      <c r="AF9" s="673">
        <v>0</v>
      </c>
      <c r="AG9" s="673">
        <v>0</v>
      </c>
      <c r="AH9" s="672">
        <v>1</v>
      </c>
      <c r="AI9" s="673">
        <v>1</v>
      </c>
      <c r="AJ9" s="674">
        <v>1</v>
      </c>
      <c r="AK9" s="675">
        <v>1</v>
      </c>
      <c r="AL9" s="675">
        <v>0</v>
      </c>
      <c r="AM9" s="675">
        <v>0</v>
      </c>
      <c r="AN9" s="676">
        <v>0</v>
      </c>
      <c r="AO9" s="672">
        <v>1</v>
      </c>
      <c r="AP9" s="675">
        <v>0</v>
      </c>
      <c r="AQ9" s="675">
        <v>1</v>
      </c>
      <c r="AR9" s="675">
        <v>1</v>
      </c>
    </row>
    <row r="10" spans="1:45" x14ac:dyDescent="0.2">
      <c r="A10" s="666" t="s">
        <v>2342</v>
      </c>
      <c r="B10" s="666" t="s">
        <v>2343</v>
      </c>
      <c r="C10" s="666">
        <v>1975</v>
      </c>
      <c r="D10" s="667" t="s">
        <v>2344</v>
      </c>
      <c r="E10" s="666" t="s">
        <v>2345</v>
      </c>
      <c r="F10" s="666">
        <v>4.407</v>
      </c>
      <c r="G10" s="668" t="s">
        <v>2336</v>
      </c>
      <c r="H10" s="666" t="s">
        <v>2337</v>
      </c>
      <c r="I10" s="666" t="s">
        <v>2208</v>
      </c>
      <c r="J10" s="667" t="s">
        <v>2350</v>
      </c>
      <c r="K10" s="666" t="s">
        <v>52</v>
      </c>
      <c r="L10" s="667" t="s">
        <v>2347</v>
      </c>
      <c r="M10" s="666" t="s">
        <v>52</v>
      </c>
      <c r="N10" s="668" t="s">
        <v>2348</v>
      </c>
      <c r="O10" s="667" t="s">
        <v>1582</v>
      </c>
      <c r="P10" s="667" t="s">
        <v>2349</v>
      </c>
      <c r="Q10" s="677" t="s">
        <v>628</v>
      </c>
      <c r="R10" s="677"/>
      <c r="S10" s="669" t="s">
        <v>1596</v>
      </c>
      <c r="T10" s="667" t="s">
        <v>662</v>
      </c>
      <c r="U10" s="669">
        <v>3</v>
      </c>
      <c r="V10" s="666">
        <v>4</v>
      </c>
      <c r="W10" s="666">
        <v>2</v>
      </c>
      <c r="X10" s="667">
        <v>3</v>
      </c>
      <c r="Y10" s="667">
        <v>4.5</v>
      </c>
      <c r="Z10" s="670">
        <v>66.666666666666657</v>
      </c>
      <c r="AA10" s="670">
        <v>50</v>
      </c>
      <c r="AB10" s="670">
        <v>60</v>
      </c>
      <c r="AC10" s="670">
        <v>30</v>
      </c>
      <c r="AD10" s="671">
        <v>1</v>
      </c>
      <c r="AE10" s="672">
        <v>1</v>
      </c>
      <c r="AF10" s="673">
        <v>0</v>
      </c>
      <c r="AG10" s="673">
        <v>0</v>
      </c>
      <c r="AH10" s="672">
        <v>1</v>
      </c>
      <c r="AI10" s="673">
        <v>1</v>
      </c>
      <c r="AJ10" s="674">
        <v>1</v>
      </c>
      <c r="AK10" s="675">
        <v>1</v>
      </c>
      <c r="AL10" s="675">
        <v>0</v>
      </c>
      <c r="AM10" s="675">
        <v>0</v>
      </c>
      <c r="AN10" s="676">
        <v>0</v>
      </c>
      <c r="AO10" s="672">
        <v>1</v>
      </c>
      <c r="AP10" s="675">
        <v>0</v>
      </c>
      <c r="AQ10" s="675">
        <v>1</v>
      </c>
      <c r="AR10" s="675">
        <v>1</v>
      </c>
    </row>
    <row r="11" spans="1:45" x14ac:dyDescent="0.2">
      <c r="A11" s="666" t="s">
        <v>2342</v>
      </c>
      <c r="B11" s="666" t="s">
        <v>2343</v>
      </c>
      <c r="C11" s="666">
        <v>1975</v>
      </c>
      <c r="D11" s="667" t="s">
        <v>2344</v>
      </c>
      <c r="E11" s="666" t="s">
        <v>2345</v>
      </c>
      <c r="F11" s="666">
        <v>4.407</v>
      </c>
      <c r="G11" s="668" t="s">
        <v>2336</v>
      </c>
      <c r="H11" s="666" t="s">
        <v>2337</v>
      </c>
      <c r="I11" s="666" t="s">
        <v>2208</v>
      </c>
      <c r="J11" s="667" t="s">
        <v>2351</v>
      </c>
      <c r="K11" s="666" t="s">
        <v>52</v>
      </c>
      <c r="L11" s="667" t="s">
        <v>2347</v>
      </c>
      <c r="M11" s="666" t="s">
        <v>52</v>
      </c>
      <c r="N11" s="668" t="s">
        <v>2348</v>
      </c>
      <c r="O11" s="667" t="s">
        <v>1582</v>
      </c>
      <c r="P11" s="667" t="s">
        <v>2349</v>
      </c>
      <c r="Q11" s="677" t="s">
        <v>628</v>
      </c>
      <c r="R11" s="677"/>
      <c r="S11" s="669" t="s">
        <v>1596</v>
      </c>
      <c r="T11" s="667" t="s">
        <v>662</v>
      </c>
      <c r="U11" s="669">
        <v>3</v>
      </c>
      <c r="V11" s="666">
        <v>4</v>
      </c>
      <c r="W11" s="666">
        <v>2</v>
      </c>
      <c r="X11" s="667">
        <v>3</v>
      </c>
      <c r="Y11" s="667">
        <v>4.5</v>
      </c>
      <c r="Z11" s="670">
        <v>66.666666666666657</v>
      </c>
      <c r="AA11" s="670">
        <v>50</v>
      </c>
      <c r="AB11" s="670">
        <v>60</v>
      </c>
      <c r="AC11" s="670">
        <v>30</v>
      </c>
      <c r="AD11" s="671">
        <v>1</v>
      </c>
      <c r="AE11" s="672">
        <v>1</v>
      </c>
      <c r="AF11" s="673">
        <v>0</v>
      </c>
      <c r="AG11" s="673">
        <v>0</v>
      </c>
      <c r="AH11" s="672">
        <v>1</v>
      </c>
      <c r="AI11" s="673">
        <v>1</v>
      </c>
      <c r="AJ11" s="674">
        <v>1</v>
      </c>
      <c r="AK11" s="675">
        <v>1</v>
      </c>
      <c r="AL11" s="675">
        <v>0</v>
      </c>
      <c r="AM11" s="675">
        <v>0</v>
      </c>
      <c r="AN11" s="676">
        <v>0</v>
      </c>
      <c r="AO11" s="672">
        <v>1</v>
      </c>
      <c r="AP11" s="675">
        <v>0</v>
      </c>
      <c r="AQ11" s="675">
        <v>1</v>
      </c>
      <c r="AR11" s="675">
        <v>1</v>
      </c>
    </row>
    <row r="12" spans="1:45" x14ac:dyDescent="0.2">
      <c r="A12" s="666" t="s">
        <v>2342</v>
      </c>
      <c r="B12" s="666" t="s">
        <v>2343</v>
      </c>
      <c r="C12" s="666">
        <v>1975</v>
      </c>
      <c r="D12" s="667" t="s">
        <v>2344</v>
      </c>
      <c r="E12" s="666" t="s">
        <v>2345</v>
      </c>
      <c r="F12" s="666">
        <v>4.407</v>
      </c>
      <c r="G12" s="668" t="s">
        <v>2336</v>
      </c>
      <c r="H12" s="666" t="s">
        <v>2337</v>
      </c>
      <c r="I12" s="666" t="s">
        <v>2208</v>
      </c>
      <c r="J12" s="667" t="s">
        <v>2346</v>
      </c>
      <c r="K12" s="666" t="s">
        <v>52</v>
      </c>
      <c r="L12" s="666" t="s">
        <v>2347</v>
      </c>
      <c r="M12" s="666" t="s">
        <v>52</v>
      </c>
      <c r="N12" s="668" t="s">
        <v>2348</v>
      </c>
      <c r="O12" s="667" t="s">
        <v>1582</v>
      </c>
      <c r="P12" s="667" t="s">
        <v>2349</v>
      </c>
      <c r="Q12" s="677" t="s">
        <v>643</v>
      </c>
      <c r="R12" s="677"/>
      <c r="S12" s="669" t="s">
        <v>1596</v>
      </c>
      <c r="T12" s="667" t="s">
        <v>663</v>
      </c>
      <c r="U12" s="669">
        <v>3</v>
      </c>
      <c r="V12" s="666">
        <v>4</v>
      </c>
      <c r="W12" s="666">
        <v>2</v>
      </c>
      <c r="X12" s="667">
        <v>3</v>
      </c>
      <c r="Y12" s="667">
        <v>4.5</v>
      </c>
      <c r="Z12" s="670">
        <v>66.666666666666657</v>
      </c>
      <c r="AA12" s="670">
        <v>50</v>
      </c>
      <c r="AB12" s="670">
        <v>60</v>
      </c>
      <c r="AC12" s="670">
        <v>30</v>
      </c>
      <c r="AD12" s="671">
        <v>1</v>
      </c>
      <c r="AE12" s="672">
        <v>1</v>
      </c>
      <c r="AF12" s="673">
        <v>0</v>
      </c>
      <c r="AG12" s="673">
        <v>0</v>
      </c>
      <c r="AH12" s="672">
        <v>1</v>
      </c>
      <c r="AI12" s="673">
        <v>1</v>
      </c>
      <c r="AJ12" s="674">
        <v>1</v>
      </c>
      <c r="AK12" s="675">
        <v>1</v>
      </c>
      <c r="AL12" s="675">
        <v>0</v>
      </c>
      <c r="AM12" s="675">
        <v>0</v>
      </c>
      <c r="AN12" s="676">
        <v>0</v>
      </c>
      <c r="AO12" s="672">
        <v>1</v>
      </c>
      <c r="AP12" s="675">
        <v>0</v>
      </c>
      <c r="AQ12" s="675">
        <v>1</v>
      </c>
      <c r="AR12" s="675">
        <v>1</v>
      </c>
    </row>
    <row r="13" spans="1:45" x14ac:dyDescent="0.2">
      <c r="A13" s="666" t="s">
        <v>2342</v>
      </c>
      <c r="B13" s="666" t="s">
        <v>2343</v>
      </c>
      <c r="C13" s="666">
        <v>1975</v>
      </c>
      <c r="D13" s="667" t="s">
        <v>2344</v>
      </c>
      <c r="E13" s="666" t="s">
        <v>2345</v>
      </c>
      <c r="F13" s="666">
        <v>4.407</v>
      </c>
      <c r="G13" s="668" t="s">
        <v>2336</v>
      </c>
      <c r="H13" s="666" t="s">
        <v>2337</v>
      </c>
      <c r="I13" s="666" t="s">
        <v>2208</v>
      </c>
      <c r="J13" s="667" t="s">
        <v>2350</v>
      </c>
      <c r="K13" s="666" t="s">
        <v>52</v>
      </c>
      <c r="L13" s="667" t="s">
        <v>2347</v>
      </c>
      <c r="M13" s="666" t="s">
        <v>52</v>
      </c>
      <c r="N13" s="668" t="s">
        <v>2348</v>
      </c>
      <c r="O13" s="667" t="s">
        <v>1582</v>
      </c>
      <c r="P13" s="667" t="s">
        <v>2349</v>
      </c>
      <c r="Q13" s="677" t="s">
        <v>643</v>
      </c>
      <c r="R13" s="677"/>
      <c r="S13" s="669" t="s">
        <v>1596</v>
      </c>
      <c r="T13" s="667" t="s">
        <v>663</v>
      </c>
      <c r="U13" s="669">
        <v>3</v>
      </c>
      <c r="V13" s="666">
        <v>4</v>
      </c>
      <c r="W13" s="666">
        <v>2</v>
      </c>
      <c r="X13" s="667">
        <v>3</v>
      </c>
      <c r="Y13" s="667">
        <v>4.5</v>
      </c>
      <c r="Z13" s="670">
        <v>66.666666666666657</v>
      </c>
      <c r="AA13" s="670">
        <v>50</v>
      </c>
      <c r="AB13" s="670">
        <v>60</v>
      </c>
      <c r="AC13" s="670">
        <v>30</v>
      </c>
      <c r="AD13" s="671">
        <v>1</v>
      </c>
      <c r="AE13" s="672">
        <v>1</v>
      </c>
      <c r="AF13" s="673">
        <v>0</v>
      </c>
      <c r="AG13" s="673">
        <v>0</v>
      </c>
      <c r="AH13" s="672">
        <v>1</v>
      </c>
      <c r="AI13" s="673">
        <v>1</v>
      </c>
      <c r="AJ13" s="674">
        <v>1</v>
      </c>
      <c r="AK13" s="675">
        <v>1</v>
      </c>
      <c r="AL13" s="675">
        <v>0</v>
      </c>
      <c r="AM13" s="675">
        <v>0</v>
      </c>
      <c r="AN13" s="676">
        <v>0</v>
      </c>
      <c r="AO13" s="672">
        <v>1</v>
      </c>
      <c r="AP13" s="675">
        <v>0</v>
      </c>
      <c r="AQ13" s="675">
        <v>1</v>
      </c>
      <c r="AR13" s="675">
        <v>1</v>
      </c>
    </row>
    <row r="14" spans="1:45" x14ac:dyDescent="0.2">
      <c r="A14" s="666" t="s">
        <v>2342</v>
      </c>
      <c r="B14" s="666" t="s">
        <v>2343</v>
      </c>
      <c r="C14" s="666">
        <v>1975</v>
      </c>
      <c r="D14" s="667" t="s">
        <v>2344</v>
      </c>
      <c r="E14" s="666" t="s">
        <v>2345</v>
      </c>
      <c r="F14" s="666">
        <v>4.407</v>
      </c>
      <c r="G14" s="668" t="s">
        <v>2336</v>
      </c>
      <c r="H14" s="666" t="s">
        <v>2337</v>
      </c>
      <c r="I14" s="666" t="s">
        <v>2208</v>
      </c>
      <c r="J14" s="667" t="s">
        <v>2352</v>
      </c>
      <c r="K14" s="666" t="s">
        <v>52</v>
      </c>
      <c r="L14" s="667" t="s">
        <v>2347</v>
      </c>
      <c r="M14" s="666" t="s">
        <v>52</v>
      </c>
      <c r="N14" s="668" t="s">
        <v>2348</v>
      </c>
      <c r="O14" s="667" t="s">
        <v>1582</v>
      </c>
      <c r="P14" s="667" t="s">
        <v>2349</v>
      </c>
      <c r="Q14" s="677" t="s">
        <v>643</v>
      </c>
      <c r="R14" s="677"/>
      <c r="S14" s="669" t="s">
        <v>1596</v>
      </c>
      <c r="T14" s="667" t="s">
        <v>663</v>
      </c>
      <c r="U14" s="669">
        <v>3</v>
      </c>
      <c r="V14" s="666">
        <v>4</v>
      </c>
      <c r="W14" s="666">
        <v>2</v>
      </c>
      <c r="X14" s="667">
        <v>3</v>
      </c>
      <c r="Y14" s="667">
        <v>4.5</v>
      </c>
      <c r="Z14" s="670">
        <v>66.666666666666657</v>
      </c>
      <c r="AA14" s="670">
        <v>50</v>
      </c>
      <c r="AB14" s="670">
        <v>60</v>
      </c>
      <c r="AC14" s="670">
        <v>30</v>
      </c>
      <c r="AD14" s="671">
        <v>1</v>
      </c>
      <c r="AE14" s="672">
        <v>1</v>
      </c>
      <c r="AF14" s="673">
        <v>0</v>
      </c>
      <c r="AG14" s="673">
        <v>0</v>
      </c>
      <c r="AH14" s="672">
        <v>1</v>
      </c>
      <c r="AI14" s="673">
        <v>1</v>
      </c>
      <c r="AJ14" s="674">
        <v>1</v>
      </c>
      <c r="AK14" s="675">
        <v>1</v>
      </c>
      <c r="AL14" s="675">
        <v>0</v>
      </c>
      <c r="AM14" s="675">
        <v>0</v>
      </c>
      <c r="AN14" s="676">
        <v>0</v>
      </c>
      <c r="AO14" s="672">
        <v>1</v>
      </c>
      <c r="AP14" s="675">
        <v>0</v>
      </c>
      <c r="AQ14" s="675">
        <v>1</v>
      </c>
      <c r="AR14" s="675">
        <v>1</v>
      </c>
    </row>
    <row r="15" spans="1:45" x14ac:dyDescent="0.2">
      <c r="A15" s="666" t="s">
        <v>2342</v>
      </c>
      <c r="B15" s="666" t="s">
        <v>2343</v>
      </c>
      <c r="C15" s="666">
        <v>1975</v>
      </c>
      <c r="D15" s="667" t="s">
        <v>2344</v>
      </c>
      <c r="E15" s="666" t="s">
        <v>2345</v>
      </c>
      <c r="F15" s="666">
        <v>4.407</v>
      </c>
      <c r="G15" s="668" t="s">
        <v>2336</v>
      </c>
      <c r="H15" s="666" t="s">
        <v>2337</v>
      </c>
      <c r="I15" s="666" t="s">
        <v>2208</v>
      </c>
      <c r="J15" s="667" t="s">
        <v>2351</v>
      </c>
      <c r="K15" s="666" t="s">
        <v>52</v>
      </c>
      <c r="L15" s="667" t="s">
        <v>2347</v>
      </c>
      <c r="M15" s="666" t="s">
        <v>52</v>
      </c>
      <c r="N15" s="668" t="s">
        <v>2348</v>
      </c>
      <c r="O15" s="667" t="s">
        <v>1582</v>
      </c>
      <c r="P15" s="667" t="s">
        <v>2349</v>
      </c>
      <c r="Q15" s="677" t="s">
        <v>643</v>
      </c>
      <c r="R15" s="677"/>
      <c r="S15" s="669" t="s">
        <v>1596</v>
      </c>
      <c r="T15" s="667" t="s">
        <v>663</v>
      </c>
      <c r="U15" s="669">
        <v>3</v>
      </c>
      <c r="V15" s="666">
        <v>4</v>
      </c>
      <c r="W15" s="666">
        <v>2</v>
      </c>
      <c r="X15" s="667">
        <v>3</v>
      </c>
      <c r="Y15" s="667">
        <v>4.5</v>
      </c>
      <c r="Z15" s="670">
        <v>66.666666666666657</v>
      </c>
      <c r="AA15" s="670">
        <v>50</v>
      </c>
      <c r="AB15" s="670">
        <v>60</v>
      </c>
      <c r="AC15" s="670">
        <v>30</v>
      </c>
      <c r="AD15" s="671">
        <v>1</v>
      </c>
      <c r="AE15" s="672">
        <v>1</v>
      </c>
      <c r="AF15" s="673">
        <v>0</v>
      </c>
      <c r="AG15" s="673">
        <v>0</v>
      </c>
      <c r="AH15" s="672">
        <v>1</v>
      </c>
      <c r="AI15" s="673">
        <v>1</v>
      </c>
      <c r="AJ15" s="674">
        <v>1</v>
      </c>
      <c r="AK15" s="675">
        <v>1</v>
      </c>
      <c r="AL15" s="675">
        <v>0</v>
      </c>
      <c r="AM15" s="675">
        <v>0</v>
      </c>
      <c r="AN15" s="676">
        <v>0</v>
      </c>
      <c r="AO15" s="672">
        <v>1</v>
      </c>
      <c r="AP15" s="675">
        <v>0</v>
      </c>
      <c r="AQ15" s="675">
        <v>1</v>
      </c>
      <c r="AR15" s="675">
        <v>1</v>
      </c>
    </row>
    <row r="16" spans="1:45" x14ac:dyDescent="0.2">
      <c r="A16" s="666" t="s">
        <v>2342</v>
      </c>
      <c r="B16" s="666" t="s">
        <v>2343</v>
      </c>
      <c r="C16" s="666">
        <v>1975</v>
      </c>
      <c r="D16" s="667" t="s">
        <v>2344</v>
      </c>
      <c r="E16" s="666" t="s">
        <v>2345</v>
      </c>
      <c r="F16" s="666">
        <v>4.407</v>
      </c>
      <c r="G16" s="668" t="s">
        <v>2336</v>
      </c>
      <c r="H16" s="666" t="s">
        <v>2337</v>
      </c>
      <c r="I16" s="666" t="s">
        <v>2208</v>
      </c>
      <c r="J16" s="667" t="s">
        <v>2346</v>
      </c>
      <c r="K16" s="666" t="s">
        <v>52</v>
      </c>
      <c r="L16" s="666" t="s">
        <v>2347</v>
      </c>
      <c r="M16" s="666" t="s">
        <v>52</v>
      </c>
      <c r="N16" s="668" t="s">
        <v>2348</v>
      </c>
      <c r="O16" s="667" t="s">
        <v>1582</v>
      </c>
      <c r="P16" s="667" t="s">
        <v>2349</v>
      </c>
      <c r="Q16" s="677" t="s">
        <v>652</v>
      </c>
      <c r="R16" s="677"/>
      <c r="S16" s="669" t="s">
        <v>1596</v>
      </c>
      <c r="T16" s="667" t="s">
        <v>663</v>
      </c>
      <c r="U16" s="669">
        <v>3</v>
      </c>
      <c r="V16" s="666">
        <v>4</v>
      </c>
      <c r="W16" s="666">
        <v>2</v>
      </c>
      <c r="X16" s="667">
        <v>3</v>
      </c>
      <c r="Y16" s="667">
        <v>4.5</v>
      </c>
      <c r="Z16" s="670">
        <v>66.666666666666657</v>
      </c>
      <c r="AA16" s="670">
        <v>50</v>
      </c>
      <c r="AB16" s="670">
        <v>60</v>
      </c>
      <c r="AC16" s="670">
        <v>30</v>
      </c>
      <c r="AD16" s="671">
        <v>1</v>
      </c>
      <c r="AE16" s="672">
        <v>1</v>
      </c>
      <c r="AF16" s="673">
        <v>0</v>
      </c>
      <c r="AG16" s="673">
        <v>0</v>
      </c>
      <c r="AH16" s="672">
        <v>1</v>
      </c>
      <c r="AI16" s="673">
        <v>1</v>
      </c>
      <c r="AJ16" s="674">
        <v>1</v>
      </c>
      <c r="AK16" s="675">
        <v>1</v>
      </c>
      <c r="AL16" s="675">
        <v>0</v>
      </c>
      <c r="AM16" s="675">
        <v>0</v>
      </c>
      <c r="AN16" s="676">
        <v>0</v>
      </c>
      <c r="AO16" s="672">
        <v>1</v>
      </c>
      <c r="AP16" s="675">
        <v>0</v>
      </c>
      <c r="AQ16" s="675">
        <v>1</v>
      </c>
      <c r="AR16" s="675">
        <v>1</v>
      </c>
    </row>
    <row r="17" spans="1:64" x14ac:dyDescent="0.2">
      <c r="A17" s="666" t="s">
        <v>2342</v>
      </c>
      <c r="B17" s="666" t="s">
        <v>2343</v>
      </c>
      <c r="C17" s="666">
        <v>1975</v>
      </c>
      <c r="D17" s="667" t="s">
        <v>2344</v>
      </c>
      <c r="E17" s="666" t="s">
        <v>2345</v>
      </c>
      <c r="F17" s="666">
        <v>4.407</v>
      </c>
      <c r="G17" s="668" t="s">
        <v>2336</v>
      </c>
      <c r="H17" s="666" t="s">
        <v>2337</v>
      </c>
      <c r="I17" s="666" t="s">
        <v>2208</v>
      </c>
      <c r="J17" s="667" t="s">
        <v>2350</v>
      </c>
      <c r="K17" s="666" t="s">
        <v>52</v>
      </c>
      <c r="L17" s="667" t="s">
        <v>2347</v>
      </c>
      <c r="M17" s="666" t="s">
        <v>52</v>
      </c>
      <c r="N17" s="668" t="s">
        <v>2348</v>
      </c>
      <c r="O17" s="667" t="s">
        <v>1582</v>
      </c>
      <c r="P17" s="667" t="s">
        <v>2349</v>
      </c>
      <c r="Q17" s="677" t="s">
        <v>652</v>
      </c>
      <c r="R17" s="677"/>
      <c r="S17" s="669" t="s">
        <v>1596</v>
      </c>
      <c r="T17" s="667" t="s">
        <v>663</v>
      </c>
      <c r="U17" s="669">
        <v>3</v>
      </c>
      <c r="V17" s="666">
        <v>4</v>
      </c>
      <c r="W17" s="666">
        <v>2</v>
      </c>
      <c r="X17" s="667">
        <v>3</v>
      </c>
      <c r="Y17" s="667">
        <v>4.5</v>
      </c>
      <c r="Z17" s="670">
        <v>66.666666666666657</v>
      </c>
      <c r="AA17" s="670">
        <v>50</v>
      </c>
      <c r="AB17" s="670">
        <v>60</v>
      </c>
      <c r="AC17" s="670">
        <v>30</v>
      </c>
      <c r="AD17" s="671">
        <v>1</v>
      </c>
      <c r="AE17" s="672">
        <v>1</v>
      </c>
      <c r="AF17" s="673">
        <v>0</v>
      </c>
      <c r="AG17" s="673">
        <v>0</v>
      </c>
      <c r="AH17" s="672">
        <v>1</v>
      </c>
      <c r="AI17" s="673">
        <v>1</v>
      </c>
      <c r="AJ17" s="674">
        <v>1</v>
      </c>
      <c r="AK17" s="675">
        <v>1</v>
      </c>
      <c r="AL17" s="675">
        <v>0</v>
      </c>
      <c r="AM17" s="675">
        <v>0</v>
      </c>
      <c r="AN17" s="676">
        <v>0</v>
      </c>
      <c r="AO17" s="672">
        <v>1</v>
      </c>
      <c r="AP17" s="675">
        <v>0</v>
      </c>
      <c r="AQ17" s="675">
        <v>1</v>
      </c>
      <c r="AR17" s="675">
        <v>1</v>
      </c>
    </row>
    <row r="18" spans="1:64" x14ac:dyDescent="0.2">
      <c r="A18" s="666" t="s">
        <v>2342</v>
      </c>
      <c r="B18" s="666" t="s">
        <v>2343</v>
      </c>
      <c r="C18" s="666">
        <v>1975</v>
      </c>
      <c r="D18" s="667" t="s">
        <v>2344</v>
      </c>
      <c r="E18" s="666" t="s">
        <v>2345</v>
      </c>
      <c r="F18" s="666">
        <v>4.407</v>
      </c>
      <c r="G18" s="668" t="s">
        <v>2336</v>
      </c>
      <c r="H18" s="666" t="s">
        <v>2337</v>
      </c>
      <c r="I18" s="666" t="s">
        <v>2208</v>
      </c>
      <c r="J18" s="667" t="s">
        <v>2352</v>
      </c>
      <c r="K18" s="666" t="s">
        <v>52</v>
      </c>
      <c r="L18" s="667" t="s">
        <v>2347</v>
      </c>
      <c r="M18" s="666" t="s">
        <v>52</v>
      </c>
      <c r="N18" s="668" t="s">
        <v>2348</v>
      </c>
      <c r="O18" s="667" t="s">
        <v>1582</v>
      </c>
      <c r="P18" s="667" t="s">
        <v>2349</v>
      </c>
      <c r="Q18" s="677" t="s">
        <v>652</v>
      </c>
      <c r="R18" s="677"/>
      <c r="S18" s="669" t="s">
        <v>1596</v>
      </c>
      <c r="T18" s="667" t="s">
        <v>663</v>
      </c>
      <c r="U18" s="669">
        <v>3</v>
      </c>
      <c r="V18" s="666">
        <v>4</v>
      </c>
      <c r="W18" s="666">
        <v>2</v>
      </c>
      <c r="X18" s="667">
        <v>3</v>
      </c>
      <c r="Y18" s="667">
        <v>4.5</v>
      </c>
      <c r="Z18" s="670">
        <v>66.666666666666657</v>
      </c>
      <c r="AA18" s="670">
        <v>50</v>
      </c>
      <c r="AB18" s="670">
        <v>60</v>
      </c>
      <c r="AC18" s="670">
        <v>30</v>
      </c>
      <c r="AD18" s="671">
        <v>1</v>
      </c>
      <c r="AE18" s="672">
        <v>1</v>
      </c>
      <c r="AF18" s="673">
        <v>0</v>
      </c>
      <c r="AG18" s="673">
        <v>0</v>
      </c>
      <c r="AH18" s="672">
        <v>1</v>
      </c>
      <c r="AI18" s="673">
        <v>1</v>
      </c>
      <c r="AJ18" s="674">
        <v>1</v>
      </c>
      <c r="AK18" s="675">
        <v>1</v>
      </c>
      <c r="AL18" s="675">
        <v>0</v>
      </c>
      <c r="AM18" s="675">
        <v>0</v>
      </c>
      <c r="AN18" s="676">
        <v>0</v>
      </c>
      <c r="AO18" s="672">
        <v>1</v>
      </c>
      <c r="AP18" s="675">
        <v>0</v>
      </c>
      <c r="AQ18" s="675">
        <v>1</v>
      </c>
      <c r="AR18" s="675">
        <v>1</v>
      </c>
    </row>
    <row r="19" spans="1:64" x14ac:dyDescent="0.2">
      <c r="A19" s="666" t="s">
        <v>2342</v>
      </c>
      <c r="B19" s="666" t="s">
        <v>2343</v>
      </c>
      <c r="C19" s="666">
        <v>1975</v>
      </c>
      <c r="D19" s="667" t="s">
        <v>2344</v>
      </c>
      <c r="E19" s="666" t="s">
        <v>2345</v>
      </c>
      <c r="F19" s="666">
        <v>4.407</v>
      </c>
      <c r="G19" s="668" t="s">
        <v>2336</v>
      </c>
      <c r="H19" s="666" t="s">
        <v>2337</v>
      </c>
      <c r="I19" s="666" t="s">
        <v>2208</v>
      </c>
      <c r="J19" s="667" t="s">
        <v>2346</v>
      </c>
      <c r="K19" s="666" t="s">
        <v>52</v>
      </c>
      <c r="L19" s="666" t="s">
        <v>2347</v>
      </c>
      <c r="M19" s="666" t="s">
        <v>52</v>
      </c>
      <c r="N19" s="668" t="s">
        <v>2348</v>
      </c>
      <c r="O19" s="667" t="s">
        <v>1582</v>
      </c>
      <c r="P19" s="667" t="s">
        <v>2349</v>
      </c>
      <c r="Q19" s="677" t="s">
        <v>658</v>
      </c>
      <c r="R19" s="677"/>
      <c r="S19" s="669" t="s">
        <v>1596</v>
      </c>
      <c r="T19" s="667" t="s">
        <v>663</v>
      </c>
      <c r="U19" s="669">
        <v>3</v>
      </c>
      <c r="V19" s="666">
        <v>4</v>
      </c>
      <c r="W19" s="666">
        <v>2</v>
      </c>
      <c r="X19" s="667">
        <v>3</v>
      </c>
      <c r="Y19" s="667">
        <v>4.5</v>
      </c>
      <c r="Z19" s="670">
        <v>66.666666666666657</v>
      </c>
      <c r="AA19" s="670">
        <v>50</v>
      </c>
      <c r="AB19" s="670">
        <v>60</v>
      </c>
      <c r="AC19" s="670">
        <v>30</v>
      </c>
      <c r="AD19" s="671">
        <v>1</v>
      </c>
      <c r="AE19" s="672">
        <v>1</v>
      </c>
      <c r="AF19" s="673">
        <v>0</v>
      </c>
      <c r="AG19" s="673">
        <v>0</v>
      </c>
      <c r="AH19" s="672">
        <v>1</v>
      </c>
      <c r="AI19" s="673">
        <v>1</v>
      </c>
      <c r="AJ19" s="674">
        <v>1</v>
      </c>
      <c r="AK19" s="675">
        <v>1</v>
      </c>
      <c r="AL19" s="675">
        <v>0</v>
      </c>
      <c r="AM19" s="675">
        <v>0</v>
      </c>
      <c r="AN19" s="676">
        <v>0</v>
      </c>
      <c r="AO19" s="672">
        <v>1</v>
      </c>
      <c r="AP19" s="675">
        <v>0</v>
      </c>
      <c r="AQ19" s="675">
        <v>1</v>
      </c>
      <c r="AR19" s="675">
        <v>1</v>
      </c>
    </row>
    <row r="20" spans="1:64" x14ac:dyDescent="0.2">
      <c r="A20" s="666" t="s">
        <v>2342</v>
      </c>
      <c r="B20" s="666" t="s">
        <v>2343</v>
      </c>
      <c r="C20" s="666">
        <v>1975</v>
      </c>
      <c r="D20" s="667" t="s">
        <v>2344</v>
      </c>
      <c r="E20" s="666" t="s">
        <v>2345</v>
      </c>
      <c r="F20" s="666">
        <v>4.407</v>
      </c>
      <c r="G20" s="668" t="s">
        <v>2336</v>
      </c>
      <c r="H20" s="666" t="s">
        <v>2337</v>
      </c>
      <c r="I20" s="666" t="s">
        <v>2208</v>
      </c>
      <c r="J20" s="667" t="s">
        <v>2350</v>
      </c>
      <c r="K20" s="666" t="s">
        <v>52</v>
      </c>
      <c r="L20" s="667" t="s">
        <v>2347</v>
      </c>
      <c r="M20" s="666" t="s">
        <v>52</v>
      </c>
      <c r="N20" s="668" t="s">
        <v>2348</v>
      </c>
      <c r="O20" s="667" t="s">
        <v>1582</v>
      </c>
      <c r="P20" s="667" t="s">
        <v>2349</v>
      </c>
      <c r="Q20" s="677" t="s">
        <v>658</v>
      </c>
      <c r="R20" s="677"/>
      <c r="S20" s="669" t="s">
        <v>1596</v>
      </c>
      <c r="T20" s="667" t="s">
        <v>663</v>
      </c>
      <c r="U20" s="669">
        <v>3</v>
      </c>
      <c r="V20" s="666">
        <v>4</v>
      </c>
      <c r="W20" s="666">
        <v>2</v>
      </c>
      <c r="X20" s="667">
        <v>3</v>
      </c>
      <c r="Y20" s="667">
        <v>4.5</v>
      </c>
      <c r="Z20" s="670">
        <v>66.666666666666657</v>
      </c>
      <c r="AA20" s="670">
        <v>50</v>
      </c>
      <c r="AB20" s="670">
        <v>60</v>
      </c>
      <c r="AC20" s="670">
        <v>30</v>
      </c>
      <c r="AD20" s="671">
        <v>1</v>
      </c>
      <c r="AE20" s="672">
        <v>1</v>
      </c>
      <c r="AF20" s="673">
        <v>0</v>
      </c>
      <c r="AG20" s="673">
        <v>0</v>
      </c>
      <c r="AH20" s="672">
        <v>1</v>
      </c>
      <c r="AI20" s="673">
        <v>1</v>
      </c>
      <c r="AJ20" s="674">
        <v>1</v>
      </c>
      <c r="AK20" s="675">
        <v>1</v>
      </c>
      <c r="AL20" s="675">
        <v>0</v>
      </c>
      <c r="AM20" s="675">
        <v>0</v>
      </c>
      <c r="AN20" s="676">
        <v>0</v>
      </c>
      <c r="AO20" s="672">
        <v>1</v>
      </c>
      <c r="AP20" s="675">
        <v>0</v>
      </c>
      <c r="AQ20" s="675">
        <v>1</v>
      </c>
      <c r="AR20" s="675">
        <v>1</v>
      </c>
    </row>
    <row r="21" spans="1:64" x14ac:dyDescent="0.2">
      <c r="A21" s="666" t="s">
        <v>2342</v>
      </c>
      <c r="B21" s="666" t="s">
        <v>2343</v>
      </c>
      <c r="C21" s="666">
        <v>1975</v>
      </c>
      <c r="D21" s="667" t="s">
        <v>2344</v>
      </c>
      <c r="E21" s="666" t="s">
        <v>2345</v>
      </c>
      <c r="F21" s="666">
        <v>4.407</v>
      </c>
      <c r="G21" s="668" t="s">
        <v>2336</v>
      </c>
      <c r="H21" s="666" t="s">
        <v>2337</v>
      </c>
      <c r="I21" s="666" t="s">
        <v>2208</v>
      </c>
      <c r="J21" s="667" t="s">
        <v>2352</v>
      </c>
      <c r="K21" s="666" t="s">
        <v>52</v>
      </c>
      <c r="L21" s="667" t="s">
        <v>2347</v>
      </c>
      <c r="M21" s="666" t="s">
        <v>52</v>
      </c>
      <c r="N21" s="668" t="s">
        <v>2348</v>
      </c>
      <c r="O21" s="667" t="s">
        <v>1582</v>
      </c>
      <c r="P21" s="667" t="s">
        <v>2349</v>
      </c>
      <c r="Q21" s="677" t="s">
        <v>658</v>
      </c>
      <c r="R21" s="677"/>
      <c r="S21" s="669" t="s">
        <v>1596</v>
      </c>
      <c r="T21" s="667" t="s">
        <v>663</v>
      </c>
      <c r="U21" s="669">
        <v>3</v>
      </c>
      <c r="V21" s="666">
        <v>4</v>
      </c>
      <c r="W21" s="666">
        <v>2</v>
      </c>
      <c r="X21" s="667">
        <v>3</v>
      </c>
      <c r="Y21" s="667">
        <v>4.5</v>
      </c>
      <c r="Z21" s="670">
        <v>66.666666666666657</v>
      </c>
      <c r="AA21" s="670">
        <v>50</v>
      </c>
      <c r="AB21" s="670">
        <v>60</v>
      </c>
      <c r="AC21" s="670">
        <v>30</v>
      </c>
      <c r="AD21" s="671">
        <v>1</v>
      </c>
      <c r="AE21" s="672">
        <v>1</v>
      </c>
      <c r="AF21" s="673">
        <v>0</v>
      </c>
      <c r="AG21" s="673">
        <v>0</v>
      </c>
      <c r="AH21" s="672">
        <v>1</v>
      </c>
      <c r="AI21" s="673">
        <v>1</v>
      </c>
      <c r="AJ21" s="674">
        <v>1</v>
      </c>
      <c r="AK21" s="675">
        <v>1</v>
      </c>
      <c r="AL21" s="675">
        <v>0</v>
      </c>
      <c r="AM21" s="675">
        <v>0</v>
      </c>
      <c r="AN21" s="676">
        <v>0</v>
      </c>
      <c r="AO21" s="672">
        <v>1</v>
      </c>
      <c r="AP21" s="675">
        <v>0</v>
      </c>
      <c r="AQ21" s="675">
        <v>1</v>
      </c>
      <c r="AR21" s="675">
        <v>1</v>
      </c>
    </row>
    <row r="22" spans="1:64" x14ac:dyDescent="0.2">
      <c r="A22" s="666" t="s">
        <v>2342</v>
      </c>
      <c r="B22" s="666" t="s">
        <v>2343</v>
      </c>
      <c r="C22" s="666">
        <v>1975</v>
      </c>
      <c r="D22" s="667" t="s">
        <v>2344</v>
      </c>
      <c r="E22" s="666" t="s">
        <v>2345</v>
      </c>
      <c r="F22" s="666">
        <v>4.407</v>
      </c>
      <c r="G22" s="668" t="s">
        <v>2336</v>
      </c>
      <c r="H22" s="666" t="s">
        <v>2337</v>
      </c>
      <c r="I22" s="666" t="s">
        <v>2208</v>
      </c>
      <c r="J22" s="667" t="s">
        <v>2351</v>
      </c>
      <c r="K22" s="666" t="s">
        <v>52</v>
      </c>
      <c r="L22" s="667" t="s">
        <v>2347</v>
      </c>
      <c r="M22" s="666" t="s">
        <v>52</v>
      </c>
      <c r="N22" s="668" t="s">
        <v>2348</v>
      </c>
      <c r="O22" s="667" t="s">
        <v>1582</v>
      </c>
      <c r="P22" s="667" t="s">
        <v>2349</v>
      </c>
      <c r="Q22" s="677" t="s">
        <v>658</v>
      </c>
      <c r="R22" s="677"/>
      <c r="S22" s="669" t="s">
        <v>1596</v>
      </c>
      <c r="T22" s="667" t="s">
        <v>663</v>
      </c>
      <c r="U22" s="669">
        <v>3</v>
      </c>
      <c r="V22" s="666">
        <v>4</v>
      </c>
      <c r="W22" s="666">
        <v>2</v>
      </c>
      <c r="X22" s="667">
        <v>3</v>
      </c>
      <c r="Y22" s="667">
        <v>4.5</v>
      </c>
      <c r="Z22" s="670">
        <v>66.666666666666657</v>
      </c>
      <c r="AA22" s="670">
        <v>50</v>
      </c>
      <c r="AB22" s="670">
        <v>60</v>
      </c>
      <c r="AC22" s="670">
        <v>30</v>
      </c>
      <c r="AD22" s="671">
        <v>1</v>
      </c>
      <c r="AE22" s="672">
        <v>1</v>
      </c>
      <c r="AF22" s="673">
        <v>0</v>
      </c>
      <c r="AG22" s="673">
        <v>0</v>
      </c>
      <c r="AH22" s="672">
        <v>1</v>
      </c>
      <c r="AI22" s="673">
        <v>1</v>
      </c>
      <c r="AJ22" s="674">
        <v>1</v>
      </c>
      <c r="AK22" s="675">
        <v>1</v>
      </c>
      <c r="AL22" s="675">
        <v>0</v>
      </c>
      <c r="AM22" s="675">
        <v>0</v>
      </c>
      <c r="AN22" s="676">
        <v>0</v>
      </c>
      <c r="AO22" s="672">
        <v>1</v>
      </c>
      <c r="AP22" s="675">
        <v>0</v>
      </c>
      <c r="AQ22" s="675">
        <v>1</v>
      </c>
      <c r="AR22" s="675">
        <v>1</v>
      </c>
      <c r="AS22" s="678"/>
      <c r="AT22" s="679"/>
      <c r="AU22" s="679"/>
      <c r="AV22" s="679"/>
      <c r="AW22" s="679"/>
      <c r="AX22" s="679"/>
      <c r="AY22" s="679"/>
      <c r="AZ22" s="679"/>
      <c r="BA22" s="679"/>
      <c r="BB22" s="679"/>
      <c r="BC22" s="679"/>
      <c r="BD22" s="679"/>
      <c r="BE22" s="679"/>
      <c r="BF22" s="679"/>
      <c r="BG22" s="679"/>
      <c r="BH22" s="679"/>
      <c r="BI22" s="679"/>
      <c r="BJ22" s="679"/>
      <c r="BK22" s="679"/>
      <c r="BL22" s="679"/>
    </row>
    <row r="23" spans="1:64" x14ac:dyDescent="0.2">
      <c r="A23" s="666" t="s">
        <v>2342</v>
      </c>
      <c r="B23" s="666" t="s">
        <v>2343</v>
      </c>
      <c r="C23" s="666">
        <v>1975</v>
      </c>
      <c r="D23" s="667" t="s">
        <v>2344</v>
      </c>
      <c r="E23" s="666" t="s">
        <v>2345</v>
      </c>
      <c r="F23" s="666">
        <v>4.407</v>
      </c>
      <c r="G23" s="668" t="s">
        <v>2336</v>
      </c>
      <c r="H23" s="666" t="s">
        <v>2337</v>
      </c>
      <c r="I23" s="666" t="s">
        <v>2208</v>
      </c>
      <c r="J23" s="667" t="s">
        <v>2346</v>
      </c>
      <c r="K23" s="666" t="s">
        <v>52</v>
      </c>
      <c r="L23" s="666" t="s">
        <v>2347</v>
      </c>
      <c r="M23" s="666" t="s">
        <v>2353</v>
      </c>
      <c r="N23" s="668" t="s">
        <v>2348</v>
      </c>
      <c r="O23" s="667" t="s">
        <v>1582</v>
      </c>
      <c r="P23" s="667" t="s">
        <v>2349</v>
      </c>
      <c r="Q23" s="677" t="s">
        <v>628</v>
      </c>
      <c r="R23" s="677"/>
      <c r="S23" s="669" t="s">
        <v>1596</v>
      </c>
      <c r="T23" s="667" t="s">
        <v>663</v>
      </c>
      <c r="U23" s="669">
        <v>3</v>
      </c>
      <c r="V23" s="666">
        <v>4</v>
      </c>
      <c r="W23" s="666">
        <v>2</v>
      </c>
      <c r="X23" s="667">
        <v>3</v>
      </c>
      <c r="Y23" s="667">
        <v>4.5</v>
      </c>
      <c r="Z23" s="670">
        <v>66.666666666666657</v>
      </c>
      <c r="AA23" s="670">
        <v>50</v>
      </c>
      <c r="AB23" s="670">
        <v>60</v>
      </c>
      <c r="AC23" s="670">
        <v>30</v>
      </c>
      <c r="AD23" s="671">
        <v>1</v>
      </c>
      <c r="AE23" s="672">
        <v>1</v>
      </c>
      <c r="AF23" s="673">
        <v>0</v>
      </c>
      <c r="AG23" s="673">
        <v>0</v>
      </c>
      <c r="AH23" s="672">
        <v>1</v>
      </c>
      <c r="AI23" s="673">
        <v>1</v>
      </c>
      <c r="AJ23" s="674">
        <v>1</v>
      </c>
      <c r="AK23" s="675">
        <v>1</v>
      </c>
      <c r="AL23" s="675">
        <v>0</v>
      </c>
      <c r="AM23" s="675">
        <v>0</v>
      </c>
      <c r="AN23" s="676">
        <v>0</v>
      </c>
      <c r="AO23" s="672">
        <v>1</v>
      </c>
      <c r="AP23" s="675">
        <v>0</v>
      </c>
      <c r="AQ23" s="675">
        <v>1</v>
      </c>
      <c r="AR23" s="675">
        <v>1</v>
      </c>
    </row>
    <row r="24" spans="1:64" x14ac:dyDescent="0.2">
      <c r="A24" s="666" t="s">
        <v>2342</v>
      </c>
      <c r="B24" s="666" t="s">
        <v>2343</v>
      </c>
      <c r="C24" s="666">
        <v>1975</v>
      </c>
      <c r="D24" s="667" t="s">
        <v>2344</v>
      </c>
      <c r="E24" s="666" t="s">
        <v>2345</v>
      </c>
      <c r="F24" s="666">
        <v>4.407</v>
      </c>
      <c r="G24" s="668" t="s">
        <v>2336</v>
      </c>
      <c r="H24" s="666" t="s">
        <v>2337</v>
      </c>
      <c r="I24" s="666" t="s">
        <v>2208</v>
      </c>
      <c r="J24" s="667" t="s">
        <v>2346</v>
      </c>
      <c r="K24" s="666" t="s">
        <v>52</v>
      </c>
      <c r="L24" s="666" t="s">
        <v>2347</v>
      </c>
      <c r="M24" s="666" t="s">
        <v>52</v>
      </c>
      <c r="N24" s="668" t="s">
        <v>2348</v>
      </c>
      <c r="O24" s="667" t="s">
        <v>1582</v>
      </c>
      <c r="P24" s="667" t="s">
        <v>2349</v>
      </c>
      <c r="Q24" s="677" t="s">
        <v>628</v>
      </c>
      <c r="R24" s="677"/>
      <c r="S24" s="669" t="s">
        <v>1596</v>
      </c>
      <c r="T24" s="667" t="s">
        <v>663</v>
      </c>
      <c r="U24" s="669">
        <v>3</v>
      </c>
      <c r="V24" s="666">
        <v>4</v>
      </c>
      <c r="W24" s="666">
        <v>2</v>
      </c>
      <c r="X24" s="667">
        <v>3</v>
      </c>
      <c r="Y24" s="667">
        <v>4.5</v>
      </c>
      <c r="Z24" s="670">
        <v>66.666666666666657</v>
      </c>
      <c r="AA24" s="670">
        <v>50</v>
      </c>
      <c r="AB24" s="670">
        <v>60</v>
      </c>
      <c r="AC24" s="670">
        <v>30</v>
      </c>
      <c r="AD24" s="671">
        <v>1</v>
      </c>
      <c r="AE24" s="672">
        <v>1</v>
      </c>
      <c r="AF24" s="673">
        <v>0</v>
      </c>
      <c r="AG24" s="673">
        <v>0</v>
      </c>
      <c r="AH24" s="672">
        <v>1</v>
      </c>
      <c r="AI24" s="673">
        <v>1</v>
      </c>
      <c r="AJ24" s="674">
        <v>1</v>
      </c>
      <c r="AK24" s="675">
        <v>1</v>
      </c>
      <c r="AL24" s="675">
        <v>0</v>
      </c>
      <c r="AM24" s="675">
        <v>0</v>
      </c>
      <c r="AN24" s="676">
        <v>0</v>
      </c>
      <c r="AO24" s="672">
        <v>1</v>
      </c>
      <c r="AP24" s="675">
        <v>0</v>
      </c>
      <c r="AQ24" s="675">
        <v>1</v>
      </c>
      <c r="AR24" s="675">
        <v>1</v>
      </c>
    </row>
    <row r="25" spans="1:64" x14ac:dyDescent="0.2">
      <c r="A25" s="666" t="s">
        <v>2342</v>
      </c>
      <c r="B25" s="666" t="s">
        <v>2343</v>
      </c>
      <c r="C25" s="666">
        <v>1975</v>
      </c>
      <c r="D25" s="667" t="s">
        <v>2344</v>
      </c>
      <c r="E25" s="666" t="s">
        <v>2345</v>
      </c>
      <c r="F25" s="666">
        <v>4.407</v>
      </c>
      <c r="G25" s="668" t="s">
        <v>2336</v>
      </c>
      <c r="H25" s="666" t="s">
        <v>2337</v>
      </c>
      <c r="I25" s="666" t="s">
        <v>2208</v>
      </c>
      <c r="J25" s="667" t="s">
        <v>2350</v>
      </c>
      <c r="K25" s="666" t="s">
        <v>52</v>
      </c>
      <c r="L25" s="667" t="s">
        <v>2347</v>
      </c>
      <c r="M25" s="666" t="s">
        <v>2354</v>
      </c>
      <c r="N25" s="668" t="s">
        <v>2348</v>
      </c>
      <c r="O25" s="667" t="s">
        <v>1582</v>
      </c>
      <c r="P25" s="667" t="s">
        <v>2349</v>
      </c>
      <c r="Q25" s="677" t="s">
        <v>628</v>
      </c>
      <c r="R25" s="677"/>
      <c r="S25" s="669" t="s">
        <v>1596</v>
      </c>
      <c r="T25" s="667" t="s">
        <v>663</v>
      </c>
      <c r="U25" s="669">
        <v>3</v>
      </c>
      <c r="V25" s="666">
        <v>4</v>
      </c>
      <c r="W25" s="666">
        <v>2</v>
      </c>
      <c r="X25" s="667">
        <v>3</v>
      </c>
      <c r="Y25" s="667">
        <v>4.5</v>
      </c>
      <c r="Z25" s="670">
        <v>66.666666666666657</v>
      </c>
      <c r="AA25" s="670">
        <v>50</v>
      </c>
      <c r="AB25" s="670">
        <v>60</v>
      </c>
      <c r="AC25" s="670">
        <v>30</v>
      </c>
      <c r="AD25" s="671">
        <v>1</v>
      </c>
      <c r="AE25" s="672">
        <v>1</v>
      </c>
      <c r="AF25" s="673">
        <v>0</v>
      </c>
      <c r="AG25" s="673">
        <v>0</v>
      </c>
      <c r="AH25" s="672">
        <v>1</v>
      </c>
      <c r="AI25" s="673">
        <v>1</v>
      </c>
      <c r="AJ25" s="674">
        <v>1</v>
      </c>
      <c r="AK25" s="675">
        <v>1</v>
      </c>
      <c r="AL25" s="675">
        <v>0</v>
      </c>
      <c r="AM25" s="675">
        <v>0</v>
      </c>
      <c r="AN25" s="676">
        <v>0</v>
      </c>
      <c r="AO25" s="672">
        <v>1</v>
      </c>
      <c r="AP25" s="675">
        <v>0</v>
      </c>
      <c r="AQ25" s="675">
        <v>1</v>
      </c>
      <c r="AR25" s="675">
        <v>1</v>
      </c>
    </row>
    <row r="26" spans="1:64" x14ac:dyDescent="0.2">
      <c r="A26" s="666" t="s">
        <v>2342</v>
      </c>
      <c r="B26" s="666" t="s">
        <v>2343</v>
      </c>
      <c r="C26" s="666">
        <v>1975</v>
      </c>
      <c r="D26" s="667" t="s">
        <v>2344</v>
      </c>
      <c r="E26" s="666" t="s">
        <v>2345</v>
      </c>
      <c r="F26" s="666">
        <v>4.407</v>
      </c>
      <c r="G26" s="668" t="s">
        <v>2336</v>
      </c>
      <c r="H26" s="666" t="s">
        <v>2337</v>
      </c>
      <c r="I26" s="666" t="s">
        <v>2208</v>
      </c>
      <c r="J26" s="667" t="s">
        <v>2350</v>
      </c>
      <c r="K26" s="666" t="s">
        <v>52</v>
      </c>
      <c r="L26" s="667" t="s">
        <v>2347</v>
      </c>
      <c r="M26" s="666" t="s">
        <v>52</v>
      </c>
      <c r="N26" s="668" t="s">
        <v>2348</v>
      </c>
      <c r="O26" s="667" t="s">
        <v>1582</v>
      </c>
      <c r="P26" s="667" t="s">
        <v>2349</v>
      </c>
      <c r="Q26" s="677" t="s">
        <v>628</v>
      </c>
      <c r="R26" s="677"/>
      <c r="S26" s="669" t="s">
        <v>1596</v>
      </c>
      <c r="T26" s="667" t="s">
        <v>663</v>
      </c>
      <c r="U26" s="669">
        <v>3</v>
      </c>
      <c r="V26" s="666">
        <v>4</v>
      </c>
      <c r="W26" s="666">
        <v>2</v>
      </c>
      <c r="X26" s="667">
        <v>3</v>
      </c>
      <c r="Y26" s="667">
        <v>4.5</v>
      </c>
      <c r="Z26" s="670">
        <v>66.666666666666657</v>
      </c>
      <c r="AA26" s="670">
        <v>50</v>
      </c>
      <c r="AB26" s="670">
        <v>60</v>
      </c>
      <c r="AC26" s="670">
        <v>30</v>
      </c>
      <c r="AD26" s="671">
        <v>1</v>
      </c>
      <c r="AE26" s="672">
        <v>1</v>
      </c>
      <c r="AF26" s="673">
        <v>0</v>
      </c>
      <c r="AG26" s="673">
        <v>0</v>
      </c>
      <c r="AH26" s="672">
        <v>1</v>
      </c>
      <c r="AI26" s="673">
        <v>1</v>
      </c>
      <c r="AJ26" s="674">
        <v>1</v>
      </c>
      <c r="AK26" s="675">
        <v>1</v>
      </c>
      <c r="AL26" s="675">
        <v>0</v>
      </c>
      <c r="AM26" s="675">
        <v>0</v>
      </c>
      <c r="AN26" s="676">
        <v>0</v>
      </c>
      <c r="AO26" s="672">
        <v>1</v>
      </c>
      <c r="AP26" s="675">
        <v>0</v>
      </c>
      <c r="AQ26" s="675">
        <v>1</v>
      </c>
      <c r="AR26" s="675">
        <v>1</v>
      </c>
    </row>
    <row r="27" spans="1:64" x14ac:dyDescent="0.2">
      <c r="A27" s="666" t="s">
        <v>2342</v>
      </c>
      <c r="B27" s="666" t="s">
        <v>2343</v>
      </c>
      <c r="C27" s="666">
        <v>1975</v>
      </c>
      <c r="D27" s="667" t="s">
        <v>2344</v>
      </c>
      <c r="E27" s="666" t="s">
        <v>2345</v>
      </c>
      <c r="F27" s="666">
        <v>4.407</v>
      </c>
      <c r="G27" s="668" t="s">
        <v>2336</v>
      </c>
      <c r="H27" s="666" t="s">
        <v>2337</v>
      </c>
      <c r="I27" s="666" t="s">
        <v>2208</v>
      </c>
      <c r="J27" s="667" t="s">
        <v>2352</v>
      </c>
      <c r="K27" s="666" t="s">
        <v>52</v>
      </c>
      <c r="L27" s="667" t="s">
        <v>2347</v>
      </c>
      <c r="M27" s="666" t="s">
        <v>2353</v>
      </c>
      <c r="N27" s="668" t="s">
        <v>2348</v>
      </c>
      <c r="O27" s="667" t="s">
        <v>1582</v>
      </c>
      <c r="P27" s="667" t="s">
        <v>2349</v>
      </c>
      <c r="Q27" s="677" t="s">
        <v>628</v>
      </c>
      <c r="R27" s="677"/>
      <c r="S27" s="669" t="s">
        <v>1596</v>
      </c>
      <c r="T27" s="667" t="s">
        <v>663</v>
      </c>
      <c r="U27" s="669">
        <v>3</v>
      </c>
      <c r="V27" s="666">
        <v>4</v>
      </c>
      <c r="W27" s="666">
        <v>2</v>
      </c>
      <c r="X27" s="667">
        <v>3</v>
      </c>
      <c r="Y27" s="667">
        <v>4.5</v>
      </c>
      <c r="Z27" s="670">
        <v>66.666666666666657</v>
      </c>
      <c r="AA27" s="670">
        <v>50</v>
      </c>
      <c r="AB27" s="670">
        <v>60</v>
      </c>
      <c r="AC27" s="670">
        <v>30</v>
      </c>
      <c r="AD27" s="671">
        <v>1</v>
      </c>
      <c r="AE27" s="672">
        <v>1</v>
      </c>
      <c r="AF27" s="673">
        <v>0</v>
      </c>
      <c r="AG27" s="673">
        <v>0</v>
      </c>
      <c r="AH27" s="672">
        <v>1</v>
      </c>
      <c r="AI27" s="673">
        <v>1</v>
      </c>
      <c r="AJ27" s="674">
        <v>1</v>
      </c>
      <c r="AK27" s="675">
        <v>1</v>
      </c>
      <c r="AL27" s="675">
        <v>0</v>
      </c>
      <c r="AM27" s="675">
        <v>0</v>
      </c>
      <c r="AN27" s="676">
        <v>0</v>
      </c>
      <c r="AO27" s="672">
        <v>1</v>
      </c>
      <c r="AP27" s="675">
        <v>0</v>
      </c>
      <c r="AQ27" s="675">
        <v>1</v>
      </c>
      <c r="AR27" s="675">
        <v>1</v>
      </c>
    </row>
    <row r="28" spans="1:64" x14ac:dyDescent="0.2">
      <c r="A28" s="666" t="s">
        <v>2342</v>
      </c>
      <c r="B28" s="666" t="s">
        <v>2343</v>
      </c>
      <c r="C28" s="666">
        <v>1975</v>
      </c>
      <c r="D28" s="667" t="s">
        <v>2344</v>
      </c>
      <c r="E28" s="666" t="s">
        <v>2345</v>
      </c>
      <c r="F28" s="666">
        <v>4.407</v>
      </c>
      <c r="G28" s="668" t="s">
        <v>2336</v>
      </c>
      <c r="H28" s="666" t="s">
        <v>2337</v>
      </c>
      <c r="I28" s="666" t="s">
        <v>2208</v>
      </c>
      <c r="J28" s="667" t="s">
        <v>2352</v>
      </c>
      <c r="K28" s="666" t="s">
        <v>52</v>
      </c>
      <c r="L28" s="667" t="s">
        <v>2347</v>
      </c>
      <c r="M28" s="666" t="s">
        <v>52</v>
      </c>
      <c r="N28" s="668" t="s">
        <v>2348</v>
      </c>
      <c r="O28" s="667" t="s">
        <v>1582</v>
      </c>
      <c r="P28" s="667" t="s">
        <v>2349</v>
      </c>
      <c r="Q28" s="677" t="s">
        <v>628</v>
      </c>
      <c r="R28" s="677"/>
      <c r="S28" s="669" t="s">
        <v>1596</v>
      </c>
      <c r="T28" s="667" t="s">
        <v>663</v>
      </c>
      <c r="U28" s="669">
        <v>3</v>
      </c>
      <c r="V28" s="666">
        <v>4</v>
      </c>
      <c r="W28" s="666">
        <v>2</v>
      </c>
      <c r="X28" s="667">
        <v>3</v>
      </c>
      <c r="Y28" s="667">
        <v>4.5</v>
      </c>
      <c r="Z28" s="670">
        <v>66.666666666666657</v>
      </c>
      <c r="AA28" s="670">
        <v>50</v>
      </c>
      <c r="AB28" s="670">
        <v>60</v>
      </c>
      <c r="AC28" s="670">
        <v>30</v>
      </c>
      <c r="AD28" s="671">
        <v>1</v>
      </c>
      <c r="AE28" s="672">
        <v>1</v>
      </c>
      <c r="AF28" s="673">
        <v>0</v>
      </c>
      <c r="AG28" s="673">
        <v>0</v>
      </c>
      <c r="AH28" s="672">
        <v>1</v>
      </c>
      <c r="AI28" s="673">
        <v>1</v>
      </c>
      <c r="AJ28" s="674">
        <v>1</v>
      </c>
      <c r="AK28" s="675">
        <v>1</v>
      </c>
      <c r="AL28" s="675">
        <v>0</v>
      </c>
      <c r="AM28" s="675">
        <v>0</v>
      </c>
      <c r="AN28" s="676">
        <v>0</v>
      </c>
      <c r="AO28" s="672">
        <v>1</v>
      </c>
      <c r="AP28" s="675">
        <v>0</v>
      </c>
      <c r="AQ28" s="675">
        <v>1</v>
      </c>
      <c r="AR28" s="675">
        <v>1</v>
      </c>
    </row>
    <row r="29" spans="1:64" x14ac:dyDescent="0.2">
      <c r="A29" s="666" t="s">
        <v>2342</v>
      </c>
      <c r="B29" s="666" t="s">
        <v>2343</v>
      </c>
      <c r="C29" s="666">
        <v>1975</v>
      </c>
      <c r="D29" s="667" t="s">
        <v>2344</v>
      </c>
      <c r="E29" s="666" t="s">
        <v>2345</v>
      </c>
      <c r="F29" s="666">
        <v>4.407</v>
      </c>
      <c r="G29" s="668" t="s">
        <v>2336</v>
      </c>
      <c r="H29" s="666" t="s">
        <v>2337</v>
      </c>
      <c r="I29" s="666" t="s">
        <v>2208</v>
      </c>
      <c r="J29" s="667" t="s">
        <v>2351</v>
      </c>
      <c r="K29" s="666" t="s">
        <v>52</v>
      </c>
      <c r="L29" s="667" t="s">
        <v>2347</v>
      </c>
      <c r="M29" s="666" t="s">
        <v>2353</v>
      </c>
      <c r="N29" s="668" t="s">
        <v>2348</v>
      </c>
      <c r="O29" s="667" t="s">
        <v>1582</v>
      </c>
      <c r="P29" s="667" t="s">
        <v>2349</v>
      </c>
      <c r="Q29" s="677" t="s">
        <v>628</v>
      </c>
      <c r="R29" s="677"/>
      <c r="S29" s="669" t="s">
        <v>1596</v>
      </c>
      <c r="T29" s="667" t="s">
        <v>663</v>
      </c>
      <c r="U29" s="669">
        <v>3</v>
      </c>
      <c r="V29" s="666">
        <v>4</v>
      </c>
      <c r="W29" s="666">
        <v>2</v>
      </c>
      <c r="X29" s="667">
        <v>3</v>
      </c>
      <c r="Y29" s="667">
        <v>4.5</v>
      </c>
      <c r="Z29" s="670">
        <v>66.666666666666657</v>
      </c>
      <c r="AA29" s="670">
        <v>50</v>
      </c>
      <c r="AB29" s="670">
        <v>60</v>
      </c>
      <c r="AC29" s="670">
        <v>30</v>
      </c>
      <c r="AD29" s="671">
        <v>1</v>
      </c>
      <c r="AE29" s="672">
        <v>1</v>
      </c>
      <c r="AF29" s="673">
        <v>0</v>
      </c>
      <c r="AG29" s="673">
        <v>0</v>
      </c>
      <c r="AH29" s="672">
        <v>1</v>
      </c>
      <c r="AI29" s="673">
        <v>1</v>
      </c>
      <c r="AJ29" s="674">
        <v>1</v>
      </c>
      <c r="AK29" s="675">
        <v>1</v>
      </c>
      <c r="AL29" s="675">
        <v>0</v>
      </c>
      <c r="AM29" s="675">
        <v>0</v>
      </c>
      <c r="AN29" s="676">
        <v>0</v>
      </c>
      <c r="AO29" s="672">
        <v>1</v>
      </c>
      <c r="AP29" s="675">
        <v>0</v>
      </c>
      <c r="AQ29" s="675">
        <v>1</v>
      </c>
      <c r="AR29" s="675">
        <v>1</v>
      </c>
    </row>
    <row r="30" spans="1:64" x14ac:dyDescent="0.2">
      <c r="A30" s="666" t="s">
        <v>2342</v>
      </c>
      <c r="B30" s="666" t="s">
        <v>2343</v>
      </c>
      <c r="C30" s="666">
        <v>1975</v>
      </c>
      <c r="D30" s="667" t="s">
        <v>2344</v>
      </c>
      <c r="E30" s="666" t="s">
        <v>2345</v>
      </c>
      <c r="F30" s="666">
        <v>4.407</v>
      </c>
      <c r="G30" s="668" t="s">
        <v>2336</v>
      </c>
      <c r="H30" s="666" t="s">
        <v>2337</v>
      </c>
      <c r="I30" s="666" t="s">
        <v>2208</v>
      </c>
      <c r="J30" s="667" t="s">
        <v>2351</v>
      </c>
      <c r="K30" s="666" t="s">
        <v>52</v>
      </c>
      <c r="L30" s="667" t="s">
        <v>2347</v>
      </c>
      <c r="M30" s="666" t="s">
        <v>52</v>
      </c>
      <c r="N30" s="668" t="s">
        <v>2348</v>
      </c>
      <c r="O30" s="667" t="s">
        <v>1582</v>
      </c>
      <c r="P30" s="667" t="s">
        <v>2349</v>
      </c>
      <c r="Q30" s="677" t="s">
        <v>628</v>
      </c>
      <c r="R30" s="677"/>
      <c r="S30" s="669" t="s">
        <v>1596</v>
      </c>
      <c r="T30" s="667" t="s">
        <v>663</v>
      </c>
      <c r="U30" s="669">
        <v>3</v>
      </c>
      <c r="V30" s="666">
        <v>4</v>
      </c>
      <c r="W30" s="666">
        <v>2</v>
      </c>
      <c r="X30" s="667">
        <v>3</v>
      </c>
      <c r="Y30" s="667">
        <v>4.5</v>
      </c>
      <c r="Z30" s="670">
        <v>66.666666666666657</v>
      </c>
      <c r="AA30" s="670">
        <v>50</v>
      </c>
      <c r="AB30" s="670">
        <v>60</v>
      </c>
      <c r="AC30" s="670">
        <v>30</v>
      </c>
      <c r="AD30" s="671">
        <v>1</v>
      </c>
      <c r="AE30" s="672">
        <v>1</v>
      </c>
      <c r="AF30" s="673">
        <v>0</v>
      </c>
      <c r="AG30" s="673">
        <v>0</v>
      </c>
      <c r="AH30" s="672">
        <v>1</v>
      </c>
      <c r="AI30" s="673">
        <v>1</v>
      </c>
      <c r="AJ30" s="674">
        <v>1</v>
      </c>
      <c r="AK30" s="675">
        <v>1</v>
      </c>
      <c r="AL30" s="675">
        <v>0</v>
      </c>
      <c r="AM30" s="675">
        <v>0</v>
      </c>
      <c r="AN30" s="676">
        <v>0</v>
      </c>
      <c r="AO30" s="672">
        <v>1</v>
      </c>
      <c r="AP30" s="675">
        <v>0</v>
      </c>
      <c r="AQ30" s="675">
        <v>1</v>
      </c>
      <c r="AR30" s="675">
        <v>1</v>
      </c>
    </row>
    <row r="31" spans="1:64" x14ac:dyDescent="0.2">
      <c r="A31" s="666" t="s">
        <v>2355</v>
      </c>
      <c r="B31" s="666" t="s">
        <v>1356</v>
      </c>
      <c r="C31" s="666">
        <v>2014</v>
      </c>
      <c r="D31" s="667" t="s">
        <v>2356</v>
      </c>
      <c r="E31" s="666" t="s">
        <v>2357</v>
      </c>
      <c r="F31" s="666">
        <v>2.8279999999999998</v>
      </c>
      <c r="G31" s="668" t="s">
        <v>2336</v>
      </c>
      <c r="H31" s="666" t="s">
        <v>2337</v>
      </c>
      <c r="I31" s="666" t="s">
        <v>2208</v>
      </c>
      <c r="J31" s="666" t="s">
        <v>2358</v>
      </c>
      <c r="K31" s="666" t="s">
        <v>52</v>
      </c>
      <c r="L31" s="666" t="s">
        <v>2347</v>
      </c>
      <c r="M31" s="666" t="s">
        <v>2359</v>
      </c>
      <c r="N31" s="668" t="s">
        <v>2360</v>
      </c>
      <c r="O31" s="667" t="s">
        <v>268</v>
      </c>
      <c r="P31" s="666" t="s">
        <v>2361</v>
      </c>
      <c r="Q31" s="677" t="s">
        <v>182</v>
      </c>
      <c r="R31" s="677"/>
      <c r="S31" s="668" t="s">
        <v>1597</v>
      </c>
      <c r="T31" s="666" t="s">
        <v>475</v>
      </c>
      <c r="U31" s="668">
        <v>2</v>
      </c>
      <c r="V31" s="666">
        <v>2</v>
      </c>
      <c r="W31" s="666">
        <v>3</v>
      </c>
      <c r="X31" s="666">
        <v>2</v>
      </c>
      <c r="Y31" s="666">
        <v>1.75</v>
      </c>
      <c r="Z31" s="670">
        <v>33.333333333333329</v>
      </c>
      <c r="AA31" s="670">
        <v>75</v>
      </c>
      <c r="AB31" s="670">
        <v>40</v>
      </c>
      <c r="AC31" s="670">
        <v>11.666666666666666</v>
      </c>
      <c r="AD31" s="671">
        <v>1</v>
      </c>
      <c r="AE31" s="672">
        <v>1</v>
      </c>
      <c r="AF31" s="673">
        <v>0</v>
      </c>
      <c r="AG31" s="673">
        <v>0</v>
      </c>
      <c r="AH31" s="672">
        <v>0</v>
      </c>
      <c r="AI31" s="673">
        <v>0</v>
      </c>
      <c r="AJ31" s="674">
        <v>1</v>
      </c>
      <c r="AK31" s="675">
        <v>1</v>
      </c>
      <c r="AL31" s="675">
        <v>0</v>
      </c>
      <c r="AM31" s="675">
        <v>1</v>
      </c>
      <c r="AN31" s="676">
        <v>0</v>
      </c>
      <c r="AO31" s="672">
        <v>1</v>
      </c>
      <c r="AP31" s="675">
        <v>0</v>
      </c>
      <c r="AQ31" s="675">
        <v>1</v>
      </c>
      <c r="AR31" s="675">
        <v>0</v>
      </c>
    </row>
    <row r="32" spans="1:64" x14ac:dyDescent="0.2">
      <c r="A32" s="666" t="s">
        <v>2355</v>
      </c>
      <c r="B32" s="666" t="s">
        <v>1356</v>
      </c>
      <c r="C32" s="666">
        <v>2014</v>
      </c>
      <c r="D32" s="667" t="s">
        <v>2356</v>
      </c>
      <c r="E32" s="666" t="s">
        <v>2357</v>
      </c>
      <c r="F32" s="666">
        <v>2.8279999999999998</v>
      </c>
      <c r="G32" s="668" t="s">
        <v>2336</v>
      </c>
      <c r="H32" s="666" t="s">
        <v>2337</v>
      </c>
      <c r="I32" s="666" t="s">
        <v>2208</v>
      </c>
      <c r="J32" s="666" t="s">
        <v>2358</v>
      </c>
      <c r="K32" s="666" t="s">
        <v>1813</v>
      </c>
      <c r="L32" s="666" t="s">
        <v>2362</v>
      </c>
      <c r="M32" s="666" t="s">
        <v>2363</v>
      </c>
      <c r="N32" s="668" t="s">
        <v>2360</v>
      </c>
      <c r="O32" s="667" t="s">
        <v>268</v>
      </c>
      <c r="P32" s="666" t="s">
        <v>2361</v>
      </c>
      <c r="Q32" s="677" t="s">
        <v>182</v>
      </c>
      <c r="R32" s="677"/>
      <c r="S32" s="668" t="s">
        <v>1597</v>
      </c>
      <c r="T32" s="666" t="s">
        <v>475</v>
      </c>
      <c r="U32" s="668">
        <v>2</v>
      </c>
      <c r="V32" s="666">
        <v>2</v>
      </c>
      <c r="W32" s="666">
        <v>3</v>
      </c>
      <c r="X32" s="666">
        <v>2</v>
      </c>
      <c r="Y32" s="666">
        <v>1.75</v>
      </c>
      <c r="Z32" s="670">
        <v>33.333333333333329</v>
      </c>
      <c r="AA32" s="670">
        <v>75</v>
      </c>
      <c r="AB32" s="670">
        <v>40</v>
      </c>
      <c r="AC32" s="670">
        <v>11.666666666666666</v>
      </c>
      <c r="AD32" s="671">
        <v>1</v>
      </c>
      <c r="AE32" s="672">
        <v>1</v>
      </c>
      <c r="AF32" s="673">
        <v>0</v>
      </c>
      <c r="AG32" s="673">
        <v>0</v>
      </c>
      <c r="AH32" s="672">
        <v>0</v>
      </c>
      <c r="AI32" s="673">
        <v>0</v>
      </c>
      <c r="AJ32" s="674">
        <v>1</v>
      </c>
      <c r="AK32" s="675">
        <v>1</v>
      </c>
      <c r="AL32" s="675">
        <v>0</v>
      </c>
      <c r="AM32" s="675">
        <v>1</v>
      </c>
      <c r="AN32" s="676">
        <v>0</v>
      </c>
      <c r="AO32" s="672">
        <v>1</v>
      </c>
      <c r="AP32" s="675">
        <v>0</v>
      </c>
      <c r="AQ32" s="675">
        <v>1</v>
      </c>
      <c r="AR32" s="675">
        <v>0</v>
      </c>
    </row>
    <row r="33" spans="1:64" x14ac:dyDescent="0.2">
      <c r="A33" s="666" t="s">
        <v>2355</v>
      </c>
      <c r="B33" s="666" t="s">
        <v>1356</v>
      </c>
      <c r="C33" s="666">
        <v>2014</v>
      </c>
      <c r="D33" s="667" t="s">
        <v>2356</v>
      </c>
      <c r="E33" s="666" t="s">
        <v>2357</v>
      </c>
      <c r="F33" s="666">
        <v>2.8279999999999998</v>
      </c>
      <c r="G33" s="668" t="s">
        <v>2336</v>
      </c>
      <c r="H33" s="666" t="s">
        <v>2337</v>
      </c>
      <c r="I33" s="666" t="s">
        <v>2208</v>
      </c>
      <c r="J33" s="666" t="s">
        <v>2358</v>
      </c>
      <c r="K33" s="666" t="s">
        <v>2364</v>
      </c>
      <c r="L33" s="666" t="s">
        <v>2362</v>
      </c>
      <c r="M33" s="666" t="s">
        <v>2365</v>
      </c>
      <c r="N33" s="668" t="s">
        <v>2360</v>
      </c>
      <c r="O33" s="667" t="s">
        <v>268</v>
      </c>
      <c r="P33" s="666" t="s">
        <v>2361</v>
      </c>
      <c r="Q33" s="677" t="s">
        <v>182</v>
      </c>
      <c r="R33" s="677"/>
      <c r="S33" s="668" t="s">
        <v>1597</v>
      </c>
      <c r="T33" s="666" t="s">
        <v>475</v>
      </c>
      <c r="U33" s="668">
        <v>2</v>
      </c>
      <c r="V33" s="666">
        <v>2</v>
      </c>
      <c r="W33" s="666">
        <v>3</v>
      </c>
      <c r="X33" s="666">
        <v>2</v>
      </c>
      <c r="Y33" s="666">
        <v>1.75</v>
      </c>
      <c r="Z33" s="670">
        <v>33.333333333333329</v>
      </c>
      <c r="AA33" s="670">
        <v>75</v>
      </c>
      <c r="AB33" s="670">
        <v>40</v>
      </c>
      <c r="AC33" s="670">
        <v>11.666666666666666</v>
      </c>
      <c r="AD33" s="671">
        <v>1</v>
      </c>
      <c r="AE33" s="672">
        <v>1</v>
      </c>
      <c r="AF33" s="673">
        <v>0</v>
      </c>
      <c r="AG33" s="673">
        <v>0</v>
      </c>
      <c r="AH33" s="672">
        <v>0</v>
      </c>
      <c r="AI33" s="673">
        <v>0</v>
      </c>
      <c r="AJ33" s="674">
        <v>1</v>
      </c>
      <c r="AK33" s="675">
        <v>1</v>
      </c>
      <c r="AL33" s="675">
        <v>0</v>
      </c>
      <c r="AM33" s="675">
        <v>1</v>
      </c>
      <c r="AN33" s="676">
        <v>0</v>
      </c>
      <c r="AO33" s="672">
        <v>1</v>
      </c>
      <c r="AP33" s="675">
        <v>0</v>
      </c>
      <c r="AQ33" s="675">
        <v>1</v>
      </c>
      <c r="AR33" s="675">
        <v>0</v>
      </c>
    </row>
    <row r="34" spans="1:64" x14ac:dyDescent="0.2">
      <c r="A34" s="666" t="s">
        <v>2366</v>
      </c>
      <c r="B34" s="666" t="s">
        <v>1356</v>
      </c>
      <c r="C34" s="666">
        <v>2014</v>
      </c>
      <c r="D34" s="667" t="s">
        <v>2356</v>
      </c>
      <c r="E34" s="666" t="s">
        <v>2357</v>
      </c>
      <c r="F34" s="666">
        <v>2.8279999999999998</v>
      </c>
      <c r="G34" s="668" t="s">
        <v>2336</v>
      </c>
      <c r="H34" s="666" t="s">
        <v>2337</v>
      </c>
      <c r="I34" s="666" t="s">
        <v>2367</v>
      </c>
      <c r="J34" s="667" t="s">
        <v>52</v>
      </c>
      <c r="K34" s="666" t="s">
        <v>1813</v>
      </c>
      <c r="L34" s="667" t="s">
        <v>2347</v>
      </c>
      <c r="M34" s="666" t="s">
        <v>2368</v>
      </c>
      <c r="N34" s="668" t="s">
        <v>2360</v>
      </c>
      <c r="O34" s="667" t="s">
        <v>268</v>
      </c>
      <c r="P34" s="666" t="s">
        <v>2361</v>
      </c>
      <c r="Q34" s="677" t="s">
        <v>182</v>
      </c>
      <c r="R34" s="677"/>
      <c r="S34" s="668" t="s">
        <v>1597</v>
      </c>
      <c r="T34" s="666" t="s">
        <v>475</v>
      </c>
      <c r="U34" s="668">
        <v>2</v>
      </c>
      <c r="V34" s="666">
        <v>3</v>
      </c>
      <c r="W34" s="666">
        <v>3</v>
      </c>
      <c r="X34" s="666">
        <v>2</v>
      </c>
      <c r="Y34" s="666">
        <v>2</v>
      </c>
      <c r="Z34" s="670">
        <v>50</v>
      </c>
      <c r="AA34" s="670">
        <v>75</v>
      </c>
      <c r="AB34" s="670">
        <v>40</v>
      </c>
      <c r="AC34" s="670">
        <v>13.333333333333334</v>
      </c>
      <c r="AD34" s="671">
        <v>1</v>
      </c>
      <c r="AE34" s="672">
        <v>1</v>
      </c>
      <c r="AF34" s="673">
        <v>0</v>
      </c>
      <c r="AG34" s="673">
        <v>0</v>
      </c>
      <c r="AH34" s="672">
        <v>0</v>
      </c>
      <c r="AI34" s="673">
        <v>1</v>
      </c>
      <c r="AJ34" s="674">
        <v>1</v>
      </c>
      <c r="AK34" s="675">
        <v>1</v>
      </c>
      <c r="AL34" s="675">
        <v>0</v>
      </c>
      <c r="AM34" s="675">
        <v>1</v>
      </c>
      <c r="AN34" s="676">
        <v>0</v>
      </c>
      <c r="AO34" s="672">
        <v>1</v>
      </c>
      <c r="AP34" s="675">
        <v>0</v>
      </c>
      <c r="AQ34" s="675">
        <v>1</v>
      </c>
      <c r="AR34" s="675">
        <v>0</v>
      </c>
    </row>
    <row r="35" spans="1:64" x14ac:dyDescent="0.2">
      <c r="A35" s="666" t="s">
        <v>2366</v>
      </c>
      <c r="B35" s="666" t="s">
        <v>1356</v>
      </c>
      <c r="C35" s="666">
        <v>2014</v>
      </c>
      <c r="D35" s="667" t="s">
        <v>2356</v>
      </c>
      <c r="E35" s="666" t="s">
        <v>2357</v>
      </c>
      <c r="F35" s="666">
        <v>2.8279999999999998</v>
      </c>
      <c r="G35" s="668" t="s">
        <v>2336</v>
      </c>
      <c r="H35" s="666" t="s">
        <v>2337</v>
      </c>
      <c r="I35" s="666" t="s">
        <v>2367</v>
      </c>
      <c r="J35" s="667" t="s">
        <v>52</v>
      </c>
      <c r="K35" s="666" t="s">
        <v>2364</v>
      </c>
      <c r="L35" s="667" t="s">
        <v>2347</v>
      </c>
      <c r="M35" s="666" t="s">
        <v>2369</v>
      </c>
      <c r="N35" s="668" t="s">
        <v>2360</v>
      </c>
      <c r="O35" s="667" t="s">
        <v>268</v>
      </c>
      <c r="P35" s="666" t="s">
        <v>2361</v>
      </c>
      <c r="Q35" s="677" t="s">
        <v>182</v>
      </c>
      <c r="R35" s="677"/>
      <c r="S35" s="668" t="s">
        <v>1597</v>
      </c>
      <c r="T35" s="666" t="s">
        <v>475</v>
      </c>
      <c r="U35" s="668">
        <v>2</v>
      </c>
      <c r="V35" s="666">
        <v>3</v>
      </c>
      <c r="W35" s="666">
        <v>3</v>
      </c>
      <c r="X35" s="666">
        <v>2</v>
      </c>
      <c r="Y35" s="666">
        <v>2</v>
      </c>
      <c r="Z35" s="670">
        <v>50</v>
      </c>
      <c r="AA35" s="670">
        <v>75</v>
      </c>
      <c r="AB35" s="670">
        <v>40</v>
      </c>
      <c r="AC35" s="670">
        <v>13.333333333333334</v>
      </c>
      <c r="AD35" s="671">
        <v>1</v>
      </c>
      <c r="AE35" s="672">
        <v>1</v>
      </c>
      <c r="AF35" s="673">
        <v>0</v>
      </c>
      <c r="AG35" s="673">
        <v>0</v>
      </c>
      <c r="AH35" s="672">
        <v>0</v>
      </c>
      <c r="AI35" s="673">
        <v>1</v>
      </c>
      <c r="AJ35" s="674">
        <v>1</v>
      </c>
      <c r="AK35" s="675">
        <v>1</v>
      </c>
      <c r="AL35" s="675">
        <v>0</v>
      </c>
      <c r="AM35" s="675">
        <v>1</v>
      </c>
      <c r="AN35" s="676">
        <v>0</v>
      </c>
      <c r="AO35" s="672">
        <v>1</v>
      </c>
      <c r="AP35" s="675">
        <v>0</v>
      </c>
      <c r="AQ35" s="675">
        <v>1</v>
      </c>
      <c r="AR35" s="675">
        <v>0</v>
      </c>
    </row>
    <row r="36" spans="1:64" x14ac:dyDescent="0.2">
      <c r="A36" s="666">
        <v>27</v>
      </c>
      <c r="B36" s="666" t="s">
        <v>1331</v>
      </c>
      <c r="C36" s="666">
        <v>2018</v>
      </c>
      <c r="D36" s="667" t="s">
        <v>2356</v>
      </c>
      <c r="E36" s="666" t="s">
        <v>2370</v>
      </c>
      <c r="F36" s="666">
        <v>2.46</v>
      </c>
      <c r="G36" s="668" t="s">
        <v>2336</v>
      </c>
      <c r="H36" s="666" t="s">
        <v>2337</v>
      </c>
      <c r="I36" s="667" t="s">
        <v>2371</v>
      </c>
      <c r="J36" s="667" t="s">
        <v>2372</v>
      </c>
      <c r="K36" s="667" t="s">
        <v>52</v>
      </c>
      <c r="L36" s="667" t="s">
        <v>2347</v>
      </c>
      <c r="M36" s="666" t="s">
        <v>2373</v>
      </c>
      <c r="N36" s="668" t="s">
        <v>2339</v>
      </c>
      <c r="O36" s="666" t="s">
        <v>81</v>
      </c>
      <c r="P36" s="667" t="s">
        <v>2340</v>
      </c>
      <c r="Q36" s="667" t="s">
        <v>898</v>
      </c>
      <c r="R36" s="667"/>
      <c r="S36" s="669" t="s">
        <v>1599</v>
      </c>
      <c r="T36" s="667" t="s">
        <v>899</v>
      </c>
      <c r="U36" s="668">
        <v>6</v>
      </c>
      <c r="V36" s="666">
        <v>4</v>
      </c>
      <c r="W36" s="666">
        <v>1</v>
      </c>
      <c r="X36" s="666">
        <v>3</v>
      </c>
      <c r="Y36" s="666">
        <v>8</v>
      </c>
      <c r="Z36" s="670">
        <v>66.666666666666657</v>
      </c>
      <c r="AA36" s="670">
        <v>25</v>
      </c>
      <c r="AB36" s="670">
        <v>60</v>
      </c>
      <c r="AC36" s="670">
        <v>53.333333333333336</v>
      </c>
      <c r="AD36" s="671">
        <v>1</v>
      </c>
      <c r="AE36" s="672">
        <v>1</v>
      </c>
      <c r="AF36" s="673">
        <v>0</v>
      </c>
      <c r="AG36" s="673">
        <v>0</v>
      </c>
      <c r="AH36" s="672">
        <v>1</v>
      </c>
      <c r="AI36" s="673">
        <v>1</v>
      </c>
      <c r="AJ36" s="674">
        <v>1</v>
      </c>
      <c r="AK36" s="675">
        <v>0</v>
      </c>
      <c r="AL36" s="675">
        <v>0</v>
      </c>
      <c r="AM36" s="675">
        <v>0</v>
      </c>
      <c r="AN36" s="676">
        <v>1</v>
      </c>
      <c r="AO36" s="672">
        <v>1</v>
      </c>
      <c r="AP36" s="675">
        <v>0</v>
      </c>
      <c r="AQ36" s="675">
        <v>1</v>
      </c>
      <c r="AR36" s="675">
        <v>0</v>
      </c>
    </row>
    <row r="37" spans="1:64" x14ac:dyDescent="0.2">
      <c r="A37" s="666">
        <v>27</v>
      </c>
      <c r="B37" s="666" t="s">
        <v>1331</v>
      </c>
      <c r="C37" s="666">
        <v>2018</v>
      </c>
      <c r="D37" s="667" t="s">
        <v>2356</v>
      </c>
      <c r="E37" s="666" t="s">
        <v>2370</v>
      </c>
      <c r="F37" s="666">
        <v>2.46</v>
      </c>
      <c r="G37" s="668" t="s">
        <v>2336</v>
      </c>
      <c r="H37" s="666" t="s">
        <v>2337</v>
      </c>
      <c r="I37" s="667" t="s">
        <v>2371</v>
      </c>
      <c r="J37" s="667" t="s">
        <v>2372</v>
      </c>
      <c r="K37" s="667" t="s">
        <v>52</v>
      </c>
      <c r="L37" s="667" t="s">
        <v>2347</v>
      </c>
      <c r="M37" s="666" t="s">
        <v>2374</v>
      </c>
      <c r="N37" s="668" t="s">
        <v>2339</v>
      </c>
      <c r="O37" s="666" t="s">
        <v>81</v>
      </c>
      <c r="P37" s="667" t="s">
        <v>2340</v>
      </c>
      <c r="Q37" s="667" t="s">
        <v>898</v>
      </c>
      <c r="R37" s="667"/>
      <c r="S37" s="669" t="s">
        <v>1599</v>
      </c>
      <c r="T37" s="667" t="s">
        <v>899</v>
      </c>
      <c r="U37" s="668">
        <v>6</v>
      </c>
      <c r="V37" s="666">
        <v>4</v>
      </c>
      <c r="W37" s="666">
        <v>1</v>
      </c>
      <c r="X37" s="666">
        <v>3</v>
      </c>
      <c r="Y37" s="666">
        <v>8</v>
      </c>
      <c r="Z37" s="670">
        <v>66.666666666666657</v>
      </c>
      <c r="AA37" s="670">
        <v>25</v>
      </c>
      <c r="AB37" s="670">
        <v>60</v>
      </c>
      <c r="AC37" s="670">
        <v>53.333333333333336</v>
      </c>
      <c r="AD37" s="671">
        <v>1</v>
      </c>
      <c r="AE37" s="672">
        <v>1</v>
      </c>
      <c r="AF37" s="673">
        <v>0</v>
      </c>
      <c r="AG37" s="673">
        <v>0</v>
      </c>
      <c r="AH37" s="672">
        <v>1</v>
      </c>
      <c r="AI37" s="673">
        <v>1</v>
      </c>
      <c r="AJ37" s="674">
        <v>1</v>
      </c>
      <c r="AK37" s="675">
        <v>0</v>
      </c>
      <c r="AL37" s="675">
        <v>0</v>
      </c>
      <c r="AM37" s="675">
        <v>0</v>
      </c>
      <c r="AN37" s="676">
        <v>1</v>
      </c>
      <c r="AO37" s="672">
        <v>1</v>
      </c>
      <c r="AP37" s="675">
        <v>0</v>
      </c>
      <c r="AQ37" s="675">
        <v>1</v>
      </c>
      <c r="AR37" s="675">
        <v>0</v>
      </c>
    </row>
    <row r="38" spans="1:64" x14ac:dyDescent="0.2">
      <c r="A38" s="666">
        <v>46</v>
      </c>
      <c r="B38" s="666" t="s">
        <v>1325</v>
      </c>
      <c r="C38" s="666">
        <v>2018</v>
      </c>
      <c r="D38" s="667" t="s">
        <v>2356</v>
      </c>
      <c r="E38" s="666" t="s">
        <v>2375</v>
      </c>
      <c r="F38" s="666">
        <v>3.794</v>
      </c>
      <c r="G38" s="668" t="s">
        <v>2336</v>
      </c>
      <c r="H38" s="666" t="s">
        <v>2337</v>
      </c>
      <c r="I38" s="666" t="s">
        <v>2208</v>
      </c>
      <c r="J38" s="667" t="s">
        <v>2376</v>
      </c>
      <c r="K38" s="666" t="s">
        <v>52</v>
      </c>
      <c r="L38" s="667" t="s">
        <v>2377</v>
      </c>
      <c r="M38" s="666" t="s">
        <v>52</v>
      </c>
      <c r="N38" s="668" t="s">
        <v>2348</v>
      </c>
      <c r="O38" s="667" t="s">
        <v>1582</v>
      </c>
      <c r="P38" s="667" t="s">
        <v>2378</v>
      </c>
      <c r="Q38" s="677" t="s">
        <v>79</v>
      </c>
      <c r="R38" s="677"/>
      <c r="S38" s="669" t="s">
        <v>1597</v>
      </c>
      <c r="T38" s="667" t="s">
        <v>2049</v>
      </c>
      <c r="U38" s="669">
        <v>4</v>
      </c>
      <c r="V38" s="666">
        <v>5</v>
      </c>
      <c r="W38" s="666">
        <v>1</v>
      </c>
      <c r="X38" s="666">
        <v>3</v>
      </c>
      <c r="Y38" s="666">
        <v>4.5</v>
      </c>
      <c r="Z38" s="670">
        <v>83.333333333333343</v>
      </c>
      <c r="AA38" s="670">
        <v>25</v>
      </c>
      <c r="AB38" s="670">
        <v>60</v>
      </c>
      <c r="AC38" s="670">
        <v>30</v>
      </c>
      <c r="AD38" s="671">
        <v>1</v>
      </c>
      <c r="AE38" s="672">
        <v>1</v>
      </c>
      <c r="AF38" s="673">
        <v>1</v>
      </c>
      <c r="AG38" s="673">
        <v>1</v>
      </c>
      <c r="AH38" s="672">
        <v>0</v>
      </c>
      <c r="AI38" s="673">
        <v>1</v>
      </c>
      <c r="AJ38" s="674">
        <v>1</v>
      </c>
      <c r="AK38" s="675">
        <v>0</v>
      </c>
      <c r="AL38" s="675">
        <v>0</v>
      </c>
      <c r="AM38" s="675">
        <v>0</v>
      </c>
      <c r="AN38" s="676">
        <v>1</v>
      </c>
      <c r="AO38" s="672">
        <v>1</v>
      </c>
      <c r="AP38" s="675">
        <v>0</v>
      </c>
      <c r="AQ38" s="675">
        <v>1</v>
      </c>
      <c r="AR38" s="675">
        <v>0</v>
      </c>
      <c r="AS38" s="678"/>
      <c r="AT38" s="679"/>
      <c r="AU38" s="679"/>
      <c r="AV38" s="679"/>
      <c r="AW38" s="679"/>
      <c r="AX38" s="679"/>
      <c r="AY38" s="679"/>
      <c r="AZ38" s="679"/>
      <c r="BA38" s="679"/>
      <c r="BB38" s="679"/>
      <c r="BC38" s="679"/>
      <c r="BD38" s="679"/>
      <c r="BE38" s="679"/>
      <c r="BF38" s="679"/>
      <c r="BG38" s="679"/>
      <c r="BH38" s="679"/>
      <c r="BI38" s="679"/>
      <c r="BJ38" s="679"/>
      <c r="BK38" s="679"/>
      <c r="BL38" s="679"/>
    </row>
    <row r="39" spans="1:64" x14ac:dyDescent="0.2">
      <c r="A39" s="666">
        <v>46</v>
      </c>
      <c r="B39" s="666" t="s">
        <v>1325</v>
      </c>
      <c r="C39" s="666">
        <v>2018</v>
      </c>
      <c r="D39" s="667" t="s">
        <v>2356</v>
      </c>
      <c r="E39" s="666" t="s">
        <v>2375</v>
      </c>
      <c r="F39" s="666">
        <v>3.794</v>
      </c>
      <c r="G39" s="668" t="s">
        <v>2336</v>
      </c>
      <c r="H39" s="666" t="s">
        <v>2337</v>
      </c>
      <c r="I39" s="666" t="s">
        <v>2208</v>
      </c>
      <c r="J39" s="667" t="s">
        <v>2376</v>
      </c>
      <c r="K39" s="666" t="s">
        <v>2364</v>
      </c>
      <c r="L39" s="666" t="s">
        <v>2362</v>
      </c>
      <c r="M39" s="666" t="s">
        <v>52</v>
      </c>
      <c r="N39" s="668" t="s">
        <v>2348</v>
      </c>
      <c r="O39" s="667" t="s">
        <v>1582</v>
      </c>
      <c r="P39" s="667" t="s">
        <v>2378</v>
      </c>
      <c r="Q39" s="677" t="s">
        <v>79</v>
      </c>
      <c r="R39" s="677"/>
      <c r="S39" s="669" t="s">
        <v>1597</v>
      </c>
      <c r="T39" s="667" t="s">
        <v>2049</v>
      </c>
      <c r="U39" s="669">
        <v>4</v>
      </c>
      <c r="V39" s="666">
        <v>5</v>
      </c>
      <c r="W39" s="666">
        <v>1</v>
      </c>
      <c r="X39" s="666">
        <v>3</v>
      </c>
      <c r="Y39" s="666">
        <v>4.5</v>
      </c>
      <c r="Z39" s="670">
        <v>83.333333333333343</v>
      </c>
      <c r="AA39" s="670">
        <v>25</v>
      </c>
      <c r="AB39" s="670">
        <v>60</v>
      </c>
      <c r="AC39" s="670">
        <v>30</v>
      </c>
      <c r="AD39" s="671">
        <v>1</v>
      </c>
      <c r="AE39" s="672">
        <v>1</v>
      </c>
      <c r="AF39" s="673">
        <v>1</v>
      </c>
      <c r="AG39" s="673">
        <v>1</v>
      </c>
      <c r="AH39" s="672">
        <v>0</v>
      </c>
      <c r="AI39" s="673">
        <v>1</v>
      </c>
      <c r="AJ39" s="674">
        <v>1</v>
      </c>
      <c r="AK39" s="675">
        <v>0</v>
      </c>
      <c r="AL39" s="675">
        <v>0</v>
      </c>
      <c r="AM39" s="675">
        <v>0</v>
      </c>
      <c r="AN39" s="676">
        <v>1</v>
      </c>
      <c r="AO39" s="672">
        <v>1</v>
      </c>
      <c r="AP39" s="675">
        <v>0</v>
      </c>
      <c r="AQ39" s="675">
        <v>1</v>
      </c>
      <c r="AR39" s="675">
        <v>0</v>
      </c>
    </row>
    <row r="40" spans="1:64" x14ac:dyDescent="0.2">
      <c r="A40" s="666">
        <v>46</v>
      </c>
      <c r="B40" s="666" t="s">
        <v>1325</v>
      </c>
      <c r="C40" s="666">
        <v>2018</v>
      </c>
      <c r="D40" s="667" t="s">
        <v>2356</v>
      </c>
      <c r="E40" s="666" t="s">
        <v>2375</v>
      </c>
      <c r="F40" s="666">
        <v>3.794</v>
      </c>
      <c r="G40" s="668" t="s">
        <v>2336</v>
      </c>
      <c r="H40" s="666" t="s">
        <v>2337</v>
      </c>
      <c r="I40" s="666" t="s">
        <v>2208</v>
      </c>
      <c r="J40" s="667" t="s">
        <v>2376</v>
      </c>
      <c r="K40" s="667" t="s">
        <v>52</v>
      </c>
      <c r="L40" s="667" t="s">
        <v>2379</v>
      </c>
      <c r="M40" s="666" t="s">
        <v>52</v>
      </c>
      <c r="N40" s="668" t="s">
        <v>2348</v>
      </c>
      <c r="O40" s="667" t="s">
        <v>1582</v>
      </c>
      <c r="P40" s="667" t="s">
        <v>2378</v>
      </c>
      <c r="Q40" s="677" t="s">
        <v>79</v>
      </c>
      <c r="R40" s="677"/>
      <c r="S40" s="669" t="s">
        <v>1597</v>
      </c>
      <c r="T40" s="667" t="s">
        <v>2049</v>
      </c>
      <c r="U40" s="669">
        <v>4</v>
      </c>
      <c r="V40" s="666">
        <v>5</v>
      </c>
      <c r="W40" s="666">
        <v>1</v>
      </c>
      <c r="X40" s="666">
        <v>3</v>
      </c>
      <c r="Y40" s="666">
        <v>4.5</v>
      </c>
      <c r="Z40" s="670">
        <v>83.333333333333343</v>
      </c>
      <c r="AA40" s="670">
        <v>25</v>
      </c>
      <c r="AB40" s="670">
        <v>60</v>
      </c>
      <c r="AC40" s="670">
        <v>30</v>
      </c>
      <c r="AD40" s="671">
        <v>1</v>
      </c>
      <c r="AE40" s="672">
        <v>1</v>
      </c>
      <c r="AF40" s="673">
        <v>1</v>
      </c>
      <c r="AG40" s="673">
        <v>1</v>
      </c>
      <c r="AH40" s="672">
        <v>0</v>
      </c>
      <c r="AI40" s="673">
        <v>1</v>
      </c>
      <c r="AJ40" s="674">
        <v>1</v>
      </c>
      <c r="AK40" s="675">
        <v>0</v>
      </c>
      <c r="AL40" s="675">
        <v>0</v>
      </c>
      <c r="AM40" s="675">
        <v>0</v>
      </c>
      <c r="AN40" s="676">
        <v>1</v>
      </c>
      <c r="AO40" s="672">
        <v>1</v>
      </c>
      <c r="AP40" s="675">
        <v>0</v>
      </c>
      <c r="AQ40" s="675">
        <v>1</v>
      </c>
      <c r="AR40" s="675">
        <v>0</v>
      </c>
    </row>
    <row r="41" spans="1:64" x14ac:dyDescent="0.2">
      <c r="A41" s="666">
        <v>33</v>
      </c>
      <c r="B41" s="666" t="s">
        <v>1326</v>
      </c>
      <c r="C41" s="666">
        <v>2016</v>
      </c>
      <c r="D41" s="667" t="s">
        <v>2356</v>
      </c>
      <c r="E41" s="666" t="s">
        <v>2380</v>
      </c>
      <c r="F41" s="666">
        <v>5.0990000000000002</v>
      </c>
      <c r="G41" s="668" t="s">
        <v>2336</v>
      </c>
      <c r="H41" s="666" t="s">
        <v>2337</v>
      </c>
      <c r="I41" s="666" t="s">
        <v>2208</v>
      </c>
      <c r="J41" s="667" t="s">
        <v>2376</v>
      </c>
      <c r="K41" s="666" t="s">
        <v>52</v>
      </c>
      <c r="L41" s="666" t="s">
        <v>2347</v>
      </c>
      <c r="M41" s="666" t="s">
        <v>2381</v>
      </c>
      <c r="N41" s="668" t="s">
        <v>2360</v>
      </c>
      <c r="O41" s="666" t="s">
        <v>268</v>
      </c>
      <c r="P41" s="666" t="s">
        <v>2361</v>
      </c>
      <c r="Q41" s="677" t="s">
        <v>182</v>
      </c>
      <c r="R41" s="677"/>
      <c r="S41" s="668" t="s">
        <v>1601</v>
      </c>
      <c r="T41" s="666" t="s">
        <v>966</v>
      </c>
      <c r="U41" s="668">
        <v>4</v>
      </c>
      <c r="V41" s="666">
        <v>6</v>
      </c>
      <c r="W41" s="666">
        <v>2</v>
      </c>
      <c r="X41" s="666">
        <v>5</v>
      </c>
      <c r="Y41" s="666">
        <v>13</v>
      </c>
      <c r="Z41" s="670">
        <v>100</v>
      </c>
      <c r="AA41" s="670">
        <v>50</v>
      </c>
      <c r="AB41" s="670">
        <v>100</v>
      </c>
      <c r="AC41" s="670">
        <v>86.666666666666671</v>
      </c>
      <c r="AD41" s="671">
        <v>1</v>
      </c>
      <c r="AE41" s="672">
        <v>1</v>
      </c>
      <c r="AF41" s="673">
        <v>1</v>
      </c>
      <c r="AG41" s="673">
        <v>1</v>
      </c>
      <c r="AH41" s="672">
        <v>1</v>
      </c>
      <c r="AI41" s="673">
        <v>1</v>
      </c>
      <c r="AJ41" s="674">
        <v>1</v>
      </c>
      <c r="AK41" s="675">
        <v>1</v>
      </c>
      <c r="AL41" s="675">
        <v>0</v>
      </c>
      <c r="AM41" s="675">
        <v>0</v>
      </c>
      <c r="AN41" s="676">
        <v>1</v>
      </c>
      <c r="AO41" s="672">
        <v>1</v>
      </c>
      <c r="AP41" s="675">
        <v>1</v>
      </c>
      <c r="AQ41" s="675">
        <v>1</v>
      </c>
      <c r="AR41" s="675">
        <v>1</v>
      </c>
    </row>
    <row r="42" spans="1:64" x14ac:dyDescent="0.2">
      <c r="A42" s="666" t="s">
        <v>2382</v>
      </c>
      <c r="B42" s="666" t="s">
        <v>1357</v>
      </c>
      <c r="C42" s="666">
        <v>2017</v>
      </c>
      <c r="D42" s="667" t="s">
        <v>2356</v>
      </c>
      <c r="E42" s="666" t="s">
        <v>2335</v>
      </c>
      <c r="F42" s="666">
        <v>6.6529999999999996</v>
      </c>
      <c r="G42" s="668" t="s">
        <v>2336</v>
      </c>
      <c r="H42" s="667" t="s">
        <v>2383</v>
      </c>
      <c r="I42" s="667" t="s">
        <v>2384</v>
      </c>
      <c r="J42" s="667" t="s">
        <v>52</v>
      </c>
      <c r="K42" s="667" t="s">
        <v>52</v>
      </c>
      <c r="L42" s="667" t="s">
        <v>52</v>
      </c>
      <c r="M42" s="666" t="s">
        <v>2385</v>
      </c>
      <c r="N42" s="668" t="s">
        <v>2360</v>
      </c>
      <c r="O42" s="667" t="s">
        <v>368</v>
      </c>
      <c r="P42" s="667" t="s">
        <v>2386</v>
      </c>
      <c r="Q42" s="677" t="s">
        <v>365</v>
      </c>
      <c r="R42" s="667" t="s">
        <v>2387</v>
      </c>
      <c r="S42" s="669" t="s">
        <v>1598</v>
      </c>
      <c r="T42" s="667" t="s">
        <v>357</v>
      </c>
      <c r="U42" s="669">
        <v>2</v>
      </c>
      <c r="V42" s="666">
        <v>4</v>
      </c>
      <c r="W42" s="666">
        <v>3</v>
      </c>
      <c r="X42" s="666">
        <v>2</v>
      </c>
      <c r="Y42" s="666">
        <v>9</v>
      </c>
      <c r="Z42" s="670">
        <v>66.666666666666657</v>
      </c>
      <c r="AA42" s="670">
        <v>75</v>
      </c>
      <c r="AB42" s="670">
        <v>40</v>
      </c>
      <c r="AC42" s="670">
        <v>60</v>
      </c>
      <c r="AD42" s="671">
        <v>1</v>
      </c>
      <c r="AE42" s="672">
        <v>1</v>
      </c>
      <c r="AF42" s="673">
        <v>0</v>
      </c>
      <c r="AG42" s="673">
        <v>0</v>
      </c>
      <c r="AH42" s="672">
        <v>1</v>
      </c>
      <c r="AI42" s="673">
        <v>1</v>
      </c>
      <c r="AJ42" s="674">
        <v>1</v>
      </c>
      <c r="AK42" s="675">
        <v>1</v>
      </c>
      <c r="AL42" s="675">
        <v>0</v>
      </c>
      <c r="AM42" s="675">
        <v>1</v>
      </c>
      <c r="AN42" s="676">
        <v>1</v>
      </c>
      <c r="AO42" s="672">
        <v>1</v>
      </c>
      <c r="AP42" s="675">
        <v>0</v>
      </c>
      <c r="AQ42" s="675">
        <v>0</v>
      </c>
      <c r="AR42" s="675">
        <v>0</v>
      </c>
    </row>
    <row r="43" spans="1:64" x14ac:dyDescent="0.2">
      <c r="A43" s="666" t="s">
        <v>2388</v>
      </c>
      <c r="B43" s="666" t="s">
        <v>1357</v>
      </c>
      <c r="C43" s="666">
        <v>2017</v>
      </c>
      <c r="D43" s="667" t="s">
        <v>2356</v>
      </c>
      <c r="E43" s="666" t="s">
        <v>2335</v>
      </c>
      <c r="F43" s="666">
        <v>6.6529999999999996</v>
      </c>
      <c r="G43" s="668" t="s">
        <v>2336</v>
      </c>
      <c r="H43" s="667" t="s">
        <v>2383</v>
      </c>
      <c r="I43" s="667" t="s">
        <v>2384</v>
      </c>
      <c r="J43" s="667" t="s">
        <v>52</v>
      </c>
      <c r="K43" s="667" t="s">
        <v>52</v>
      </c>
      <c r="L43" s="667" t="s">
        <v>52</v>
      </c>
      <c r="M43" s="666" t="s">
        <v>2389</v>
      </c>
      <c r="N43" s="668" t="s">
        <v>2360</v>
      </c>
      <c r="O43" s="667" t="s">
        <v>368</v>
      </c>
      <c r="P43" s="667" t="s">
        <v>2386</v>
      </c>
      <c r="Q43" s="677" t="s">
        <v>365</v>
      </c>
      <c r="R43" s="667" t="s">
        <v>2387</v>
      </c>
      <c r="S43" s="669" t="s">
        <v>1598</v>
      </c>
      <c r="T43" s="667" t="s">
        <v>357</v>
      </c>
      <c r="U43" s="669">
        <v>2</v>
      </c>
      <c r="V43" s="666">
        <v>4</v>
      </c>
      <c r="W43" s="666">
        <v>3</v>
      </c>
      <c r="X43" s="666">
        <v>2</v>
      </c>
      <c r="Y43" s="666">
        <v>9</v>
      </c>
      <c r="Z43" s="670">
        <v>66.666666666666657</v>
      </c>
      <c r="AA43" s="670">
        <v>75</v>
      </c>
      <c r="AB43" s="670">
        <v>40</v>
      </c>
      <c r="AC43" s="670">
        <v>60</v>
      </c>
      <c r="AD43" s="671">
        <v>1</v>
      </c>
      <c r="AE43" s="672">
        <v>1</v>
      </c>
      <c r="AF43" s="673">
        <v>0</v>
      </c>
      <c r="AG43" s="673">
        <v>0</v>
      </c>
      <c r="AH43" s="672">
        <v>1</v>
      </c>
      <c r="AI43" s="673">
        <v>1</v>
      </c>
      <c r="AJ43" s="674">
        <v>1</v>
      </c>
      <c r="AK43" s="675">
        <v>1</v>
      </c>
      <c r="AL43" s="675">
        <v>0</v>
      </c>
      <c r="AM43" s="675">
        <v>1</v>
      </c>
      <c r="AN43" s="676">
        <v>1</v>
      </c>
      <c r="AO43" s="672">
        <v>1</v>
      </c>
      <c r="AP43" s="675">
        <v>0</v>
      </c>
      <c r="AQ43" s="675">
        <v>0</v>
      </c>
      <c r="AR43" s="675">
        <v>0</v>
      </c>
    </row>
    <row r="44" spans="1:64" x14ac:dyDescent="0.2">
      <c r="A44" s="666" t="s">
        <v>2390</v>
      </c>
      <c r="B44" s="666" t="s">
        <v>1353</v>
      </c>
      <c r="C44" s="666">
        <v>2012</v>
      </c>
      <c r="D44" s="667" t="s">
        <v>2356</v>
      </c>
      <c r="E44" s="666" t="s">
        <v>2375</v>
      </c>
      <c r="F44" s="666">
        <v>3.73</v>
      </c>
      <c r="G44" s="668" t="s">
        <v>2336</v>
      </c>
      <c r="H44" s="667" t="s">
        <v>2391</v>
      </c>
      <c r="I44" s="667" t="s">
        <v>458</v>
      </c>
      <c r="J44" s="667" t="s">
        <v>52</v>
      </c>
      <c r="K44" s="667" t="s">
        <v>52</v>
      </c>
      <c r="L44" s="667" t="s">
        <v>52</v>
      </c>
      <c r="M44" s="666" t="s">
        <v>52</v>
      </c>
      <c r="N44" s="668" t="s">
        <v>2360</v>
      </c>
      <c r="O44" s="667" t="s">
        <v>368</v>
      </c>
      <c r="P44" s="667" t="s">
        <v>2386</v>
      </c>
      <c r="Q44" s="677" t="s">
        <v>2392</v>
      </c>
      <c r="R44" s="667" t="s">
        <v>2393</v>
      </c>
      <c r="S44" s="669" t="s">
        <v>1598</v>
      </c>
      <c r="T44" s="667" t="s">
        <v>357</v>
      </c>
      <c r="U44" s="669">
        <v>2</v>
      </c>
      <c r="V44" s="666">
        <v>2</v>
      </c>
      <c r="W44" s="666">
        <v>3</v>
      </c>
      <c r="X44" s="666">
        <v>2</v>
      </c>
      <c r="Y44" s="666">
        <v>3.5</v>
      </c>
      <c r="Z44" s="670">
        <v>33.333333333333329</v>
      </c>
      <c r="AA44" s="670">
        <v>75</v>
      </c>
      <c r="AB44" s="670">
        <v>40</v>
      </c>
      <c r="AC44" s="670">
        <v>23.333333333333332</v>
      </c>
      <c r="AD44" s="671">
        <v>0</v>
      </c>
      <c r="AE44" s="672">
        <v>0</v>
      </c>
      <c r="AF44" s="673">
        <v>0</v>
      </c>
      <c r="AG44" s="673">
        <v>0</v>
      </c>
      <c r="AH44" s="672">
        <v>1</v>
      </c>
      <c r="AI44" s="673">
        <v>1</v>
      </c>
      <c r="AJ44" s="674">
        <v>1</v>
      </c>
      <c r="AK44" s="675">
        <v>1</v>
      </c>
      <c r="AL44" s="675">
        <v>0</v>
      </c>
      <c r="AM44" s="675">
        <v>1</v>
      </c>
      <c r="AN44" s="676">
        <v>1</v>
      </c>
      <c r="AO44" s="672">
        <v>1</v>
      </c>
      <c r="AP44" s="675">
        <v>0</v>
      </c>
      <c r="AQ44" s="675">
        <v>0</v>
      </c>
      <c r="AR44" s="675">
        <v>0</v>
      </c>
    </row>
    <row r="45" spans="1:64" x14ac:dyDescent="0.2">
      <c r="A45" s="666" t="s">
        <v>2394</v>
      </c>
      <c r="B45" s="666" t="s">
        <v>1353</v>
      </c>
      <c r="C45" s="666">
        <v>2012</v>
      </c>
      <c r="D45" s="667" t="s">
        <v>2356</v>
      </c>
      <c r="E45" s="666" t="s">
        <v>2375</v>
      </c>
      <c r="F45" s="666">
        <v>3.73</v>
      </c>
      <c r="G45" s="668" t="s">
        <v>2336</v>
      </c>
      <c r="H45" s="667" t="s">
        <v>2391</v>
      </c>
      <c r="I45" s="667" t="s">
        <v>459</v>
      </c>
      <c r="J45" s="667" t="s">
        <v>52</v>
      </c>
      <c r="K45" s="667" t="s">
        <v>52</v>
      </c>
      <c r="L45" s="667" t="s">
        <v>52</v>
      </c>
      <c r="M45" s="666" t="s">
        <v>52</v>
      </c>
      <c r="N45" s="668" t="s">
        <v>2360</v>
      </c>
      <c r="O45" s="667" t="s">
        <v>368</v>
      </c>
      <c r="P45" s="667" t="s">
        <v>2386</v>
      </c>
      <c r="Q45" s="677" t="s">
        <v>2392</v>
      </c>
      <c r="R45" s="667" t="s">
        <v>2393</v>
      </c>
      <c r="S45" s="669" t="s">
        <v>1598</v>
      </c>
      <c r="T45" s="667" t="s">
        <v>357</v>
      </c>
      <c r="U45" s="669">
        <v>2</v>
      </c>
      <c r="V45" s="666">
        <v>2</v>
      </c>
      <c r="W45" s="666">
        <v>3</v>
      </c>
      <c r="X45" s="666">
        <v>2</v>
      </c>
      <c r="Y45" s="666">
        <v>3.5</v>
      </c>
      <c r="Z45" s="670">
        <v>33.333333333333329</v>
      </c>
      <c r="AA45" s="670">
        <v>75</v>
      </c>
      <c r="AB45" s="670">
        <v>40</v>
      </c>
      <c r="AC45" s="670">
        <v>23.333333333333332</v>
      </c>
      <c r="AD45" s="671">
        <v>0</v>
      </c>
      <c r="AE45" s="672">
        <v>0</v>
      </c>
      <c r="AF45" s="673">
        <v>0</v>
      </c>
      <c r="AG45" s="673">
        <v>0</v>
      </c>
      <c r="AH45" s="672">
        <v>1</v>
      </c>
      <c r="AI45" s="673">
        <v>1</v>
      </c>
      <c r="AJ45" s="674">
        <v>1</v>
      </c>
      <c r="AK45" s="675">
        <v>1</v>
      </c>
      <c r="AL45" s="675">
        <v>0</v>
      </c>
      <c r="AM45" s="675">
        <v>1</v>
      </c>
      <c r="AN45" s="676">
        <v>1</v>
      </c>
      <c r="AO45" s="672">
        <v>1</v>
      </c>
      <c r="AP45" s="675">
        <v>0</v>
      </c>
      <c r="AQ45" s="675">
        <v>0</v>
      </c>
      <c r="AR45" s="675">
        <v>0</v>
      </c>
    </row>
    <row r="46" spans="1:64" x14ac:dyDescent="0.2">
      <c r="A46" s="666" t="s">
        <v>2382</v>
      </c>
      <c r="B46" s="666" t="s">
        <v>1357</v>
      </c>
      <c r="C46" s="666">
        <v>2017</v>
      </c>
      <c r="D46" s="667" t="s">
        <v>2356</v>
      </c>
      <c r="E46" s="666" t="s">
        <v>2335</v>
      </c>
      <c r="F46" s="666">
        <v>6.6529999999999996</v>
      </c>
      <c r="G46" s="668" t="s">
        <v>2336</v>
      </c>
      <c r="H46" s="667" t="s">
        <v>2383</v>
      </c>
      <c r="I46" s="667" t="s">
        <v>2384</v>
      </c>
      <c r="J46" s="667" t="s">
        <v>52</v>
      </c>
      <c r="K46" s="667" t="s">
        <v>52</v>
      </c>
      <c r="L46" s="667" t="s">
        <v>52</v>
      </c>
      <c r="M46" s="666" t="s">
        <v>2385</v>
      </c>
      <c r="N46" s="668" t="s">
        <v>2360</v>
      </c>
      <c r="O46" s="667" t="s">
        <v>368</v>
      </c>
      <c r="P46" s="667" t="s">
        <v>2386</v>
      </c>
      <c r="Q46" s="677" t="s">
        <v>364</v>
      </c>
      <c r="R46" s="667" t="s">
        <v>2387</v>
      </c>
      <c r="S46" s="669" t="s">
        <v>1598</v>
      </c>
      <c r="T46" s="667" t="s">
        <v>357</v>
      </c>
      <c r="U46" s="669">
        <v>2</v>
      </c>
      <c r="V46" s="666">
        <v>4</v>
      </c>
      <c r="W46" s="666">
        <v>3</v>
      </c>
      <c r="X46" s="666">
        <v>2</v>
      </c>
      <c r="Y46" s="666">
        <v>9</v>
      </c>
      <c r="Z46" s="670">
        <v>66.666666666666657</v>
      </c>
      <c r="AA46" s="670">
        <v>75</v>
      </c>
      <c r="AB46" s="670">
        <v>40</v>
      </c>
      <c r="AC46" s="670">
        <v>60</v>
      </c>
      <c r="AD46" s="671">
        <v>1</v>
      </c>
      <c r="AE46" s="672">
        <v>1</v>
      </c>
      <c r="AF46" s="673">
        <v>0</v>
      </c>
      <c r="AG46" s="673">
        <v>0</v>
      </c>
      <c r="AH46" s="672">
        <v>1</v>
      </c>
      <c r="AI46" s="673">
        <v>1</v>
      </c>
      <c r="AJ46" s="674">
        <v>1</v>
      </c>
      <c r="AK46" s="675">
        <v>1</v>
      </c>
      <c r="AL46" s="675">
        <v>0</v>
      </c>
      <c r="AM46" s="675">
        <v>1</v>
      </c>
      <c r="AN46" s="676">
        <v>1</v>
      </c>
      <c r="AO46" s="672">
        <v>1</v>
      </c>
      <c r="AP46" s="675">
        <v>0</v>
      </c>
      <c r="AQ46" s="675">
        <v>0</v>
      </c>
      <c r="AR46" s="675">
        <v>0</v>
      </c>
    </row>
    <row r="47" spans="1:64" x14ac:dyDescent="0.2">
      <c r="A47" s="666" t="s">
        <v>2388</v>
      </c>
      <c r="B47" s="666" t="s">
        <v>1357</v>
      </c>
      <c r="C47" s="666">
        <v>2017</v>
      </c>
      <c r="D47" s="667" t="s">
        <v>2356</v>
      </c>
      <c r="E47" s="666" t="s">
        <v>2335</v>
      </c>
      <c r="F47" s="666">
        <v>6.6529999999999996</v>
      </c>
      <c r="G47" s="668" t="s">
        <v>2336</v>
      </c>
      <c r="H47" s="667" t="s">
        <v>2383</v>
      </c>
      <c r="I47" s="667" t="s">
        <v>2384</v>
      </c>
      <c r="J47" s="667" t="s">
        <v>52</v>
      </c>
      <c r="K47" s="667" t="s">
        <v>52</v>
      </c>
      <c r="L47" s="667" t="s">
        <v>52</v>
      </c>
      <c r="M47" s="666" t="s">
        <v>2389</v>
      </c>
      <c r="N47" s="668" t="s">
        <v>2360</v>
      </c>
      <c r="O47" s="667" t="s">
        <v>368</v>
      </c>
      <c r="P47" s="667" t="s">
        <v>2386</v>
      </c>
      <c r="Q47" s="677" t="s">
        <v>364</v>
      </c>
      <c r="R47" s="667" t="s">
        <v>2387</v>
      </c>
      <c r="S47" s="669" t="s">
        <v>1598</v>
      </c>
      <c r="T47" s="667" t="s">
        <v>357</v>
      </c>
      <c r="U47" s="669">
        <v>2</v>
      </c>
      <c r="V47" s="666">
        <v>4</v>
      </c>
      <c r="W47" s="666">
        <v>3</v>
      </c>
      <c r="X47" s="666">
        <v>2</v>
      </c>
      <c r="Y47" s="666">
        <v>9</v>
      </c>
      <c r="Z47" s="670">
        <v>66.666666666666657</v>
      </c>
      <c r="AA47" s="670">
        <v>75</v>
      </c>
      <c r="AB47" s="670">
        <v>40</v>
      </c>
      <c r="AC47" s="670">
        <v>60</v>
      </c>
      <c r="AD47" s="671">
        <v>1</v>
      </c>
      <c r="AE47" s="672">
        <v>1</v>
      </c>
      <c r="AF47" s="673">
        <v>0</v>
      </c>
      <c r="AG47" s="673">
        <v>0</v>
      </c>
      <c r="AH47" s="672">
        <v>1</v>
      </c>
      <c r="AI47" s="673">
        <v>1</v>
      </c>
      <c r="AJ47" s="674">
        <v>1</v>
      </c>
      <c r="AK47" s="675">
        <v>1</v>
      </c>
      <c r="AL47" s="675">
        <v>0</v>
      </c>
      <c r="AM47" s="675">
        <v>1</v>
      </c>
      <c r="AN47" s="676">
        <v>1</v>
      </c>
      <c r="AO47" s="672">
        <v>1</v>
      </c>
      <c r="AP47" s="675">
        <v>0</v>
      </c>
      <c r="AQ47" s="675">
        <v>0</v>
      </c>
      <c r="AR47" s="675">
        <v>0</v>
      </c>
    </row>
    <row r="48" spans="1:64" x14ac:dyDescent="0.2">
      <c r="A48" s="666" t="s">
        <v>2382</v>
      </c>
      <c r="B48" s="666" t="s">
        <v>1357</v>
      </c>
      <c r="C48" s="666">
        <v>2017</v>
      </c>
      <c r="D48" s="667" t="s">
        <v>2356</v>
      </c>
      <c r="E48" s="666" t="s">
        <v>2335</v>
      </c>
      <c r="F48" s="666">
        <v>6.6529999999999996</v>
      </c>
      <c r="G48" s="668" t="s">
        <v>2336</v>
      </c>
      <c r="H48" s="667" t="s">
        <v>2383</v>
      </c>
      <c r="I48" s="667" t="s">
        <v>2384</v>
      </c>
      <c r="J48" s="667" t="s">
        <v>52</v>
      </c>
      <c r="K48" s="667" t="s">
        <v>52</v>
      </c>
      <c r="L48" s="667" t="s">
        <v>52</v>
      </c>
      <c r="M48" s="666" t="s">
        <v>2385</v>
      </c>
      <c r="N48" s="668" t="s">
        <v>2360</v>
      </c>
      <c r="O48" s="667" t="s">
        <v>368</v>
      </c>
      <c r="P48" s="667" t="s">
        <v>2386</v>
      </c>
      <c r="Q48" s="677" t="s">
        <v>366</v>
      </c>
      <c r="R48" s="667" t="s">
        <v>2387</v>
      </c>
      <c r="S48" s="669" t="s">
        <v>1598</v>
      </c>
      <c r="T48" s="667" t="s">
        <v>357</v>
      </c>
      <c r="U48" s="669">
        <v>2</v>
      </c>
      <c r="V48" s="666">
        <v>4</v>
      </c>
      <c r="W48" s="666">
        <v>3</v>
      </c>
      <c r="X48" s="666">
        <v>2</v>
      </c>
      <c r="Y48" s="666">
        <v>9</v>
      </c>
      <c r="Z48" s="670">
        <v>66.666666666666657</v>
      </c>
      <c r="AA48" s="670">
        <v>75</v>
      </c>
      <c r="AB48" s="670">
        <v>40</v>
      </c>
      <c r="AC48" s="670">
        <v>60</v>
      </c>
      <c r="AD48" s="671">
        <v>1</v>
      </c>
      <c r="AE48" s="672">
        <v>1</v>
      </c>
      <c r="AF48" s="673">
        <v>0</v>
      </c>
      <c r="AG48" s="673">
        <v>0</v>
      </c>
      <c r="AH48" s="672">
        <v>1</v>
      </c>
      <c r="AI48" s="673">
        <v>1</v>
      </c>
      <c r="AJ48" s="674">
        <v>1</v>
      </c>
      <c r="AK48" s="675">
        <v>1</v>
      </c>
      <c r="AL48" s="675">
        <v>0</v>
      </c>
      <c r="AM48" s="675">
        <v>1</v>
      </c>
      <c r="AN48" s="676">
        <v>1</v>
      </c>
      <c r="AO48" s="672">
        <v>1</v>
      </c>
      <c r="AP48" s="675">
        <v>0</v>
      </c>
      <c r="AQ48" s="675">
        <v>0</v>
      </c>
      <c r="AR48" s="675">
        <v>0</v>
      </c>
    </row>
    <row r="49" spans="1:62" x14ac:dyDescent="0.2">
      <c r="A49" s="666" t="s">
        <v>2388</v>
      </c>
      <c r="B49" s="666" t="s">
        <v>1357</v>
      </c>
      <c r="C49" s="666">
        <v>2017</v>
      </c>
      <c r="D49" s="667" t="s">
        <v>2356</v>
      </c>
      <c r="E49" s="666" t="s">
        <v>2335</v>
      </c>
      <c r="F49" s="666">
        <v>6.6529999999999996</v>
      </c>
      <c r="G49" s="668" t="s">
        <v>2336</v>
      </c>
      <c r="H49" s="667" t="s">
        <v>2383</v>
      </c>
      <c r="I49" s="667" t="s">
        <v>2384</v>
      </c>
      <c r="J49" s="667" t="s">
        <v>52</v>
      </c>
      <c r="K49" s="667" t="s">
        <v>52</v>
      </c>
      <c r="L49" s="667" t="s">
        <v>52</v>
      </c>
      <c r="M49" s="666" t="s">
        <v>2389</v>
      </c>
      <c r="N49" s="668" t="s">
        <v>2360</v>
      </c>
      <c r="O49" s="667" t="s">
        <v>368</v>
      </c>
      <c r="P49" s="667" t="s">
        <v>2386</v>
      </c>
      <c r="Q49" s="677" t="s">
        <v>366</v>
      </c>
      <c r="R49" s="667" t="s">
        <v>2387</v>
      </c>
      <c r="S49" s="669" t="s">
        <v>1598</v>
      </c>
      <c r="T49" s="667" t="s">
        <v>357</v>
      </c>
      <c r="U49" s="669">
        <v>2</v>
      </c>
      <c r="V49" s="666">
        <v>4</v>
      </c>
      <c r="W49" s="666">
        <v>3</v>
      </c>
      <c r="X49" s="666">
        <v>2</v>
      </c>
      <c r="Y49" s="666">
        <v>9</v>
      </c>
      <c r="Z49" s="670">
        <v>66.666666666666657</v>
      </c>
      <c r="AA49" s="670">
        <v>75</v>
      </c>
      <c r="AB49" s="670">
        <v>40</v>
      </c>
      <c r="AC49" s="670">
        <v>60</v>
      </c>
      <c r="AD49" s="671">
        <v>1</v>
      </c>
      <c r="AE49" s="672">
        <v>1</v>
      </c>
      <c r="AF49" s="673">
        <v>0</v>
      </c>
      <c r="AG49" s="673">
        <v>0</v>
      </c>
      <c r="AH49" s="672">
        <v>1</v>
      </c>
      <c r="AI49" s="673">
        <v>1</v>
      </c>
      <c r="AJ49" s="674">
        <v>1</v>
      </c>
      <c r="AK49" s="675">
        <v>1</v>
      </c>
      <c r="AL49" s="675">
        <v>0</v>
      </c>
      <c r="AM49" s="675">
        <v>1</v>
      </c>
      <c r="AN49" s="676">
        <v>1</v>
      </c>
      <c r="AO49" s="672">
        <v>1</v>
      </c>
      <c r="AP49" s="675">
        <v>0</v>
      </c>
      <c r="AQ49" s="675">
        <v>0</v>
      </c>
      <c r="AR49" s="675">
        <v>0</v>
      </c>
    </row>
    <row r="50" spans="1:62" x14ac:dyDescent="0.2">
      <c r="A50" s="666">
        <v>42</v>
      </c>
      <c r="B50" s="666" t="s">
        <v>1363</v>
      </c>
      <c r="C50" s="666">
        <v>2008</v>
      </c>
      <c r="D50" s="667" t="s">
        <v>2334</v>
      </c>
      <c r="E50" s="666" t="s">
        <v>2335</v>
      </c>
      <c r="F50" s="666">
        <v>4.4580000000000002</v>
      </c>
      <c r="G50" s="668" t="s">
        <v>2336</v>
      </c>
      <c r="H50" s="667" t="s">
        <v>2337</v>
      </c>
      <c r="I50" s="667" t="s">
        <v>73</v>
      </c>
      <c r="J50" s="667" t="s">
        <v>52</v>
      </c>
      <c r="K50" s="667" t="s">
        <v>52</v>
      </c>
      <c r="L50" s="667" t="s">
        <v>52</v>
      </c>
      <c r="M50" s="666" t="s">
        <v>256</v>
      </c>
      <c r="N50" s="668" t="s">
        <v>2339</v>
      </c>
      <c r="O50" s="666" t="s">
        <v>1583</v>
      </c>
      <c r="P50" s="666" t="s">
        <v>2340</v>
      </c>
      <c r="Q50" s="666" t="s">
        <v>2340</v>
      </c>
      <c r="S50" s="669" t="s">
        <v>1597</v>
      </c>
      <c r="T50" s="667" t="s">
        <v>2395</v>
      </c>
      <c r="U50" s="669">
        <v>4</v>
      </c>
      <c r="V50" s="666">
        <v>4</v>
      </c>
      <c r="W50" s="666">
        <v>2</v>
      </c>
      <c r="X50" s="666">
        <v>3</v>
      </c>
      <c r="Y50" s="666">
        <v>9</v>
      </c>
      <c r="Z50" s="670">
        <v>66.666666666666657</v>
      </c>
      <c r="AA50" s="670">
        <v>50</v>
      </c>
      <c r="AB50" s="670">
        <v>60</v>
      </c>
      <c r="AC50" s="670">
        <v>60</v>
      </c>
      <c r="AD50" s="671">
        <v>0</v>
      </c>
      <c r="AE50" s="672">
        <v>1</v>
      </c>
      <c r="AF50" s="673">
        <v>0</v>
      </c>
      <c r="AG50" s="673">
        <v>1</v>
      </c>
      <c r="AH50" s="672">
        <v>1</v>
      </c>
      <c r="AI50" s="673">
        <v>1</v>
      </c>
      <c r="AJ50" s="674">
        <v>1</v>
      </c>
      <c r="AK50" s="675">
        <v>1</v>
      </c>
      <c r="AL50" s="675">
        <v>0</v>
      </c>
      <c r="AM50" s="675">
        <v>0</v>
      </c>
      <c r="AN50" s="676">
        <v>1</v>
      </c>
      <c r="AO50" s="672">
        <v>1</v>
      </c>
      <c r="AP50" s="675">
        <v>1</v>
      </c>
      <c r="AQ50" s="675">
        <v>0</v>
      </c>
      <c r="AR50" s="675">
        <v>0</v>
      </c>
    </row>
    <row r="51" spans="1:62" x14ac:dyDescent="0.2">
      <c r="A51" s="666">
        <v>42</v>
      </c>
      <c r="B51" s="666" t="s">
        <v>1363</v>
      </c>
      <c r="C51" s="666">
        <v>2008</v>
      </c>
      <c r="D51" s="667" t="s">
        <v>2334</v>
      </c>
      <c r="E51" s="666" t="s">
        <v>2335</v>
      </c>
      <c r="F51" s="666">
        <v>4.4580000000000002</v>
      </c>
      <c r="G51" s="668" t="s">
        <v>2336</v>
      </c>
      <c r="H51" s="667" t="s">
        <v>2337</v>
      </c>
      <c r="I51" s="667" t="s">
        <v>73</v>
      </c>
      <c r="J51" s="667" t="s">
        <v>52</v>
      </c>
      <c r="K51" s="667" t="s">
        <v>52</v>
      </c>
      <c r="L51" s="667" t="s">
        <v>52</v>
      </c>
      <c r="M51" s="666" t="s">
        <v>2338</v>
      </c>
      <c r="N51" s="668" t="s">
        <v>2339</v>
      </c>
      <c r="O51" s="666" t="s">
        <v>1583</v>
      </c>
      <c r="P51" s="666" t="s">
        <v>2340</v>
      </c>
      <c r="Q51" s="666" t="s">
        <v>2340</v>
      </c>
      <c r="S51" s="669" t="s">
        <v>1597</v>
      </c>
      <c r="T51" s="667" t="s">
        <v>2395</v>
      </c>
      <c r="U51" s="669">
        <v>4</v>
      </c>
      <c r="V51" s="666">
        <v>4</v>
      </c>
      <c r="W51" s="666">
        <v>2</v>
      </c>
      <c r="X51" s="666">
        <v>3</v>
      </c>
      <c r="Y51" s="666">
        <v>9</v>
      </c>
      <c r="Z51" s="670">
        <v>66.666666666666657</v>
      </c>
      <c r="AA51" s="670">
        <v>50</v>
      </c>
      <c r="AB51" s="670">
        <v>60</v>
      </c>
      <c r="AC51" s="670">
        <v>60</v>
      </c>
      <c r="AD51" s="671">
        <v>0</v>
      </c>
      <c r="AE51" s="672">
        <v>1</v>
      </c>
      <c r="AF51" s="673">
        <v>0</v>
      </c>
      <c r="AG51" s="673">
        <v>1</v>
      </c>
      <c r="AH51" s="672">
        <v>1</v>
      </c>
      <c r="AI51" s="673">
        <v>1</v>
      </c>
      <c r="AJ51" s="674">
        <v>1</v>
      </c>
      <c r="AK51" s="675">
        <v>1</v>
      </c>
      <c r="AL51" s="675">
        <v>0</v>
      </c>
      <c r="AM51" s="675">
        <v>0</v>
      </c>
      <c r="AN51" s="676">
        <v>1</v>
      </c>
      <c r="AO51" s="672">
        <v>1</v>
      </c>
      <c r="AP51" s="675">
        <v>1</v>
      </c>
      <c r="AQ51" s="675">
        <v>0</v>
      </c>
      <c r="AR51" s="675">
        <v>0</v>
      </c>
    </row>
    <row r="52" spans="1:62" x14ac:dyDescent="0.2">
      <c r="A52" s="666">
        <v>42</v>
      </c>
      <c r="B52" s="666" t="s">
        <v>1363</v>
      </c>
      <c r="C52" s="666">
        <v>2008</v>
      </c>
      <c r="D52" s="667" t="s">
        <v>2334</v>
      </c>
      <c r="E52" s="666" t="s">
        <v>2335</v>
      </c>
      <c r="F52" s="666">
        <v>4.4580000000000002</v>
      </c>
      <c r="G52" s="668" t="s">
        <v>2336</v>
      </c>
      <c r="H52" s="667" t="s">
        <v>2337</v>
      </c>
      <c r="I52" s="667" t="s">
        <v>73</v>
      </c>
      <c r="J52" s="667" t="s">
        <v>52</v>
      </c>
      <c r="K52" s="667" t="s">
        <v>52</v>
      </c>
      <c r="L52" s="667" t="s">
        <v>52</v>
      </c>
      <c r="M52" s="666" t="s">
        <v>2341</v>
      </c>
      <c r="N52" s="668" t="s">
        <v>2339</v>
      </c>
      <c r="O52" s="666" t="s">
        <v>1583</v>
      </c>
      <c r="P52" s="666" t="s">
        <v>2340</v>
      </c>
      <c r="Q52" s="666" t="s">
        <v>2340</v>
      </c>
      <c r="S52" s="669" t="s">
        <v>1597</v>
      </c>
      <c r="T52" s="667" t="s">
        <v>2395</v>
      </c>
      <c r="U52" s="669">
        <v>4</v>
      </c>
      <c r="V52" s="666">
        <v>4</v>
      </c>
      <c r="W52" s="666">
        <v>2</v>
      </c>
      <c r="X52" s="666">
        <v>3</v>
      </c>
      <c r="Y52" s="666">
        <v>9</v>
      </c>
      <c r="Z52" s="670">
        <v>66.666666666666657</v>
      </c>
      <c r="AA52" s="670">
        <v>50</v>
      </c>
      <c r="AB52" s="670">
        <v>60</v>
      </c>
      <c r="AC52" s="670">
        <v>60</v>
      </c>
      <c r="AD52" s="671">
        <v>0</v>
      </c>
      <c r="AE52" s="672">
        <v>1</v>
      </c>
      <c r="AF52" s="673">
        <v>0</v>
      </c>
      <c r="AG52" s="673">
        <v>1</v>
      </c>
      <c r="AH52" s="672">
        <v>1</v>
      </c>
      <c r="AI52" s="673">
        <v>1</v>
      </c>
      <c r="AJ52" s="674">
        <v>1</v>
      </c>
      <c r="AK52" s="675">
        <v>1</v>
      </c>
      <c r="AL52" s="675">
        <v>0</v>
      </c>
      <c r="AM52" s="675">
        <v>0</v>
      </c>
      <c r="AN52" s="676">
        <v>1</v>
      </c>
      <c r="AO52" s="672">
        <v>1</v>
      </c>
      <c r="AP52" s="675">
        <v>1</v>
      </c>
      <c r="AQ52" s="675">
        <v>0</v>
      </c>
      <c r="AR52" s="675">
        <v>0</v>
      </c>
    </row>
    <row r="53" spans="1:62" x14ac:dyDescent="0.2">
      <c r="A53" s="666">
        <v>27</v>
      </c>
      <c r="B53" s="666" t="s">
        <v>1331</v>
      </c>
      <c r="C53" s="666">
        <v>2018</v>
      </c>
      <c r="D53" s="667" t="s">
        <v>2356</v>
      </c>
      <c r="E53" s="666" t="s">
        <v>2370</v>
      </c>
      <c r="F53" s="666">
        <v>2.46</v>
      </c>
      <c r="G53" s="668" t="s">
        <v>2336</v>
      </c>
      <c r="H53" s="666" t="s">
        <v>2337</v>
      </c>
      <c r="I53" s="667" t="s">
        <v>2371</v>
      </c>
      <c r="J53" s="667" t="s">
        <v>2372</v>
      </c>
      <c r="K53" s="667" t="s">
        <v>52</v>
      </c>
      <c r="L53" s="667" t="s">
        <v>2347</v>
      </c>
      <c r="M53" s="666" t="s">
        <v>2373</v>
      </c>
      <c r="N53" s="668" t="s">
        <v>2339</v>
      </c>
      <c r="O53" s="666" t="s">
        <v>81</v>
      </c>
      <c r="P53" s="667" t="s">
        <v>2340</v>
      </c>
      <c r="Q53" s="667" t="s">
        <v>898</v>
      </c>
      <c r="R53" s="667"/>
      <c r="S53" s="669" t="s">
        <v>1597</v>
      </c>
      <c r="T53" s="667" t="s">
        <v>2395</v>
      </c>
      <c r="U53" s="668">
        <v>4</v>
      </c>
      <c r="V53" s="666">
        <v>4</v>
      </c>
      <c r="W53" s="666">
        <v>1</v>
      </c>
      <c r="X53" s="666">
        <v>3</v>
      </c>
      <c r="Y53" s="666">
        <v>8</v>
      </c>
      <c r="Z53" s="670">
        <v>66.666666666666657</v>
      </c>
      <c r="AA53" s="670">
        <v>25</v>
      </c>
      <c r="AB53" s="670">
        <v>60</v>
      </c>
      <c r="AC53" s="670">
        <v>53.333333333333336</v>
      </c>
      <c r="AD53" s="671">
        <v>1</v>
      </c>
      <c r="AE53" s="672">
        <v>1</v>
      </c>
      <c r="AF53" s="673">
        <v>0</v>
      </c>
      <c r="AG53" s="673">
        <v>0</v>
      </c>
      <c r="AH53" s="672">
        <v>1</v>
      </c>
      <c r="AI53" s="673">
        <v>1</v>
      </c>
      <c r="AJ53" s="674">
        <v>1</v>
      </c>
      <c r="AK53" s="675">
        <v>0</v>
      </c>
      <c r="AL53" s="675">
        <v>0</v>
      </c>
      <c r="AM53" s="675">
        <v>0</v>
      </c>
      <c r="AN53" s="676">
        <v>1</v>
      </c>
      <c r="AO53" s="672">
        <v>1</v>
      </c>
      <c r="AP53" s="675">
        <v>0</v>
      </c>
      <c r="AQ53" s="675">
        <v>1</v>
      </c>
      <c r="AR53" s="675">
        <v>0</v>
      </c>
    </row>
    <row r="54" spans="1:62" x14ac:dyDescent="0.2">
      <c r="A54" s="666">
        <v>27</v>
      </c>
      <c r="B54" s="666" t="s">
        <v>1331</v>
      </c>
      <c r="C54" s="666">
        <v>2018</v>
      </c>
      <c r="D54" s="667" t="s">
        <v>2356</v>
      </c>
      <c r="E54" s="666" t="s">
        <v>2370</v>
      </c>
      <c r="F54" s="666">
        <v>2.46</v>
      </c>
      <c r="G54" s="668" t="s">
        <v>2336</v>
      </c>
      <c r="H54" s="666" t="s">
        <v>2337</v>
      </c>
      <c r="I54" s="667" t="s">
        <v>2371</v>
      </c>
      <c r="J54" s="667" t="s">
        <v>2372</v>
      </c>
      <c r="K54" s="667" t="s">
        <v>52</v>
      </c>
      <c r="L54" s="667" t="s">
        <v>2347</v>
      </c>
      <c r="M54" s="666" t="s">
        <v>2374</v>
      </c>
      <c r="N54" s="668" t="s">
        <v>2339</v>
      </c>
      <c r="O54" s="666" t="s">
        <v>81</v>
      </c>
      <c r="P54" s="667" t="s">
        <v>2340</v>
      </c>
      <c r="Q54" s="667" t="s">
        <v>898</v>
      </c>
      <c r="R54" s="667"/>
      <c r="S54" s="669" t="s">
        <v>1597</v>
      </c>
      <c r="T54" s="667" t="s">
        <v>2395</v>
      </c>
      <c r="U54" s="668">
        <v>4</v>
      </c>
      <c r="V54" s="666">
        <v>4</v>
      </c>
      <c r="W54" s="666">
        <v>1</v>
      </c>
      <c r="X54" s="666">
        <v>3</v>
      </c>
      <c r="Y54" s="666">
        <v>8</v>
      </c>
      <c r="Z54" s="670">
        <v>66.666666666666657</v>
      </c>
      <c r="AA54" s="670">
        <v>25</v>
      </c>
      <c r="AB54" s="670">
        <v>60</v>
      </c>
      <c r="AC54" s="670">
        <v>53.333333333333336</v>
      </c>
      <c r="AD54" s="671">
        <v>1</v>
      </c>
      <c r="AE54" s="672">
        <v>1</v>
      </c>
      <c r="AF54" s="673">
        <v>0</v>
      </c>
      <c r="AG54" s="673">
        <v>0</v>
      </c>
      <c r="AH54" s="672">
        <v>1</v>
      </c>
      <c r="AI54" s="673">
        <v>1</v>
      </c>
      <c r="AJ54" s="674">
        <v>1</v>
      </c>
      <c r="AK54" s="675">
        <v>0</v>
      </c>
      <c r="AL54" s="675">
        <v>0</v>
      </c>
      <c r="AM54" s="675">
        <v>0</v>
      </c>
      <c r="AN54" s="676">
        <v>1</v>
      </c>
      <c r="AO54" s="672">
        <v>1</v>
      </c>
      <c r="AP54" s="675">
        <v>0</v>
      </c>
      <c r="AQ54" s="675">
        <v>1</v>
      </c>
      <c r="AR54" s="675">
        <v>0</v>
      </c>
    </row>
    <row r="55" spans="1:62" x14ac:dyDescent="0.2">
      <c r="A55" s="666">
        <v>47</v>
      </c>
      <c r="B55" s="666" t="s">
        <v>1344</v>
      </c>
      <c r="C55" s="666">
        <v>2019</v>
      </c>
      <c r="D55" s="667" t="s">
        <v>2356</v>
      </c>
      <c r="E55" s="666" t="s">
        <v>2375</v>
      </c>
      <c r="F55" s="666">
        <v>4.3460000000000001</v>
      </c>
      <c r="G55" s="668" t="s">
        <v>2336</v>
      </c>
      <c r="H55" s="667" t="s">
        <v>2337</v>
      </c>
      <c r="I55" s="667" t="s">
        <v>73</v>
      </c>
      <c r="J55" s="667" t="s">
        <v>52</v>
      </c>
      <c r="K55" s="667" t="s">
        <v>52</v>
      </c>
      <c r="L55" s="667" t="s">
        <v>52</v>
      </c>
      <c r="M55" s="666" t="s">
        <v>52</v>
      </c>
      <c r="N55" s="668" t="s">
        <v>2348</v>
      </c>
      <c r="O55" s="667" t="s">
        <v>1582</v>
      </c>
      <c r="P55" s="667" t="s">
        <v>2378</v>
      </c>
      <c r="Q55" s="677" t="s">
        <v>247</v>
      </c>
      <c r="R55" s="677"/>
      <c r="S55" s="669" t="s">
        <v>1602</v>
      </c>
      <c r="T55" s="667" t="s">
        <v>589</v>
      </c>
      <c r="U55" s="669">
        <v>5</v>
      </c>
      <c r="V55" s="666">
        <v>6</v>
      </c>
      <c r="W55" s="666">
        <v>2</v>
      </c>
      <c r="X55" s="666">
        <v>2</v>
      </c>
      <c r="Y55" s="666">
        <v>5</v>
      </c>
      <c r="Z55" s="670">
        <v>100</v>
      </c>
      <c r="AA55" s="670">
        <v>50</v>
      </c>
      <c r="AB55" s="670">
        <v>40</v>
      </c>
      <c r="AC55" s="670">
        <v>33.333333333333329</v>
      </c>
      <c r="AD55" s="671">
        <v>1</v>
      </c>
      <c r="AE55" s="672">
        <v>1</v>
      </c>
      <c r="AF55" s="673">
        <v>1</v>
      </c>
      <c r="AG55" s="673">
        <v>1</v>
      </c>
      <c r="AH55" s="672">
        <v>1</v>
      </c>
      <c r="AI55" s="673">
        <v>1</v>
      </c>
      <c r="AJ55" s="674">
        <v>1</v>
      </c>
      <c r="AK55" s="675">
        <v>1</v>
      </c>
      <c r="AL55" s="675">
        <v>0</v>
      </c>
      <c r="AM55" s="675">
        <v>0</v>
      </c>
      <c r="AN55" s="676">
        <v>1</v>
      </c>
      <c r="AO55" s="672">
        <v>0</v>
      </c>
      <c r="AP55" s="675">
        <v>0</v>
      </c>
      <c r="AQ55" s="675">
        <v>1</v>
      </c>
      <c r="AR55" s="675">
        <v>0</v>
      </c>
    </row>
    <row r="56" spans="1:62" x14ac:dyDescent="0.2">
      <c r="A56" s="666">
        <v>47</v>
      </c>
      <c r="B56" s="666" t="s">
        <v>1344</v>
      </c>
      <c r="C56" s="666">
        <v>2019</v>
      </c>
      <c r="D56" s="667" t="s">
        <v>2356</v>
      </c>
      <c r="E56" s="666" t="s">
        <v>2375</v>
      </c>
      <c r="F56" s="666">
        <v>4.3460000000000001</v>
      </c>
      <c r="G56" s="668" t="s">
        <v>2336</v>
      </c>
      <c r="H56" s="667" t="s">
        <v>2337</v>
      </c>
      <c r="I56" s="667" t="s">
        <v>73</v>
      </c>
      <c r="J56" s="667" t="s">
        <v>52</v>
      </c>
      <c r="K56" s="667" t="s">
        <v>52</v>
      </c>
      <c r="L56" s="667" t="s">
        <v>52</v>
      </c>
      <c r="M56" s="666" t="s">
        <v>52</v>
      </c>
      <c r="N56" s="668" t="s">
        <v>2348</v>
      </c>
      <c r="O56" s="667" t="s">
        <v>1582</v>
      </c>
      <c r="P56" s="667" t="s">
        <v>2378</v>
      </c>
      <c r="Q56" s="677" t="s">
        <v>247</v>
      </c>
      <c r="R56" s="677"/>
      <c r="S56" s="669" t="s">
        <v>1602</v>
      </c>
      <c r="T56" s="667" t="s">
        <v>588</v>
      </c>
      <c r="U56" s="669">
        <v>5</v>
      </c>
      <c r="V56" s="666">
        <v>6</v>
      </c>
      <c r="W56" s="666">
        <v>2</v>
      </c>
      <c r="X56" s="666">
        <v>2</v>
      </c>
      <c r="Y56" s="666">
        <v>5</v>
      </c>
      <c r="Z56" s="670">
        <v>100</v>
      </c>
      <c r="AA56" s="670">
        <v>50</v>
      </c>
      <c r="AB56" s="670">
        <v>40</v>
      </c>
      <c r="AC56" s="670">
        <v>33.333333333333329</v>
      </c>
      <c r="AD56" s="671">
        <v>1</v>
      </c>
      <c r="AE56" s="672">
        <v>1</v>
      </c>
      <c r="AF56" s="673">
        <v>1</v>
      </c>
      <c r="AG56" s="673">
        <v>1</v>
      </c>
      <c r="AH56" s="672">
        <v>1</v>
      </c>
      <c r="AI56" s="673">
        <v>1</v>
      </c>
      <c r="AJ56" s="674">
        <v>1</v>
      </c>
      <c r="AK56" s="675">
        <v>1</v>
      </c>
      <c r="AL56" s="675">
        <v>0</v>
      </c>
      <c r="AM56" s="675">
        <v>0</v>
      </c>
      <c r="AN56" s="676">
        <v>1</v>
      </c>
      <c r="AO56" s="672">
        <v>0</v>
      </c>
      <c r="AP56" s="675">
        <v>0</v>
      </c>
      <c r="AQ56" s="675">
        <v>1</v>
      </c>
      <c r="AR56" s="675">
        <v>0</v>
      </c>
    </row>
    <row r="57" spans="1:62" x14ac:dyDescent="0.2">
      <c r="A57" s="666" t="s">
        <v>2355</v>
      </c>
      <c r="B57" s="666" t="s">
        <v>1356</v>
      </c>
      <c r="C57" s="666">
        <v>2014</v>
      </c>
      <c r="D57" s="667" t="s">
        <v>2356</v>
      </c>
      <c r="E57" s="666" t="s">
        <v>2357</v>
      </c>
      <c r="F57" s="666">
        <v>2.8279999999999998</v>
      </c>
      <c r="G57" s="668" t="s">
        <v>2336</v>
      </c>
      <c r="H57" s="666" t="s">
        <v>2337</v>
      </c>
      <c r="I57" s="666" t="s">
        <v>2208</v>
      </c>
      <c r="J57" s="666" t="s">
        <v>2358</v>
      </c>
      <c r="K57" s="666" t="s">
        <v>52</v>
      </c>
      <c r="L57" s="666" t="s">
        <v>2347</v>
      </c>
      <c r="M57" s="666" t="s">
        <v>2359</v>
      </c>
      <c r="N57" s="668" t="s">
        <v>2360</v>
      </c>
      <c r="O57" s="667" t="s">
        <v>268</v>
      </c>
      <c r="P57" s="666" t="s">
        <v>2361</v>
      </c>
      <c r="Q57" s="677" t="s">
        <v>182</v>
      </c>
      <c r="R57" s="677"/>
      <c r="S57" s="668" t="s">
        <v>1600</v>
      </c>
      <c r="T57" s="666" t="s">
        <v>474</v>
      </c>
      <c r="U57" s="668">
        <v>4</v>
      </c>
      <c r="V57" s="666">
        <v>2</v>
      </c>
      <c r="W57" s="666">
        <v>3</v>
      </c>
      <c r="X57" s="666">
        <v>2</v>
      </c>
      <c r="Y57" s="666">
        <v>1.75</v>
      </c>
      <c r="Z57" s="670">
        <v>33.333333333333329</v>
      </c>
      <c r="AA57" s="670">
        <v>75</v>
      </c>
      <c r="AB57" s="670">
        <v>40</v>
      </c>
      <c r="AC57" s="670">
        <v>11.666666666666666</v>
      </c>
      <c r="AD57" s="671">
        <v>1</v>
      </c>
      <c r="AE57" s="672">
        <v>1</v>
      </c>
      <c r="AF57" s="673">
        <v>0</v>
      </c>
      <c r="AG57" s="673">
        <v>0</v>
      </c>
      <c r="AH57" s="672">
        <v>0</v>
      </c>
      <c r="AI57" s="673">
        <v>0</v>
      </c>
      <c r="AJ57" s="674">
        <v>1</v>
      </c>
      <c r="AK57" s="675">
        <v>1</v>
      </c>
      <c r="AL57" s="675">
        <v>0</v>
      </c>
      <c r="AM57" s="675">
        <v>1</v>
      </c>
      <c r="AN57" s="676">
        <v>0</v>
      </c>
      <c r="AO57" s="672">
        <v>1</v>
      </c>
      <c r="AP57" s="675">
        <v>0</v>
      </c>
      <c r="AQ57" s="675">
        <v>1</v>
      </c>
      <c r="AR57" s="675">
        <v>0</v>
      </c>
    </row>
    <row r="58" spans="1:62" x14ac:dyDescent="0.2">
      <c r="A58" s="666" t="s">
        <v>2355</v>
      </c>
      <c r="B58" s="666" t="s">
        <v>1356</v>
      </c>
      <c r="C58" s="666">
        <v>2014</v>
      </c>
      <c r="D58" s="667" t="s">
        <v>2356</v>
      </c>
      <c r="E58" s="666" t="s">
        <v>2357</v>
      </c>
      <c r="F58" s="666">
        <v>2.8279999999999998</v>
      </c>
      <c r="G58" s="668" t="s">
        <v>2336</v>
      </c>
      <c r="H58" s="666" t="s">
        <v>2337</v>
      </c>
      <c r="I58" s="666" t="s">
        <v>2208</v>
      </c>
      <c r="J58" s="666" t="s">
        <v>2358</v>
      </c>
      <c r="K58" s="666" t="s">
        <v>1813</v>
      </c>
      <c r="L58" s="666" t="s">
        <v>2362</v>
      </c>
      <c r="M58" s="666" t="s">
        <v>2363</v>
      </c>
      <c r="N58" s="668" t="s">
        <v>2360</v>
      </c>
      <c r="O58" s="667" t="s">
        <v>268</v>
      </c>
      <c r="P58" s="666" t="s">
        <v>2361</v>
      </c>
      <c r="Q58" s="677" t="s">
        <v>182</v>
      </c>
      <c r="R58" s="677"/>
      <c r="S58" s="668" t="s">
        <v>1600</v>
      </c>
      <c r="T58" s="666" t="s">
        <v>474</v>
      </c>
      <c r="U58" s="668">
        <v>4</v>
      </c>
      <c r="V58" s="666">
        <v>2</v>
      </c>
      <c r="W58" s="666">
        <v>3</v>
      </c>
      <c r="X58" s="666">
        <v>2</v>
      </c>
      <c r="Y58" s="666">
        <v>1.75</v>
      </c>
      <c r="Z58" s="670">
        <v>33.333333333333329</v>
      </c>
      <c r="AA58" s="670">
        <v>75</v>
      </c>
      <c r="AB58" s="670">
        <v>40</v>
      </c>
      <c r="AC58" s="670">
        <v>11.666666666666666</v>
      </c>
      <c r="AD58" s="671">
        <v>1</v>
      </c>
      <c r="AE58" s="672">
        <v>1</v>
      </c>
      <c r="AF58" s="673">
        <v>0</v>
      </c>
      <c r="AG58" s="673">
        <v>0</v>
      </c>
      <c r="AH58" s="672">
        <v>0</v>
      </c>
      <c r="AI58" s="673">
        <v>0</v>
      </c>
      <c r="AJ58" s="674">
        <v>1</v>
      </c>
      <c r="AK58" s="675">
        <v>1</v>
      </c>
      <c r="AL58" s="675">
        <v>0</v>
      </c>
      <c r="AM58" s="675">
        <v>1</v>
      </c>
      <c r="AN58" s="676">
        <v>0</v>
      </c>
      <c r="AO58" s="672">
        <v>1</v>
      </c>
      <c r="AP58" s="675">
        <v>0</v>
      </c>
      <c r="AQ58" s="675">
        <v>1</v>
      </c>
      <c r="AR58" s="675">
        <v>0</v>
      </c>
      <c r="AW58" s="433"/>
      <c r="AX58" s="433"/>
      <c r="AY58" s="433"/>
      <c r="AZ58" s="433"/>
      <c r="BA58" s="680"/>
      <c r="BB58" s="681"/>
      <c r="BC58" s="682"/>
      <c r="BD58" s="489"/>
      <c r="BE58" s="195"/>
      <c r="BF58" s="195"/>
      <c r="BG58" s="23"/>
      <c r="BH58"/>
      <c r="BI58"/>
      <c r="BJ58" s="683"/>
    </row>
    <row r="59" spans="1:62" x14ac:dyDescent="0.2">
      <c r="A59" s="666" t="s">
        <v>2355</v>
      </c>
      <c r="B59" s="666" t="s">
        <v>1356</v>
      </c>
      <c r="C59" s="666">
        <v>2014</v>
      </c>
      <c r="D59" s="667" t="s">
        <v>2356</v>
      </c>
      <c r="E59" s="666" t="s">
        <v>2357</v>
      </c>
      <c r="F59" s="666">
        <v>2.8279999999999998</v>
      </c>
      <c r="G59" s="668" t="s">
        <v>2336</v>
      </c>
      <c r="H59" s="666" t="s">
        <v>2337</v>
      </c>
      <c r="I59" s="666" t="s">
        <v>2208</v>
      </c>
      <c r="J59" s="666" t="s">
        <v>2358</v>
      </c>
      <c r="K59" s="666" t="s">
        <v>2364</v>
      </c>
      <c r="L59" s="666" t="s">
        <v>2362</v>
      </c>
      <c r="M59" s="666" t="s">
        <v>2365</v>
      </c>
      <c r="N59" s="668" t="s">
        <v>2360</v>
      </c>
      <c r="O59" s="667" t="s">
        <v>268</v>
      </c>
      <c r="P59" s="666" t="s">
        <v>2361</v>
      </c>
      <c r="Q59" s="677" t="s">
        <v>182</v>
      </c>
      <c r="R59" s="677"/>
      <c r="S59" s="668" t="s">
        <v>1600</v>
      </c>
      <c r="T59" s="666" t="s">
        <v>474</v>
      </c>
      <c r="U59" s="668">
        <v>4</v>
      </c>
      <c r="V59" s="666">
        <v>2</v>
      </c>
      <c r="W59" s="666">
        <v>3</v>
      </c>
      <c r="X59" s="666">
        <v>2</v>
      </c>
      <c r="Y59" s="666">
        <v>1.75</v>
      </c>
      <c r="Z59" s="670">
        <v>33.333333333333329</v>
      </c>
      <c r="AA59" s="670">
        <v>75</v>
      </c>
      <c r="AB59" s="670">
        <v>40</v>
      </c>
      <c r="AC59" s="670">
        <v>11.666666666666666</v>
      </c>
      <c r="AD59" s="671">
        <v>1</v>
      </c>
      <c r="AE59" s="672">
        <v>1</v>
      </c>
      <c r="AF59" s="673">
        <v>0</v>
      </c>
      <c r="AG59" s="673">
        <v>0</v>
      </c>
      <c r="AH59" s="672">
        <v>0</v>
      </c>
      <c r="AI59" s="673">
        <v>0</v>
      </c>
      <c r="AJ59" s="674">
        <v>1</v>
      </c>
      <c r="AK59" s="675">
        <v>1</v>
      </c>
      <c r="AL59" s="675">
        <v>0</v>
      </c>
      <c r="AM59" s="675">
        <v>1</v>
      </c>
      <c r="AN59" s="676">
        <v>0</v>
      </c>
      <c r="AO59" s="672">
        <v>1</v>
      </c>
      <c r="AP59" s="675">
        <v>0</v>
      </c>
      <c r="AQ59" s="675">
        <v>1</v>
      </c>
      <c r="AR59" s="675">
        <v>0</v>
      </c>
    </row>
    <row r="60" spans="1:62" x14ac:dyDescent="0.2">
      <c r="A60" s="666" t="s">
        <v>2366</v>
      </c>
      <c r="B60" s="666" t="s">
        <v>1356</v>
      </c>
      <c r="C60" s="666">
        <v>2014</v>
      </c>
      <c r="D60" s="667" t="s">
        <v>2356</v>
      </c>
      <c r="E60" s="666" t="s">
        <v>2357</v>
      </c>
      <c r="F60" s="666">
        <v>2.8279999999999998</v>
      </c>
      <c r="G60" s="668" t="s">
        <v>2336</v>
      </c>
      <c r="H60" s="666" t="s">
        <v>2337</v>
      </c>
      <c r="I60" s="666" t="s">
        <v>2367</v>
      </c>
      <c r="J60" s="667" t="s">
        <v>52</v>
      </c>
      <c r="K60" s="666" t="s">
        <v>1813</v>
      </c>
      <c r="L60" s="667" t="s">
        <v>2347</v>
      </c>
      <c r="M60" s="666" t="s">
        <v>2368</v>
      </c>
      <c r="N60" s="668" t="s">
        <v>2360</v>
      </c>
      <c r="O60" s="667" t="s">
        <v>268</v>
      </c>
      <c r="P60" s="666" t="s">
        <v>2361</v>
      </c>
      <c r="Q60" s="677" t="s">
        <v>182</v>
      </c>
      <c r="R60" s="677"/>
      <c r="S60" s="668" t="s">
        <v>1600</v>
      </c>
      <c r="T60" s="666" t="s">
        <v>474</v>
      </c>
      <c r="U60" s="668">
        <v>4</v>
      </c>
      <c r="V60" s="666">
        <v>3</v>
      </c>
      <c r="W60" s="666">
        <v>3</v>
      </c>
      <c r="X60" s="666">
        <v>2</v>
      </c>
      <c r="Y60" s="666">
        <v>2</v>
      </c>
      <c r="Z60" s="670">
        <v>50</v>
      </c>
      <c r="AA60" s="670">
        <v>75</v>
      </c>
      <c r="AB60" s="670">
        <v>40</v>
      </c>
      <c r="AC60" s="670">
        <v>13.333333333333334</v>
      </c>
      <c r="AD60" s="671">
        <v>1</v>
      </c>
      <c r="AE60" s="672">
        <v>1</v>
      </c>
      <c r="AF60" s="673">
        <v>0</v>
      </c>
      <c r="AG60" s="673">
        <v>0</v>
      </c>
      <c r="AH60" s="672">
        <v>0</v>
      </c>
      <c r="AI60" s="673">
        <v>1</v>
      </c>
      <c r="AJ60" s="674">
        <v>1</v>
      </c>
      <c r="AK60" s="675">
        <v>1</v>
      </c>
      <c r="AL60" s="675">
        <v>0</v>
      </c>
      <c r="AM60" s="675">
        <v>1</v>
      </c>
      <c r="AN60" s="676">
        <v>0</v>
      </c>
      <c r="AO60" s="672">
        <v>1</v>
      </c>
      <c r="AP60" s="675">
        <v>0</v>
      </c>
      <c r="AQ60" s="675">
        <v>1</v>
      </c>
      <c r="AR60" s="675">
        <v>0</v>
      </c>
    </row>
    <row r="61" spans="1:62" x14ac:dyDescent="0.2">
      <c r="A61" s="666" t="s">
        <v>2366</v>
      </c>
      <c r="B61" s="666" t="s">
        <v>1356</v>
      </c>
      <c r="C61" s="666">
        <v>2014</v>
      </c>
      <c r="D61" s="667" t="s">
        <v>2356</v>
      </c>
      <c r="E61" s="666" t="s">
        <v>2357</v>
      </c>
      <c r="F61" s="666">
        <v>2.8279999999999998</v>
      </c>
      <c r="G61" s="668" t="s">
        <v>2336</v>
      </c>
      <c r="H61" s="666" t="s">
        <v>2337</v>
      </c>
      <c r="I61" s="666" t="s">
        <v>2367</v>
      </c>
      <c r="J61" s="667" t="s">
        <v>52</v>
      </c>
      <c r="K61" s="666" t="s">
        <v>2364</v>
      </c>
      <c r="L61" s="667" t="s">
        <v>2347</v>
      </c>
      <c r="M61" s="666" t="s">
        <v>2369</v>
      </c>
      <c r="N61" s="668" t="s">
        <v>2360</v>
      </c>
      <c r="O61" s="667" t="s">
        <v>268</v>
      </c>
      <c r="P61" s="666" t="s">
        <v>2361</v>
      </c>
      <c r="Q61" s="677" t="s">
        <v>182</v>
      </c>
      <c r="R61" s="677"/>
      <c r="S61" s="668" t="s">
        <v>1600</v>
      </c>
      <c r="T61" s="666" t="s">
        <v>474</v>
      </c>
      <c r="U61" s="668">
        <v>4</v>
      </c>
      <c r="V61" s="666">
        <v>3</v>
      </c>
      <c r="W61" s="666">
        <v>3</v>
      </c>
      <c r="X61" s="666">
        <v>2</v>
      </c>
      <c r="Y61" s="666">
        <v>2</v>
      </c>
      <c r="Z61" s="670">
        <v>50</v>
      </c>
      <c r="AA61" s="670">
        <v>75</v>
      </c>
      <c r="AB61" s="670">
        <v>40</v>
      </c>
      <c r="AC61" s="670">
        <v>13.333333333333334</v>
      </c>
      <c r="AD61" s="671">
        <v>1</v>
      </c>
      <c r="AE61" s="672">
        <v>1</v>
      </c>
      <c r="AF61" s="673">
        <v>0</v>
      </c>
      <c r="AG61" s="673">
        <v>0</v>
      </c>
      <c r="AH61" s="672">
        <v>0</v>
      </c>
      <c r="AI61" s="673">
        <v>1</v>
      </c>
      <c r="AJ61" s="674">
        <v>1</v>
      </c>
      <c r="AK61" s="675">
        <v>1</v>
      </c>
      <c r="AL61" s="675">
        <v>0</v>
      </c>
      <c r="AM61" s="675">
        <v>1</v>
      </c>
      <c r="AN61" s="676">
        <v>0</v>
      </c>
      <c r="AO61" s="672">
        <v>1</v>
      </c>
      <c r="AP61" s="675">
        <v>0</v>
      </c>
      <c r="AQ61" s="675">
        <v>1</v>
      </c>
      <c r="AR61" s="675">
        <v>0</v>
      </c>
    </row>
    <row r="62" spans="1:62" x14ac:dyDescent="0.2">
      <c r="A62" s="666">
        <v>9</v>
      </c>
      <c r="B62" s="666" t="s">
        <v>1338</v>
      </c>
      <c r="C62" s="666">
        <v>1983</v>
      </c>
      <c r="D62" s="667" t="s">
        <v>2396</v>
      </c>
      <c r="E62" s="666" t="s">
        <v>2397</v>
      </c>
      <c r="F62" s="666" t="s">
        <v>52</v>
      </c>
      <c r="G62" s="668" t="s">
        <v>2336</v>
      </c>
      <c r="H62" s="666" t="s">
        <v>2337</v>
      </c>
      <c r="I62" s="666" t="s">
        <v>2208</v>
      </c>
      <c r="J62" s="667" t="s">
        <v>2398</v>
      </c>
      <c r="K62" s="667" t="s">
        <v>710</v>
      </c>
      <c r="L62" s="666" t="s">
        <v>2362</v>
      </c>
      <c r="M62" s="666" t="s">
        <v>52</v>
      </c>
      <c r="N62" s="668" t="s">
        <v>2348</v>
      </c>
      <c r="O62" s="667" t="s">
        <v>1585</v>
      </c>
      <c r="P62" s="667" t="s">
        <v>2399</v>
      </c>
      <c r="Q62" s="677" t="s">
        <v>174</v>
      </c>
      <c r="R62" s="677"/>
      <c r="S62" s="669" t="s">
        <v>1596</v>
      </c>
      <c r="T62" s="667" t="s">
        <v>763</v>
      </c>
      <c r="U62" s="668">
        <v>3</v>
      </c>
      <c r="V62" s="666">
        <v>6</v>
      </c>
      <c r="W62" s="666">
        <v>2</v>
      </c>
      <c r="X62" s="666">
        <v>1</v>
      </c>
      <c r="Y62" s="666">
        <v>4.5</v>
      </c>
      <c r="Z62" s="670">
        <v>100</v>
      </c>
      <c r="AA62" s="670">
        <v>50</v>
      </c>
      <c r="AB62" s="670">
        <v>20</v>
      </c>
      <c r="AC62" s="670">
        <v>30</v>
      </c>
      <c r="AD62" s="671">
        <v>1</v>
      </c>
      <c r="AE62" s="672">
        <v>1</v>
      </c>
      <c r="AF62" s="673">
        <v>1</v>
      </c>
      <c r="AG62" s="673">
        <v>1</v>
      </c>
      <c r="AH62" s="672">
        <v>1</v>
      </c>
      <c r="AI62" s="673">
        <v>1</v>
      </c>
      <c r="AJ62" s="674">
        <v>1</v>
      </c>
      <c r="AK62" s="675">
        <v>1</v>
      </c>
      <c r="AL62" s="675">
        <v>0</v>
      </c>
      <c r="AM62" s="675">
        <v>0</v>
      </c>
      <c r="AN62" s="676">
        <v>0</v>
      </c>
      <c r="AO62" s="672">
        <v>1</v>
      </c>
      <c r="AP62" s="675">
        <v>0</v>
      </c>
      <c r="AQ62" s="675">
        <v>0</v>
      </c>
      <c r="AR62" s="675">
        <v>0</v>
      </c>
    </row>
    <row r="63" spans="1:62" x14ac:dyDescent="0.2">
      <c r="A63" s="666">
        <v>4</v>
      </c>
      <c r="B63" s="666" t="s">
        <v>1358</v>
      </c>
      <c r="C63" s="666">
        <v>2015</v>
      </c>
      <c r="D63" s="667" t="s">
        <v>2356</v>
      </c>
      <c r="E63" s="666" t="s">
        <v>2400</v>
      </c>
      <c r="F63" s="666">
        <v>3.13</v>
      </c>
      <c r="G63" s="668" t="s">
        <v>2336</v>
      </c>
      <c r="H63" s="667" t="s">
        <v>2337</v>
      </c>
      <c r="I63" s="667" t="s">
        <v>317</v>
      </c>
      <c r="J63" s="667" t="s">
        <v>52</v>
      </c>
      <c r="K63" s="667" t="s">
        <v>52</v>
      </c>
      <c r="L63" s="667" t="s">
        <v>52</v>
      </c>
      <c r="M63" s="666" t="s">
        <v>52</v>
      </c>
      <c r="N63" s="668" t="s">
        <v>2348</v>
      </c>
      <c r="O63" s="667" t="s">
        <v>1584</v>
      </c>
      <c r="P63" s="666" t="s">
        <v>2401</v>
      </c>
      <c r="Q63" s="677" t="s">
        <v>295</v>
      </c>
      <c r="R63" s="677"/>
      <c r="S63" s="669" t="s">
        <v>1600</v>
      </c>
      <c r="T63" s="667" t="s">
        <v>322</v>
      </c>
      <c r="U63" s="668">
        <v>5</v>
      </c>
      <c r="V63" s="666">
        <v>5</v>
      </c>
      <c r="W63" s="666">
        <v>3</v>
      </c>
      <c r="X63" s="666">
        <v>2</v>
      </c>
      <c r="Y63" s="666">
        <v>10</v>
      </c>
      <c r="Z63" s="670">
        <v>83.333333333333343</v>
      </c>
      <c r="AA63" s="670">
        <v>75</v>
      </c>
      <c r="AB63" s="670">
        <v>40</v>
      </c>
      <c r="AC63" s="670">
        <v>66.666666666666657</v>
      </c>
      <c r="AD63" s="671">
        <v>1</v>
      </c>
      <c r="AE63" s="672">
        <v>1</v>
      </c>
      <c r="AF63" s="673">
        <v>1</v>
      </c>
      <c r="AG63" s="673">
        <v>0</v>
      </c>
      <c r="AH63" s="672">
        <v>1</v>
      </c>
      <c r="AI63" s="673">
        <v>1</v>
      </c>
      <c r="AJ63" s="674">
        <v>1</v>
      </c>
      <c r="AK63" s="675">
        <v>1</v>
      </c>
      <c r="AL63" s="675">
        <v>1</v>
      </c>
      <c r="AM63" s="675">
        <v>0</v>
      </c>
      <c r="AN63" s="676">
        <v>1</v>
      </c>
      <c r="AO63" s="672">
        <v>1</v>
      </c>
      <c r="AP63" s="675">
        <v>0</v>
      </c>
      <c r="AQ63" s="675">
        <v>0</v>
      </c>
      <c r="AR63" s="675">
        <v>0</v>
      </c>
    </row>
    <row r="64" spans="1:62" x14ac:dyDescent="0.2">
      <c r="A64" s="666">
        <v>23</v>
      </c>
      <c r="B64" s="666" t="s">
        <v>2402</v>
      </c>
      <c r="C64" s="666">
        <v>2011</v>
      </c>
      <c r="D64" s="667" t="s">
        <v>2356</v>
      </c>
      <c r="E64" s="666" t="s">
        <v>2403</v>
      </c>
      <c r="F64" s="666">
        <v>2.2759999999999998</v>
      </c>
      <c r="G64" s="668" t="s">
        <v>2336</v>
      </c>
      <c r="H64" s="667" t="s">
        <v>2337</v>
      </c>
      <c r="I64" s="667" t="s">
        <v>73</v>
      </c>
      <c r="J64" s="667" t="s">
        <v>52</v>
      </c>
      <c r="K64" s="667" t="s">
        <v>52</v>
      </c>
      <c r="L64" s="667" t="s">
        <v>52</v>
      </c>
      <c r="M64" s="666" t="s">
        <v>52</v>
      </c>
      <c r="N64" s="668" t="s">
        <v>2348</v>
      </c>
      <c r="O64" s="667" t="s">
        <v>1582</v>
      </c>
      <c r="P64" s="667" t="s">
        <v>2378</v>
      </c>
      <c r="Q64" s="677" t="s">
        <v>78</v>
      </c>
      <c r="R64" s="677"/>
      <c r="S64" s="669" t="s">
        <v>1602</v>
      </c>
      <c r="T64" s="666" t="s">
        <v>250</v>
      </c>
      <c r="U64" s="668">
        <v>5</v>
      </c>
      <c r="V64" s="666">
        <v>2</v>
      </c>
      <c r="W64" s="666">
        <v>2</v>
      </c>
      <c r="X64" s="666">
        <v>1</v>
      </c>
      <c r="Y64" s="666">
        <v>0.63</v>
      </c>
      <c r="Z64" s="670">
        <v>33.333333333333329</v>
      </c>
      <c r="AA64" s="670">
        <v>50</v>
      </c>
      <c r="AB64" s="670">
        <v>20</v>
      </c>
      <c r="AC64" s="670">
        <v>4.2</v>
      </c>
      <c r="AD64" s="671">
        <v>0</v>
      </c>
      <c r="AE64" s="672">
        <v>0</v>
      </c>
      <c r="AF64" s="673">
        <v>0</v>
      </c>
      <c r="AG64" s="673">
        <v>0</v>
      </c>
      <c r="AH64" s="672">
        <v>1</v>
      </c>
      <c r="AI64" s="673">
        <v>1</v>
      </c>
      <c r="AJ64" s="674">
        <v>1</v>
      </c>
      <c r="AK64" s="675">
        <v>1</v>
      </c>
      <c r="AL64" s="675">
        <v>0</v>
      </c>
      <c r="AM64" s="675">
        <v>0</v>
      </c>
      <c r="AN64" s="676">
        <v>0</v>
      </c>
      <c r="AO64" s="672">
        <v>0</v>
      </c>
      <c r="AP64" s="675">
        <v>0</v>
      </c>
      <c r="AQ64" s="675">
        <v>1</v>
      </c>
      <c r="AR64" s="675">
        <v>0</v>
      </c>
    </row>
    <row r="65" spans="1:64" x14ac:dyDescent="0.2">
      <c r="A65" s="666">
        <v>25</v>
      </c>
      <c r="B65" s="666" t="s">
        <v>1347</v>
      </c>
      <c r="C65" s="666">
        <v>2008</v>
      </c>
      <c r="D65" s="667" t="s">
        <v>2334</v>
      </c>
      <c r="E65" s="666" t="s">
        <v>2375</v>
      </c>
      <c r="F65" s="666">
        <v>3.5169999999999999</v>
      </c>
      <c r="G65" s="668" t="s">
        <v>2336</v>
      </c>
      <c r="H65" s="667" t="s">
        <v>2337</v>
      </c>
      <c r="I65" s="667" t="s">
        <v>73</v>
      </c>
      <c r="J65" s="667" t="s">
        <v>52</v>
      </c>
      <c r="K65" s="667" t="s">
        <v>52</v>
      </c>
      <c r="L65" s="667" t="s">
        <v>52</v>
      </c>
      <c r="M65" s="666" t="s">
        <v>52</v>
      </c>
      <c r="N65" s="668" t="s">
        <v>2348</v>
      </c>
      <c r="O65" s="667" t="s">
        <v>1582</v>
      </c>
      <c r="P65" s="667" t="s">
        <v>2378</v>
      </c>
      <c r="Q65" s="677" t="s">
        <v>78</v>
      </c>
      <c r="R65" s="677"/>
      <c r="S65" s="669" t="s">
        <v>1602</v>
      </c>
      <c r="T65" s="666" t="s">
        <v>250</v>
      </c>
      <c r="U65" s="668">
        <v>5</v>
      </c>
      <c r="V65" s="666">
        <v>2</v>
      </c>
      <c r="W65" s="666">
        <v>2</v>
      </c>
      <c r="X65" s="666">
        <v>2</v>
      </c>
      <c r="Y65" s="666">
        <v>1.5</v>
      </c>
      <c r="Z65" s="670">
        <v>33.333333333333329</v>
      </c>
      <c r="AA65" s="670">
        <v>50</v>
      </c>
      <c r="AB65" s="670">
        <v>40</v>
      </c>
      <c r="AC65" s="670">
        <v>10</v>
      </c>
      <c r="AD65" s="671">
        <v>0</v>
      </c>
      <c r="AE65" s="672">
        <v>0</v>
      </c>
      <c r="AF65" s="673">
        <v>0</v>
      </c>
      <c r="AG65" s="673">
        <v>0</v>
      </c>
      <c r="AH65" s="672">
        <v>1</v>
      </c>
      <c r="AI65" s="673">
        <v>1</v>
      </c>
      <c r="AJ65" s="674">
        <v>1</v>
      </c>
      <c r="AK65" s="675">
        <v>1</v>
      </c>
      <c r="AL65" s="675">
        <v>0</v>
      </c>
      <c r="AM65" s="675">
        <v>0</v>
      </c>
      <c r="AN65" s="676">
        <v>1</v>
      </c>
      <c r="AO65" s="672">
        <v>0</v>
      </c>
      <c r="AP65" s="675">
        <v>0</v>
      </c>
      <c r="AQ65" s="675">
        <v>1</v>
      </c>
      <c r="AR65" s="675">
        <v>0</v>
      </c>
    </row>
    <row r="66" spans="1:64" x14ac:dyDescent="0.2">
      <c r="A66" s="666">
        <v>37</v>
      </c>
      <c r="B66" s="666" t="s">
        <v>1332</v>
      </c>
      <c r="C66" s="666">
        <v>2013</v>
      </c>
      <c r="D66" s="667" t="s">
        <v>2356</v>
      </c>
      <c r="E66" s="666" t="s">
        <v>2404</v>
      </c>
      <c r="F66" s="666">
        <v>2.8260000000000001</v>
      </c>
      <c r="G66" s="668" t="s">
        <v>2336</v>
      </c>
      <c r="H66" s="666" t="s">
        <v>2337</v>
      </c>
      <c r="I66" s="666" t="s">
        <v>2208</v>
      </c>
      <c r="J66" s="667" t="s">
        <v>2405</v>
      </c>
      <c r="K66" s="666" t="s">
        <v>52</v>
      </c>
      <c r="L66" s="667" t="s">
        <v>2347</v>
      </c>
      <c r="M66" s="666" t="s">
        <v>52</v>
      </c>
      <c r="N66" s="668" t="s">
        <v>2348</v>
      </c>
      <c r="O66" s="667" t="s">
        <v>1582</v>
      </c>
      <c r="P66" s="667" t="s">
        <v>2378</v>
      </c>
      <c r="Q66" s="677" t="s">
        <v>78</v>
      </c>
      <c r="R66" s="677"/>
      <c r="S66" s="669" t="s">
        <v>1602</v>
      </c>
      <c r="T66" s="667" t="s">
        <v>250</v>
      </c>
      <c r="U66" s="668">
        <v>5</v>
      </c>
      <c r="V66" s="666">
        <v>6</v>
      </c>
      <c r="W66" s="666">
        <v>2</v>
      </c>
      <c r="X66" s="666">
        <v>2</v>
      </c>
      <c r="Y66" s="666">
        <v>5</v>
      </c>
      <c r="Z66" s="670">
        <v>100</v>
      </c>
      <c r="AA66" s="670">
        <v>50</v>
      </c>
      <c r="AB66" s="670">
        <v>40</v>
      </c>
      <c r="AC66" s="670">
        <v>33.333333333333329</v>
      </c>
      <c r="AD66" s="671">
        <v>1</v>
      </c>
      <c r="AE66" s="672">
        <v>1</v>
      </c>
      <c r="AF66" s="673">
        <v>1</v>
      </c>
      <c r="AG66" s="673">
        <v>1</v>
      </c>
      <c r="AH66" s="672">
        <v>1</v>
      </c>
      <c r="AI66" s="673">
        <v>1</v>
      </c>
      <c r="AJ66" s="674">
        <v>1</v>
      </c>
      <c r="AK66" s="675">
        <v>1</v>
      </c>
      <c r="AL66" s="675">
        <v>0</v>
      </c>
      <c r="AM66" s="675">
        <v>0</v>
      </c>
      <c r="AN66" s="676">
        <v>0</v>
      </c>
      <c r="AO66" s="672">
        <v>1</v>
      </c>
      <c r="AP66" s="675">
        <v>0</v>
      </c>
      <c r="AQ66" s="675">
        <v>1</v>
      </c>
      <c r="AR66" s="675">
        <v>0</v>
      </c>
    </row>
    <row r="67" spans="1:64" x14ac:dyDescent="0.2">
      <c r="A67" s="666">
        <v>23</v>
      </c>
      <c r="B67" s="666" t="s">
        <v>2402</v>
      </c>
      <c r="C67" s="666">
        <v>2011</v>
      </c>
      <c r="D67" s="667" t="s">
        <v>2356</v>
      </c>
      <c r="E67" s="666" t="s">
        <v>2403</v>
      </c>
      <c r="F67" s="666">
        <v>2.2759999999999998</v>
      </c>
      <c r="G67" s="668" t="s">
        <v>2336</v>
      </c>
      <c r="H67" s="667" t="s">
        <v>2337</v>
      </c>
      <c r="I67" s="667" t="s">
        <v>73</v>
      </c>
      <c r="J67" s="667" t="s">
        <v>52</v>
      </c>
      <c r="K67" s="667" t="s">
        <v>52</v>
      </c>
      <c r="L67" s="667" t="s">
        <v>52</v>
      </c>
      <c r="M67" s="666" t="s">
        <v>52</v>
      </c>
      <c r="N67" s="668" t="s">
        <v>2348</v>
      </c>
      <c r="O67" s="667" t="s">
        <v>1582</v>
      </c>
      <c r="P67" s="667" t="s">
        <v>2378</v>
      </c>
      <c r="Q67" s="677" t="s">
        <v>79</v>
      </c>
      <c r="R67" s="677"/>
      <c r="S67" s="669" t="s">
        <v>1602</v>
      </c>
      <c r="T67" s="666" t="s">
        <v>250</v>
      </c>
      <c r="U67" s="668">
        <v>5</v>
      </c>
      <c r="V67" s="666">
        <v>2</v>
      </c>
      <c r="W67" s="666">
        <v>2</v>
      </c>
      <c r="X67" s="666">
        <v>1</v>
      </c>
      <c r="Y67" s="666">
        <v>0.63</v>
      </c>
      <c r="Z67" s="670">
        <v>33.333333333333329</v>
      </c>
      <c r="AA67" s="670">
        <v>50</v>
      </c>
      <c r="AB67" s="670">
        <v>20</v>
      </c>
      <c r="AC67" s="670">
        <v>4.2</v>
      </c>
      <c r="AD67" s="671">
        <v>0</v>
      </c>
      <c r="AE67" s="672">
        <v>0</v>
      </c>
      <c r="AF67" s="673">
        <v>0</v>
      </c>
      <c r="AG67" s="673">
        <v>0</v>
      </c>
      <c r="AH67" s="672">
        <v>1</v>
      </c>
      <c r="AI67" s="673">
        <v>1</v>
      </c>
      <c r="AJ67" s="674">
        <v>1</v>
      </c>
      <c r="AK67" s="675">
        <v>1</v>
      </c>
      <c r="AL67" s="675">
        <v>0</v>
      </c>
      <c r="AM67" s="675">
        <v>0</v>
      </c>
      <c r="AN67" s="676">
        <v>0</v>
      </c>
      <c r="AO67" s="672">
        <v>0</v>
      </c>
      <c r="AP67" s="675">
        <v>0</v>
      </c>
      <c r="AQ67" s="675">
        <v>1</v>
      </c>
      <c r="AR67" s="675">
        <v>0</v>
      </c>
    </row>
    <row r="68" spans="1:64" x14ac:dyDescent="0.2">
      <c r="A68" s="666">
        <v>25</v>
      </c>
      <c r="B68" s="666" t="s">
        <v>1347</v>
      </c>
      <c r="C68" s="666">
        <v>2008</v>
      </c>
      <c r="D68" s="667" t="s">
        <v>2334</v>
      </c>
      <c r="E68" s="666" t="s">
        <v>2375</v>
      </c>
      <c r="F68" s="666">
        <v>3.5169999999999999</v>
      </c>
      <c r="G68" s="668" t="s">
        <v>2336</v>
      </c>
      <c r="H68" s="667" t="s">
        <v>2337</v>
      </c>
      <c r="I68" s="667" t="s">
        <v>73</v>
      </c>
      <c r="J68" s="667" t="s">
        <v>52</v>
      </c>
      <c r="K68" s="667" t="s">
        <v>52</v>
      </c>
      <c r="L68" s="667" t="s">
        <v>52</v>
      </c>
      <c r="M68" s="666" t="s">
        <v>52</v>
      </c>
      <c r="N68" s="668" t="s">
        <v>2348</v>
      </c>
      <c r="O68" s="667" t="s">
        <v>1582</v>
      </c>
      <c r="P68" s="667" t="s">
        <v>2378</v>
      </c>
      <c r="Q68" s="677" t="s">
        <v>79</v>
      </c>
      <c r="R68" s="677"/>
      <c r="S68" s="669" t="s">
        <v>1602</v>
      </c>
      <c r="T68" s="666" t="s">
        <v>250</v>
      </c>
      <c r="U68" s="668">
        <v>5</v>
      </c>
      <c r="V68" s="666">
        <v>2</v>
      </c>
      <c r="W68" s="666">
        <v>2</v>
      </c>
      <c r="X68" s="666">
        <v>2</v>
      </c>
      <c r="Y68" s="666">
        <v>1.5</v>
      </c>
      <c r="Z68" s="670">
        <v>33.333333333333329</v>
      </c>
      <c r="AA68" s="670">
        <v>50</v>
      </c>
      <c r="AB68" s="670">
        <v>40</v>
      </c>
      <c r="AC68" s="670">
        <v>10</v>
      </c>
      <c r="AD68" s="671">
        <v>0</v>
      </c>
      <c r="AE68" s="672">
        <v>0</v>
      </c>
      <c r="AF68" s="673">
        <v>0</v>
      </c>
      <c r="AG68" s="673">
        <v>0</v>
      </c>
      <c r="AH68" s="672">
        <v>1</v>
      </c>
      <c r="AI68" s="673">
        <v>1</v>
      </c>
      <c r="AJ68" s="674">
        <v>1</v>
      </c>
      <c r="AK68" s="675">
        <v>1</v>
      </c>
      <c r="AL68" s="675">
        <v>0</v>
      </c>
      <c r="AM68" s="675">
        <v>0</v>
      </c>
      <c r="AN68" s="676">
        <v>1</v>
      </c>
      <c r="AO68" s="672">
        <v>0</v>
      </c>
      <c r="AP68" s="675">
        <v>0</v>
      </c>
      <c r="AQ68" s="675">
        <v>1</v>
      </c>
      <c r="AR68" s="675">
        <v>0</v>
      </c>
      <c r="AS68" s="678"/>
      <c r="AT68" s="679"/>
      <c r="AU68" s="679"/>
      <c r="AV68" s="679"/>
      <c r="AW68" s="679"/>
      <c r="AX68" s="679"/>
      <c r="AY68" s="679"/>
      <c r="AZ68" s="679"/>
      <c r="BA68" s="679"/>
      <c r="BB68" s="679"/>
      <c r="BC68" s="679"/>
      <c r="BD68" s="679"/>
      <c r="BE68" s="679"/>
      <c r="BF68" s="679"/>
      <c r="BG68" s="679"/>
      <c r="BH68" s="679"/>
      <c r="BI68" s="679"/>
      <c r="BJ68" s="679"/>
      <c r="BK68" s="679"/>
      <c r="BL68" s="679"/>
    </row>
    <row r="69" spans="1:64" x14ac:dyDescent="0.2">
      <c r="A69" s="666">
        <v>26</v>
      </c>
      <c r="B69" s="666" t="s">
        <v>2406</v>
      </c>
      <c r="C69" s="666">
        <v>2010</v>
      </c>
      <c r="D69" s="667" t="s">
        <v>2356</v>
      </c>
      <c r="E69" s="666" t="s">
        <v>2407</v>
      </c>
      <c r="F69" s="666">
        <v>1.611</v>
      </c>
      <c r="G69" s="668" t="s">
        <v>2336</v>
      </c>
      <c r="H69" s="666" t="s">
        <v>2337</v>
      </c>
      <c r="I69" s="666" t="s">
        <v>2208</v>
      </c>
      <c r="J69" s="667" t="s">
        <v>2405</v>
      </c>
      <c r="K69" s="666" t="s">
        <v>52</v>
      </c>
      <c r="L69" s="667" t="s">
        <v>2347</v>
      </c>
      <c r="M69" s="666" t="s">
        <v>2381</v>
      </c>
      <c r="N69" s="668" t="s">
        <v>2348</v>
      </c>
      <c r="O69" s="667" t="s">
        <v>1582</v>
      </c>
      <c r="P69" s="667" t="s">
        <v>2378</v>
      </c>
      <c r="Q69" s="677" t="s">
        <v>79</v>
      </c>
      <c r="R69" s="677"/>
      <c r="S69" s="669" t="s">
        <v>1602</v>
      </c>
      <c r="T69" s="667" t="s">
        <v>250</v>
      </c>
      <c r="U69" s="668">
        <v>5</v>
      </c>
      <c r="V69" s="666">
        <v>5</v>
      </c>
      <c r="W69" s="666">
        <v>2</v>
      </c>
      <c r="X69" s="666">
        <v>3</v>
      </c>
      <c r="Y69" s="666">
        <v>5</v>
      </c>
      <c r="Z69" s="670">
        <v>83.333333333333343</v>
      </c>
      <c r="AA69" s="670">
        <v>50</v>
      </c>
      <c r="AB69" s="670">
        <v>60</v>
      </c>
      <c r="AC69" s="670">
        <v>33.333333333333329</v>
      </c>
      <c r="AD69" s="671">
        <v>1</v>
      </c>
      <c r="AE69" s="672">
        <v>1</v>
      </c>
      <c r="AF69" s="673">
        <v>1</v>
      </c>
      <c r="AG69" s="673">
        <v>1</v>
      </c>
      <c r="AH69" s="672">
        <v>0</v>
      </c>
      <c r="AI69" s="673">
        <v>1</v>
      </c>
      <c r="AJ69" s="674">
        <v>1</v>
      </c>
      <c r="AK69" s="675">
        <v>1</v>
      </c>
      <c r="AL69" s="675">
        <v>0</v>
      </c>
      <c r="AM69" s="675">
        <v>0</v>
      </c>
      <c r="AN69" s="676">
        <v>1</v>
      </c>
      <c r="AO69" s="672">
        <v>1</v>
      </c>
      <c r="AP69" s="675">
        <v>0</v>
      </c>
      <c r="AQ69" s="675">
        <v>1</v>
      </c>
      <c r="AR69" s="675">
        <v>0</v>
      </c>
    </row>
    <row r="70" spans="1:64" x14ac:dyDescent="0.2">
      <c r="A70" s="666">
        <v>45</v>
      </c>
      <c r="B70" s="666" t="s">
        <v>1343</v>
      </c>
      <c r="C70" s="666">
        <v>2018</v>
      </c>
      <c r="D70" s="667" t="s">
        <v>2356</v>
      </c>
      <c r="E70" s="666" t="s">
        <v>2335</v>
      </c>
      <c r="F70" s="666">
        <v>7.149</v>
      </c>
      <c r="G70" s="668" t="s">
        <v>2336</v>
      </c>
      <c r="H70" s="667" t="s">
        <v>2337</v>
      </c>
      <c r="I70" s="667" t="s">
        <v>73</v>
      </c>
      <c r="J70" s="667" t="s">
        <v>52</v>
      </c>
      <c r="K70" s="667" t="s">
        <v>52</v>
      </c>
      <c r="L70" s="667" t="s">
        <v>52</v>
      </c>
      <c r="M70" s="666" t="s">
        <v>52</v>
      </c>
      <c r="N70" s="668" t="s">
        <v>2348</v>
      </c>
      <c r="O70" s="667" t="s">
        <v>1582</v>
      </c>
      <c r="P70" s="667" t="s">
        <v>2378</v>
      </c>
      <c r="Q70" s="677" t="s">
        <v>79</v>
      </c>
      <c r="R70" s="677"/>
      <c r="S70" s="669" t="s">
        <v>1602</v>
      </c>
      <c r="T70" s="667" t="s">
        <v>250</v>
      </c>
      <c r="U70" s="669">
        <v>5</v>
      </c>
      <c r="V70" s="666">
        <v>6</v>
      </c>
      <c r="W70" s="666">
        <v>2</v>
      </c>
      <c r="X70" s="666">
        <v>3</v>
      </c>
      <c r="Y70" s="666">
        <v>5.5</v>
      </c>
      <c r="Z70" s="670">
        <v>100</v>
      </c>
      <c r="AA70" s="670">
        <v>50</v>
      </c>
      <c r="AB70" s="670">
        <v>60</v>
      </c>
      <c r="AC70" s="670">
        <v>36.666666666666664</v>
      </c>
      <c r="AD70" s="671">
        <v>1</v>
      </c>
      <c r="AE70" s="672">
        <v>1</v>
      </c>
      <c r="AF70" s="673">
        <v>1</v>
      </c>
      <c r="AG70" s="673">
        <v>1</v>
      </c>
      <c r="AH70" s="672">
        <v>1</v>
      </c>
      <c r="AI70" s="673">
        <v>1</v>
      </c>
      <c r="AJ70" s="674">
        <v>1</v>
      </c>
      <c r="AK70" s="675">
        <v>1</v>
      </c>
      <c r="AL70" s="675">
        <v>0</v>
      </c>
      <c r="AM70" s="675">
        <v>0</v>
      </c>
      <c r="AN70" s="676">
        <v>1</v>
      </c>
      <c r="AO70" s="672">
        <v>0</v>
      </c>
      <c r="AP70" s="675">
        <v>0</v>
      </c>
      <c r="AQ70" s="675">
        <v>1</v>
      </c>
      <c r="AR70" s="675">
        <v>1</v>
      </c>
    </row>
    <row r="71" spans="1:64" x14ac:dyDescent="0.2">
      <c r="A71" s="666">
        <v>46</v>
      </c>
      <c r="B71" s="666" t="s">
        <v>1325</v>
      </c>
      <c r="C71" s="666">
        <v>2018</v>
      </c>
      <c r="D71" s="667" t="s">
        <v>2356</v>
      </c>
      <c r="E71" s="666" t="s">
        <v>2375</v>
      </c>
      <c r="F71" s="666">
        <v>3.794</v>
      </c>
      <c r="G71" s="668" t="s">
        <v>2336</v>
      </c>
      <c r="H71" s="666" t="s">
        <v>2337</v>
      </c>
      <c r="I71" s="666" t="s">
        <v>2208</v>
      </c>
      <c r="J71" s="667" t="s">
        <v>2376</v>
      </c>
      <c r="K71" s="666" t="s">
        <v>52</v>
      </c>
      <c r="L71" s="667" t="s">
        <v>2377</v>
      </c>
      <c r="M71" s="666" t="s">
        <v>52</v>
      </c>
      <c r="N71" s="668" t="s">
        <v>2348</v>
      </c>
      <c r="O71" s="667" t="s">
        <v>1582</v>
      </c>
      <c r="P71" s="667" t="s">
        <v>2378</v>
      </c>
      <c r="Q71" s="677" t="s">
        <v>79</v>
      </c>
      <c r="R71" s="677"/>
      <c r="S71" s="669" t="s">
        <v>1602</v>
      </c>
      <c r="T71" s="667" t="s">
        <v>250</v>
      </c>
      <c r="U71" s="669">
        <v>5</v>
      </c>
      <c r="V71" s="666">
        <v>5</v>
      </c>
      <c r="W71" s="666">
        <v>1</v>
      </c>
      <c r="X71" s="666">
        <v>3</v>
      </c>
      <c r="Y71" s="666">
        <v>4.5</v>
      </c>
      <c r="Z71" s="670">
        <v>83.333333333333343</v>
      </c>
      <c r="AA71" s="670">
        <v>25</v>
      </c>
      <c r="AB71" s="670">
        <v>60</v>
      </c>
      <c r="AC71" s="670">
        <v>30</v>
      </c>
      <c r="AD71" s="671">
        <v>1</v>
      </c>
      <c r="AE71" s="672">
        <v>1</v>
      </c>
      <c r="AF71" s="673">
        <v>1</v>
      </c>
      <c r="AG71" s="673">
        <v>1</v>
      </c>
      <c r="AH71" s="672">
        <v>0</v>
      </c>
      <c r="AI71" s="673">
        <v>1</v>
      </c>
      <c r="AJ71" s="674">
        <v>1</v>
      </c>
      <c r="AK71" s="675">
        <v>0</v>
      </c>
      <c r="AL71" s="675">
        <v>0</v>
      </c>
      <c r="AM71" s="675">
        <v>0</v>
      </c>
      <c r="AN71" s="676">
        <v>1</v>
      </c>
      <c r="AO71" s="672">
        <v>1</v>
      </c>
      <c r="AP71" s="675">
        <v>0</v>
      </c>
      <c r="AQ71" s="675">
        <v>1</v>
      </c>
      <c r="AR71" s="675">
        <v>0</v>
      </c>
    </row>
    <row r="72" spans="1:64" x14ac:dyDescent="0.2">
      <c r="A72" s="666">
        <v>46</v>
      </c>
      <c r="B72" s="666" t="s">
        <v>1325</v>
      </c>
      <c r="C72" s="666">
        <v>2018</v>
      </c>
      <c r="D72" s="667" t="s">
        <v>2356</v>
      </c>
      <c r="E72" s="666" t="s">
        <v>2375</v>
      </c>
      <c r="F72" s="666">
        <v>3.794</v>
      </c>
      <c r="G72" s="668" t="s">
        <v>2336</v>
      </c>
      <c r="H72" s="666" t="s">
        <v>2337</v>
      </c>
      <c r="I72" s="666" t="s">
        <v>2208</v>
      </c>
      <c r="J72" s="667" t="s">
        <v>2376</v>
      </c>
      <c r="K72" s="666" t="s">
        <v>2364</v>
      </c>
      <c r="L72" s="666" t="s">
        <v>2362</v>
      </c>
      <c r="M72" s="666" t="s">
        <v>52</v>
      </c>
      <c r="N72" s="668" t="s">
        <v>2348</v>
      </c>
      <c r="O72" s="667" t="s">
        <v>1582</v>
      </c>
      <c r="P72" s="667" t="s">
        <v>2378</v>
      </c>
      <c r="Q72" s="677" t="s">
        <v>79</v>
      </c>
      <c r="R72" s="677"/>
      <c r="S72" s="669" t="s">
        <v>1602</v>
      </c>
      <c r="T72" s="667" t="s">
        <v>250</v>
      </c>
      <c r="U72" s="669">
        <v>5</v>
      </c>
      <c r="V72" s="666">
        <v>5</v>
      </c>
      <c r="W72" s="666">
        <v>1</v>
      </c>
      <c r="X72" s="666">
        <v>3</v>
      </c>
      <c r="Y72" s="666">
        <v>4.5</v>
      </c>
      <c r="Z72" s="670">
        <v>83.333333333333343</v>
      </c>
      <c r="AA72" s="670">
        <v>25</v>
      </c>
      <c r="AB72" s="670">
        <v>60</v>
      </c>
      <c r="AC72" s="670">
        <v>30</v>
      </c>
      <c r="AD72" s="671">
        <v>1</v>
      </c>
      <c r="AE72" s="672">
        <v>1</v>
      </c>
      <c r="AF72" s="673">
        <v>1</v>
      </c>
      <c r="AG72" s="673">
        <v>1</v>
      </c>
      <c r="AH72" s="672">
        <v>0</v>
      </c>
      <c r="AI72" s="673">
        <v>1</v>
      </c>
      <c r="AJ72" s="674">
        <v>1</v>
      </c>
      <c r="AK72" s="675">
        <v>0</v>
      </c>
      <c r="AL72" s="675">
        <v>0</v>
      </c>
      <c r="AM72" s="675">
        <v>0</v>
      </c>
      <c r="AN72" s="676">
        <v>1</v>
      </c>
      <c r="AO72" s="672">
        <v>1</v>
      </c>
      <c r="AP72" s="675">
        <v>0</v>
      </c>
      <c r="AQ72" s="675">
        <v>1</v>
      </c>
      <c r="AR72" s="675">
        <v>0</v>
      </c>
    </row>
    <row r="73" spans="1:64" x14ac:dyDescent="0.2">
      <c r="A73" s="666">
        <v>46</v>
      </c>
      <c r="B73" s="666" t="s">
        <v>1325</v>
      </c>
      <c r="C73" s="666">
        <v>2018</v>
      </c>
      <c r="D73" s="667" t="s">
        <v>2356</v>
      </c>
      <c r="E73" s="666" t="s">
        <v>2375</v>
      </c>
      <c r="F73" s="666">
        <v>3.794</v>
      </c>
      <c r="G73" s="668" t="s">
        <v>2336</v>
      </c>
      <c r="H73" s="666" t="s">
        <v>2337</v>
      </c>
      <c r="I73" s="666" t="s">
        <v>2208</v>
      </c>
      <c r="J73" s="667" t="s">
        <v>2376</v>
      </c>
      <c r="K73" s="667" t="s">
        <v>52</v>
      </c>
      <c r="L73" s="667" t="s">
        <v>2379</v>
      </c>
      <c r="M73" s="666" t="s">
        <v>52</v>
      </c>
      <c r="N73" s="668" t="s">
        <v>2348</v>
      </c>
      <c r="O73" s="667" t="s">
        <v>1582</v>
      </c>
      <c r="P73" s="667" t="s">
        <v>2378</v>
      </c>
      <c r="Q73" s="677" t="s">
        <v>79</v>
      </c>
      <c r="R73" s="677"/>
      <c r="S73" s="669" t="s">
        <v>1602</v>
      </c>
      <c r="T73" s="667" t="s">
        <v>250</v>
      </c>
      <c r="U73" s="669">
        <v>5</v>
      </c>
      <c r="V73" s="666">
        <v>5</v>
      </c>
      <c r="W73" s="666">
        <v>1</v>
      </c>
      <c r="X73" s="666">
        <v>3</v>
      </c>
      <c r="Y73" s="666">
        <v>4.5</v>
      </c>
      <c r="Z73" s="670">
        <v>83.333333333333343</v>
      </c>
      <c r="AA73" s="670">
        <v>25</v>
      </c>
      <c r="AB73" s="670">
        <v>60</v>
      </c>
      <c r="AC73" s="670">
        <v>30</v>
      </c>
      <c r="AD73" s="671">
        <v>1</v>
      </c>
      <c r="AE73" s="672">
        <v>1</v>
      </c>
      <c r="AF73" s="673">
        <v>1</v>
      </c>
      <c r="AG73" s="673">
        <v>1</v>
      </c>
      <c r="AH73" s="672">
        <v>0</v>
      </c>
      <c r="AI73" s="673">
        <v>1</v>
      </c>
      <c r="AJ73" s="674">
        <v>1</v>
      </c>
      <c r="AK73" s="675">
        <v>0</v>
      </c>
      <c r="AL73" s="675">
        <v>0</v>
      </c>
      <c r="AM73" s="675">
        <v>0</v>
      </c>
      <c r="AN73" s="676">
        <v>1</v>
      </c>
      <c r="AO73" s="672">
        <v>1</v>
      </c>
      <c r="AP73" s="675">
        <v>0</v>
      </c>
      <c r="AQ73" s="675">
        <v>1</v>
      </c>
      <c r="AR73" s="675">
        <v>0</v>
      </c>
      <c r="AS73" s="678"/>
      <c r="AT73" s="679"/>
      <c r="AU73" s="679"/>
      <c r="AV73" s="679"/>
      <c r="AW73" s="679"/>
      <c r="AX73" s="679"/>
      <c r="AY73" s="679"/>
      <c r="AZ73" s="679"/>
      <c r="BA73" s="679"/>
      <c r="BB73" s="679"/>
      <c r="BC73" s="679"/>
      <c r="BD73" s="679"/>
      <c r="BE73" s="679"/>
      <c r="BF73" s="679"/>
      <c r="BG73" s="679"/>
      <c r="BH73" s="679"/>
      <c r="BI73" s="679"/>
      <c r="BJ73" s="679"/>
      <c r="BK73" s="679"/>
      <c r="BL73" s="679"/>
    </row>
    <row r="74" spans="1:64" x14ac:dyDescent="0.2">
      <c r="A74" s="666">
        <v>34</v>
      </c>
      <c r="B74" s="666" t="s">
        <v>2408</v>
      </c>
      <c r="C74" s="666">
        <v>2014</v>
      </c>
      <c r="D74" s="667" t="s">
        <v>2356</v>
      </c>
      <c r="E74" s="666" t="s">
        <v>2370</v>
      </c>
      <c r="F74" s="666">
        <v>2.706</v>
      </c>
      <c r="G74" s="668" t="s">
        <v>2336</v>
      </c>
      <c r="H74" s="667" t="s">
        <v>2337</v>
      </c>
      <c r="I74" s="667" t="s">
        <v>73</v>
      </c>
      <c r="J74" s="667" t="s">
        <v>52</v>
      </c>
      <c r="K74" s="667" t="s">
        <v>52</v>
      </c>
      <c r="L74" s="667" t="s">
        <v>52</v>
      </c>
      <c r="M74" s="666" t="s">
        <v>52</v>
      </c>
      <c r="N74" s="668" t="s">
        <v>2348</v>
      </c>
      <c r="O74" s="667" t="s">
        <v>1582</v>
      </c>
      <c r="P74" s="667" t="s">
        <v>2378</v>
      </c>
      <c r="Q74" s="677" t="s">
        <v>247</v>
      </c>
      <c r="R74" s="677"/>
      <c r="S74" s="669" t="s">
        <v>1602</v>
      </c>
      <c r="T74" s="667" t="s">
        <v>250</v>
      </c>
      <c r="U74" s="668">
        <v>5</v>
      </c>
      <c r="V74" s="666">
        <v>6</v>
      </c>
      <c r="W74" s="666">
        <v>2</v>
      </c>
      <c r="X74" s="666">
        <v>3</v>
      </c>
      <c r="Y74" s="666">
        <v>11</v>
      </c>
      <c r="Z74" s="670">
        <v>100</v>
      </c>
      <c r="AA74" s="670">
        <v>50</v>
      </c>
      <c r="AB74" s="670">
        <v>60</v>
      </c>
      <c r="AC74" s="670">
        <v>73.333333333333329</v>
      </c>
      <c r="AD74" s="671">
        <v>1</v>
      </c>
      <c r="AE74" s="672">
        <v>1</v>
      </c>
      <c r="AF74" s="673">
        <v>1</v>
      </c>
      <c r="AG74" s="673">
        <v>1</v>
      </c>
      <c r="AH74" s="672">
        <v>1</v>
      </c>
      <c r="AI74" s="673">
        <v>1</v>
      </c>
      <c r="AJ74" s="674">
        <v>1</v>
      </c>
      <c r="AK74" s="675">
        <v>1</v>
      </c>
      <c r="AL74" s="675">
        <v>0</v>
      </c>
      <c r="AM74" s="675">
        <v>0</v>
      </c>
      <c r="AN74" s="676">
        <v>1</v>
      </c>
      <c r="AO74" s="672">
        <v>1</v>
      </c>
      <c r="AP74" s="675">
        <v>0</v>
      </c>
      <c r="AQ74" s="675">
        <v>1</v>
      </c>
      <c r="AR74" s="675">
        <v>0</v>
      </c>
    </row>
    <row r="75" spans="1:64" x14ac:dyDescent="0.2">
      <c r="A75" s="666">
        <v>47</v>
      </c>
      <c r="B75" s="666" t="s">
        <v>1344</v>
      </c>
      <c r="C75" s="666">
        <v>2019</v>
      </c>
      <c r="D75" s="667" t="s">
        <v>2356</v>
      </c>
      <c r="E75" s="666" t="s">
        <v>2375</v>
      </c>
      <c r="F75" s="666">
        <v>4.3460000000000001</v>
      </c>
      <c r="G75" s="668" t="s">
        <v>2336</v>
      </c>
      <c r="H75" s="667" t="s">
        <v>2337</v>
      </c>
      <c r="I75" s="667" t="s">
        <v>73</v>
      </c>
      <c r="J75" s="667" t="s">
        <v>52</v>
      </c>
      <c r="K75" s="667" t="s">
        <v>52</v>
      </c>
      <c r="L75" s="667" t="s">
        <v>52</v>
      </c>
      <c r="M75" s="666" t="s">
        <v>52</v>
      </c>
      <c r="N75" s="668" t="s">
        <v>2348</v>
      </c>
      <c r="O75" s="667" t="s">
        <v>1582</v>
      </c>
      <c r="P75" s="667" t="s">
        <v>2378</v>
      </c>
      <c r="Q75" s="677" t="s">
        <v>247</v>
      </c>
      <c r="R75" s="677"/>
      <c r="S75" s="669" t="s">
        <v>1602</v>
      </c>
      <c r="T75" s="666" t="s">
        <v>250</v>
      </c>
      <c r="U75" s="668">
        <v>5</v>
      </c>
      <c r="V75" s="666">
        <v>6</v>
      </c>
      <c r="W75" s="666">
        <v>2</v>
      </c>
      <c r="X75" s="666">
        <v>2</v>
      </c>
      <c r="Y75" s="666">
        <v>5</v>
      </c>
      <c r="Z75" s="670">
        <v>100</v>
      </c>
      <c r="AA75" s="670">
        <v>50</v>
      </c>
      <c r="AB75" s="670">
        <v>40</v>
      </c>
      <c r="AC75" s="670">
        <v>33.333333333333329</v>
      </c>
      <c r="AD75" s="671">
        <v>1</v>
      </c>
      <c r="AE75" s="672">
        <v>1</v>
      </c>
      <c r="AF75" s="673">
        <v>1</v>
      </c>
      <c r="AG75" s="673">
        <v>1</v>
      </c>
      <c r="AH75" s="672">
        <v>1</v>
      </c>
      <c r="AI75" s="673">
        <v>1</v>
      </c>
      <c r="AJ75" s="674">
        <v>1</v>
      </c>
      <c r="AK75" s="675">
        <v>1</v>
      </c>
      <c r="AL75" s="675">
        <v>0</v>
      </c>
      <c r="AM75" s="675">
        <v>0</v>
      </c>
      <c r="AN75" s="676">
        <v>1</v>
      </c>
      <c r="AO75" s="672">
        <v>0</v>
      </c>
      <c r="AP75" s="675">
        <v>0</v>
      </c>
      <c r="AQ75" s="675">
        <v>1</v>
      </c>
      <c r="AR75" s="675">
        <v>0</v>
      </c>
    </row>
    <row r="76" spans="1:64" x14ac:dyDescent="0.2">
      <c r="A76" s="666">
        <v>8</v>
      </c>
      <c r="B76" s="666" t="s">
        <v>1335</v>
      </c>
      <c r="C76" s="666">
        <v>1981</v>
      </c>
      <c r="D76" s="667" t="s">
        <v>2396</v>
      </c>
      <c r="E76" s="666" t="s">
        <v>2397</v>
      </c>
      <c r="F76" s="666" t="s">
        <v>52</v>
      </c>
      <c r="G76" s="668" t="s">
        <v>2336</v>
      </c>
      <c r="H76" s="666" t="s">
        <v>2337</v>
      </c>
      <c r="I76" s="666" t="s">
        <v>2208</v>
      </c>
      <c r="J76" s="667" t="s">
        <v>2409</v>
      </c>
      <c r="K76" s="666" t="s">
        <v>52</v>
      </c>
      <c r="L76" s="667" t="s">
        <v>2347</v>
      </c>
      <c r="M76" s="666" t="s">
        <v>52</v>
      </c>
      <c r="N76" s="668" t="s">
        <v>2360</v>
      </c>
      <c r="O76" s="666" t="s">
        <v>368</v>
      </c>
      <c r="P76" s="667" t="s">
        <v>2386</v>
      </c>
      <c r="Q76" s="677" t="s">
        <v>366</v>
      </c>
      <c r="R76" s="677"/>
      <c r="S76" s="668" t="s">
        <v>1597</v>
      </c>
      <c r="T76" s="666" t="s">
        <v>824</v>
      </c>
      <c r="U76" s="668">
        <v>2</v>
      </c>
      <c r="V76" s="666">
        <v>4</v>
      </c>
      <c r="W76" s="666">
        <v>2</v>
      </c>
      <c r="X76" s="666">
        <v>1</v>
      </c>
      <c r="Y76" s="666">
        <v>0.88</v>
      </c>
      <c r="Z76" s="670">
        <v>66.666666666666657</v>
      </c>
      <c r="AA76" s="670">
        <v>50</v>
      </c>
      <c r="AB76" s="670">
        <v>20</v>
      </c>
      <c r="AC76" s="670">
        <v>5.8666666666666663</v>
      </c>
      <c r="AD76" s="671">
        <v>1</v>
      </c>
      <c r="AE76" s="672">
        <v>1</v>
      </c>
      <c r="AF76" s="673">
        <v>0</v>
      </c>
      <c r="AG76" s="673">
        <v>1</v>
      </c>
      <c r="AH76" s="672">
        <v>0</v>
      </c>
      <c r="AI76" s="673">
        <v>1</v>
      </c>
      <c r="AJ76" s="674">
        <v>1</v>
      </c>
      <c r="AK76" s="675">
        <v>1</v>
      </c>
      <c r="AL76" s="675">
        <v>0</v>
      </c>
      <c r="AM76" s="675">
        <v>0</v>
      </c>
      <c r="AN76" s="676">
        <v>0</v>
      </c>
      <c r="AO76" s="672">
        <v>0</v>
      </c>
      <c r="AP76" s="675">
        <v>0</v>
      </c>
      <c r="AQ76" s="675">
        <v>1</v>
      </c>
      <c r="AR76" s="675">
        <v>0</v>
      </c>
    </row>
    <row r="77" spans="1:64" x14ac:dyDescent="0.2">
      <c r="A77" s="666">
        <v>9</v>
      </c>
      <c r="B77" s="666" t="s">
        <v>1338</v>
      </c>
      <c r="C77" s="666">
        <v>1983</v>
      </c>
      <c r="D77" s="667" t="s">
        <v>2396</v>
      </c>
      <c r="E77" s="666" t="s">
        <v>2397</v>
      </c>
      <c r="F77" s="666" t="s">
        <v>52</v>
      </c>
      <c r="G77" s="668" t="s">
        <v>2336</v>
      </c>
      <c r="H77" s="666" t="s">
        <v>2337</v>
      </c>
      <c r="I77" s="666" t="s">
        <v>2208</v>
      </c>
      <c r="J77" s="667" t="s">
        <v>2398</v>
      </c>
      <c r="K77" s="667" t="s">
        <v>710</v>
      </c>
      <c r="L77" s="666" t="s">
        <v>2362</v>
      </c>
      <c r="M77" s="666" t="s">
        <v>52</v>
      </c>
      <c r="N77" s="668" t="s">
        <v>2348</v>
      </c>
      <c r="O77" s="667" t="s">
        <v>1584</v>
      </c>
      <c r="P77" s="667" t="s">
        <v>2401</v>
      </c>
      <c r="Q77" s="677" t="s">
        <v>744</v>
      </c>
      <c r="R77" s="677"/>
      <c r="S77" s="669" t="s">
        <v>1600</v>
      </c>
      <c r="T77" s="667" t="s">
        <v>756</v>
      </c>
      <c r="U77" s="668">
        <v>3</v>
      </c>
      <c r="V77" s="666">
        <v>6</v>
      </c>
      <c r="W77" s="666">
        <v>2</v>
      </c>
      <c r="X77" s="666">
        <v>1</v>
      </c>
      <c r="Y77" s="666">
        <v>4.5</v>
      </c>
      <c r="Z77" s="670">
        <v>100</v>
      </c>
      <c r="AA77" s="670">
        <v>50</v>
      </c>
      <c r="AB77" s="670">
        <v>20</v>
      </c>
      <c r="AC77" s="670">
        <v>30</v>
      </c>
      <c r="AD77" s="671">
        <v>1</v>
      </c>
      <c r="AE77" s="672">
        <v>1</v>
      </c>
      <c r="AF77" s="673">
        <v>1</v>
      </c>
      <c r="AG77" s="673">
        <v>1</v>
      </c>
      <c r="AH77" s="672">
        <v>1</v>
      </c>
      <c r="AI77" s="673">
        <v>1</v>
      </c>
      <c r="AJ77" s="674">
        <v>1</v>
      </c>
      <c r="AK77" s="675">
        <v>1</v>
      </c>
      <c r="AL77" s="675">
        <v>0</v>
      </c>
      <c r="AM77" s="675">
        <v>0</v>
      </c>
      <c r="AN77" s="676">
        <v>0</v>
      </c>
      <c r="AO77" s="672">
        <v>1</v>
      </c>
      <c r="AP77" s="675">
        <v>0</v>
      </c>
      <c r="AQ77" s="675">
        <v>0</v>
      </c>
      <c r="AR77" s="675">
        <v>0</v>
      </c>
    </row>
    <row r="78" spans="1:64" x14ac:dyDescent="0.2">
      <c r="A78" s="666">
        <v>8</v>
      </c>
      <c r="B78" s="666" t="s">
        <v>1335</v>
      </c>
      <c r="C78" s="666">
        <v>1981</v>
      </c>
      <c r="D78" s="667" t="s">
        <v>2396</v>
      </c>
      <c r="E78" s="666" t="s">
        <v>2397</v>
      </c>
      <c r="F78" s="666" t="s">
        <v>52</v>
      </c>
      <c r="G78" s="668" t="s">
        <v>2336</v>
      </c>
      <c r="H78" s="666" t="s">
        <v>2337</v>
      </c>
      <c r="I78" s="666" t="s">
        <v>2208</v>
      </c>
      <c r="J78" s="667" t="s">
        <v>2409</v>
      </c>
      <c r="K78" s="666" t="s">
        <v>52</v>
      </c>
      <c r="L78" s="667" t="s">
        <v>2347</v>
      </c>
      <c r="M78" s="666" t="s">
        <v>52</v>
      </c>
      <c r="N78" s="668" t="s">
        <v>2360</v>
      </c>
      <c r="O78" s="666" t="s">
        <v>368</v>
      </c>
      <c r="P78" s="667" t="s">
        <v>2386</v>
      </c>
      <c r="Q78" s="677" t="s">
        <v>366</v>
      </c>
      <c r="R78" s="677"/>
      <c r="S78" s="669" t="s">
        <v>1597</v>
      </c>
      <c r="T78" s="667" t="s">
        <v>825</v>
      </c>
      <c r="U78" s="669">
        <v>2</v>
      </c>
      <c r="V78" s="666">
        <v>4</v>
      </c>
      <c r="W78" s="666">
        <v>2</v>
      </c>
      <c r="X78" s="666">
        <v>1</v>
      </c>
      <c r="Y78" s="666">
        <v>0.88</v>
      </c>
      <c r="Z78" s="670">
        <v>66.666666666666657</v>
      </c>
      <c r="AA78" s="670">
        <v>50</v>
      </c>
      <c r="AB78" s="670">
        <v>20</v>
      </c>
      <c r="AC78" s="670">
        <v>5.8666666666666663</v>
      </c>
      <c r="AD78" s="671">
        <v>1</v>
      </c>
      <c r="AE78" s="672">
        <v>1</v>
      </c>
      <c r="AF78" s="673">
        <v>0</v>
      </c>
      <c r="AG78" s="673">
        <v>1</v>
      </c>
      <c r="AH78" s="672">
        <v>0</v>
      </c>
      <c r="AI78" s="673">
        <v>1</v>
      </c>
      <c r="AJ78" s="674">
        <v>1</v>
      </c>
      <c r="AK78" s="675">
        <v>1</v>
      </c>
      <c r="AL78" s="675">
        <v>0</v>
      </c>
      <c r="AM78" s="675">
        <v>0</v>
      </c>
      <c r="AN78" s="676">
        <v>0</v>
      </c>
      <c r="AO78" s="672">
        <v>0</v>
      </c>
      <c r="AP78" s="675">
        <v>0</v>
      </c>
      <c r="AQ78" s="675">
        <v>1</v>
      </c>
      <c r="AR78" s="675">
        <v>0</v>
      </c>
    </row>
    <row r="79" spans="1:64" x14ac:dyDescent="0.2">
      <c r="A79" s="666">
        <v>16</v>
      </c>
      <c r="B79" s="666" t="s">
        <v>1345</v>
      </c>
      <c r="C79" s="666">
        <v>2014</v>
      </c>
      <c r="D79" s="667" t="s">
        <v>2356</v>
      </c>
      <c r="E79" s="666" t="s">
        <v>2410</v>
      </c>
      <c r="F79" s="666">
        <v>2.351</v>
      </c>
      <c r="G79" s="668" t="s">
        <v>2336</v>
      </c>
      <c r="H79" s="667" t="s">
        <v>2337</v>
      </c>
      <c r="I79" s="667" t="s">
        <v>317</v>
      </c>
      <c r="J79" s="667" t="s">
        <v>52</v>
      </c>
      <c r="K79" s="667" t="s">
        <v>52</v>
      </c>
      <c r="L79" s="667" t="s">
        <v>52</v>
      </c>
      <c r="M79" s="666" t="s">
        <v>52</v>
      </c>
      <c r="N79" s="668" t="s">
        <v>2360</v>
      </c>
      <c r="O79" s="667" t="s">
        <v>268</v>
      </c>
      <c r="P79" s="666" t="s">
        <v>2361</v>
      </c>
      <c r="Q79" s="677" t="s">
        <v>182</v>
      </c>
      <c r="R79" s="677"/>
      <c r="S79" s="669" t="s">
        <v>1597</v>
      </c>
      <c r="T79" s="667" t="s">
        <v>471</v>
      </c>
      <c r="U79" s="669">
        <v>2</v>
      </c>
      <c r="V79" s="666">
        <v>2</v>
      </c>
      <c r="W79" s="666">
        <v>2</v>
      </c>
      <c r="X79" s="666">
        <v>2</v>
      </c>
      <c r="Y79" s="666">
        <v>0.75</v>
      </c>
      <c r="Z79" s="670">
        <v>33.333333333333329</v>
      </c>
      <c r="AA79" s="670">
        <v>50</v>
      </c>
      <c r="AB79" s="670">
        <v>40</v>
      </c>
      <c r="AC79" s="670">
        <v>5</v>
      </c>
      <c r="AD79" s="671">
        <v>1</v>
      </c>
      <c r="AE79" s="672">
        <v>0</v>
      </c>
      <c r="AF79" s="673">
        <v>0</v>
      </c>
      <c r="AG79" s="673">
        <v>0</v>
      </c>
      <c r="AH79" s="672">
        <v>0</v>
      </c>
      <c r="AI79" s="673">
        <v>1</v>
      </c>
      <c r="AJ79" s="674">
        <v>1</v>
      </c>
      <c r="AK79" s="675">
        <v>1</v>
      </c>
      <c r="AL79" s="675">
        <v>0</v>
      </c>
      <c r="AM79" s="675">
        <v>0</v>
      </c>
      <c r="AN79" s="676">
        <v>0</v>
      </c>
      <c r="AO79" s="672">
        <v>1</v>
      </c>
      <c r="AP79" s="675">
        <v>0</v>
      </c>
      <c r="AQ79" s="675">
        <v>1</v>
      </c>
      <c r="AR79" s="675">
        <v>0</v>
      </c>
    </row>
    <row r="80" spans="1:64" x14ac:dyDescent="0.2">
      <c r="A80" s="666" t="s">
        <v>2355</v>
      </c>
      <c r="B80" s="666" t="s">
        <v>1356</v>
      </c>
      <c r="C80" s="666">
        <v>2014</v>
      </c>
      <c r="D80" s="667" t="s">
        <v>2356</v>
      </c>
      <c r="E80" s="666" t="s">
        <v>2357</v>
      </c>
      <c r="F80" s="666">
        <v>2.8279999999999998</v>
      </c>
      <c r="G80" s="668" t="s">
        <v>2336</v>
      </c>
      <c r="H80" s="666" t="s">
        <v>2337</v>
      </c>
      <c r="I80" s="666" t="s">
        <v>2208</v>
      </c>
      <c r="J80" s="666" t="s">
        <v>2358</v>
      </c>
      <c r="K80" s="666" t="s">
        <v>52</v>
      </c>
      <c r="L80" s="666" t="s">
        <v>2347</v>
      </c>
      <c r="M80" s="666" t="s">
        <v>2359</v>
      </c>
      <c r="N80" s="668" t="s">
        <v>2360</v>
      </c>
      <c r="O80" s="667" t="s">
        <v>268</v>
      </c>
      <c r="P80" s="666" t="s">
        <v>2361</v>
      </c>
      <c r="Q80" s="677" t="s">
        <v>182</v>
      </c>
      <c r="R80" s="677"/>
      <c r="S80" s="669" t="s">
        <v>1597</v>
      </c>
      <c r="T80" s="666" t="s">
        <v>471</v>
      </c>
      <c r="U80" s="668">
        <v>2</v>
      </c>
      <c r="V80" s="666">
        <v>2</v>
      </c>
      <c r="W80" s="666">
        <v>3</v>
      </c>
      <c r="X80" s="666">
        <v>2</v>
      </c>
      <c r="Y80" s="666">
        <v>1.75</v>
      </c>
      <c r="Z80" s="670">
        <v>33.333333333333329</v>
      </c>
      <c r="AA80" s="670">
        <v>75</v>
      </c>
      <c r="AB80" s="670">
        <v>40</v>
      </c>
      <c r="AC80" s="670">
        <v>11.666666666666666</v>
      </c>
      <c r="AD80" s="671">
        <v>1</v>
      </c>
      <c r="AE80" s="672">
        <v>1</v>
      </c>
      <c r="AF80" s="673">
        <v>0</v>
      </c>
      <c r="AG80" s="673">
        <v>0</v>
      </c>
      <c r="AH80" s="672">
        <v>0</v>
      </c>
      <c r="AI80" s="673">
        <v>0</v>
      </c>
      <c r="AJ80" s="674">
        <v>1</v>
      </c>
      <c r="AK80" s="675">
        <v>1</v>
      </c>
      <c r="AL80" s="675">
        <v>0</v>
      </c>
      <c r="AM80" s="675">
        <v>1</v>
      </c>
      <c r="AN80" s="676">
        <v>0</v>
      </c>
      <c r="AO80" s="672">
        <v>1</v>
      </c>
      <c r="AP80" s="675">
        <v>0</v>
      </c>
      <c r="AQ80" s="675">
        <v>1</v>
      </c>
      <c r="AR80" s="675">
        <v>0</v>
      </c>
    </row>
    <row r="81" spans="1:64" x14ac:dyDescent="0.2">
      <c r="A81" s="666" t="s">
        <v>2355</v>
      </c>
      <c r="B81" s="666" t="s">
        <v>1356</v>
      </c>
      <c r="C81" s="666">
        <v>2014</v>
      </c>
      <c r="D81" s="667" t="s">
        <v>2356</v>
      </c>
      <c r="E81" s="666" t="s">
        <v>2357</v>
      </c>
      <c r="F81" s="666">
        <v>2.8279999999999998</v>
      </c>
      <c r="G81" s="668" t="s">
        <v>2336</v>
      </c>
      <c r="H81" s="666" t="s">
        <v>2337</v>
      </c>
      <c r="I81" s="666" t="s">
        <v>2208</v>
      </c>
      <c r="J81" s="666" t="s">
        <v>2358</v>
      </c>
      <c r="K81" s="666" t="s">
        <v>1813</v>
      </c>
      <c r="L81" s="666" t="s">
        <v>2362</v>
      </c>
      <c r="M81" s="666" t="s">
        <v>2363</v>
      </c>
      <c r="N81" s="668" t="s">
        <v>2360</v>
      </c>
      <c r="O81" s="667" t="s">
        <v>268</v>
      </c>
      <c r="P81" s="666" t="s">
        <v>2361</v>
      </c>
      <c r="Q81" s="677" t="s">
        <v>182</v>
      </c>
      <c r="R81" s="677"/>
      <c r="S81" s="669" t="s">
        <v>1597</v>
      </c>
      <c r="T81" s="666" t="s">
        <v>471</v>
      </c>
      <c r="U81" s="668">
        <v>2</v>
      </c>
      <c r="V81" s="666">
        <v>2</v>
      </c>
      <c r="W81" s="666">
        <v>3</v>
      </c>
      <c r="X81" s="666">
        <v>2</v>
      </c>
      <c r="Y81" s="666">
        <v>1.75</v>
      </c>
      <c r="Z81" s="670">
        <v>33.333333333333329</v>
      </c>
      <c r="AA81" s="670">
        <v>75</v>
      </c>
      <c r="AB81" s="670">
        <v>40</v>
      </c>
      <c r="AC81" s="670">
        <v>11.666666666666666</v>
      </c>
      <c r="AD81" s="671">
        <v>1</v>
      </c>
      <c r="AE81" s="672">
        <v>1</v>
      </c>
      <c r="AF81" s="673">
        <v>0</v>
      </c>
      <c r="AG81" s="673">
        <v>0</v>
      </c>
      <c r="AH81" s="672">
        <v>0</v>
      </c>
      <c r="AI81" s="673">
        <v>0</v>
      </c>
      <c r="AJ81" s="674">
        <v>1</v>
      </c>
      <c r="AK81" s="675">
        <v>1</v>
      </c>
      <c r="AL81" s="675">
        <v>0</v>
      </c>
      <c r="AM81" s="675">
        <v>1</v>
      </c>
      <c r="AN81" s="676">
        <v>0</v>
      </c>
      <c r="AO81" s="672">
        <v>1</v>
      </c>
      <c r="AP81" s="675">
        <v>0</v>
      </c>
      <c r="AQ81" s="675">
        <v>1</v>
      </c>
      <c r="AR81" s="675">
        <v>0</v>
      </c>
    </row>
    <row r="82" spans="1:64" x14ac:dyDescent="0.2">
      <c r="A82" s="666" t="s">
        <v>2355</v>
      </c>
      <c r="B82" s="666" t="s">
        <v>1356</v>
      </c>
      <c r="C82" s="666">
        <v>2014</v>
      </c>
      <c r="D82" s="667" t="s">
        <v>2356</v>
      </c>
      <c r="E82" s="666" t="s">
        <v>2357</v>
      </c>
      <c r="F82" s="666">
        <v>2.8279999999999998</v>
      </c>
      <c r="G82" s="668" t="s">
        <v>2336</v>
      </c>
      <c r="H82" s="666" t="s">
        <v>2337</v>
      </c>
      <c r="I82" s="666" t="s">
        <v>2208</v>
      </c>
      <c r="J82" s="666" t="s">
        <v>2358</v>
      </c>
      <c r="K82" s="666" t="s">
        <v>2364</v>
      </c>
      <c r="L82" s="666" t="s">
        <v>2362</v>
      </c>
      <c r="M82" s="666" t="s">
        <v>2365</v>
      </c>
      <c r="N82" s="668" t="s">
        <v>2360</v>
      </c>
      <c r="O82" s="667" t="s">
        <v>268</v>
      </c>
      <c r="P82" s="666" t="s">
        <v>2361</v>
      </c>
      <c r="Q82" s="677" t="s">
        <v>182</v>
      </c>
      <c r="R82" s="677"/>
      <c r="S82" s="669" t="s">
        <v>1597</v>
      </c>
      <c r="T82" s="666" t="s">
        <v>471</v>
      </c>
      <c r="U82" s="668">
        <v>2</v>
      </c>
      <c r="V82" s="666">
        <v>2</v>
      </c>
      <c r="W82" s="666">
        <v>3</v>
      </c>
      <c r="X82" s="666">
        <v>2</v>
      </c>
      <c r="Y82" s="666">
        <v>1.75</v>
      </c>
      <c r="Z82" s="670">
        <v>33.333333333333329</v>
      </c>
      <c r="AA82" s="670">
        <v>75</v>
      </c>
      <c r="AB82" s="670">
        <v>40</v>
      </c>
      <c r="AC82" s="670">
        <v>11.666666666666666</v>
      </c>
      <c r="AD82" s="671">
        <v>1</v>
      </c>
      <c r="AE82" s="672">
        <v>1</v>
      </c>
      <c r="AF82" s="673">
        <v>0</v>
      </c>
      <c r="AG82" s="673">
        <v>0</v>
      </c>
      <c r="AH82" s="672">
        <v>0</v>
      </c>
      <c r="AI82" s="673">
        <v>0</v>
      </c>
      <c r="AJ82" s="674">
        <v>1</v>
      </c>
      <c r="AK82" s="675">
        <v>1</v>
      </c>
      <c r="AL82" s="675">
        <v>0</v>
      </c>
      <c r="AM82" s="675">
        <v>1</v>
      </c>
      <c r="AN82" s="676">
        <v>0</v>
      </c>
      <c r="AO82" s="672">
        <v>1</v>
      </c>
      <c r="AP82" s="675">
        <v>0</v>
      </c>
      <c r="AQ82" s="675">
        <v>1</v>
      </c>
      <c r="AR82" s="675">
        <v>0</v>
      </c>
    </row>
    <row r="83" spans="1:64" x14ac:dyDescent="0.2">
      <c r="A83" s="666" t="s">
        <v>2366</v>
      </c>
      <c r="B83" s="666" t="s">
        <v>1356</v>
      </c>
      <c r="C83" s="666">
        <v>2014</v>
      </c>
      <c r="D83" s="667" t="s">
        <v>2356</v>
      </c>
      <c r="E83" s="666" t="s">
        <v>2357</v>
      </c>
      <c r="F83" s="666">
        <v>2.8279999999999998</v>
      </c>
      <c r="G83" s="668" t="s">
        <v>2336</v>
      </c>
      <c r="H83" s="666" t="s">
        <v>2337</v>
      </c>
      <c r="I83" s="666" t="s">
        <v>2367</v>
      </c>
      <c r="J83" s="667" t="s">
        <v>52</v>
      </c>
      <c r="K83" s="666" t="s">
        <v>1813</v>
      </c>
      <c r="L83" s="667" t="s">
        <v>2347</v>
      </c>
      <c r="M83" s="666" t="s">
        <v>2368</v>
      </c>
      <c r="N83" s="668" t="s">
        <v>2360</v>
      </c>
      <c r="O83" s="667" t="s">
        <v>268</v>
      </c>
      <c r="P83" s="666" t="s">
        <v>2361</v>
      </c>
      <c r="Q83" s="677" t="s">
        <v>182</v>
      </c>
      <c r="R83" s="677"/>
      <c r="S83" s="669" t="s">
        <v>1597</v>
      </c>
      <c r="T83" s="666" t="s">
        <v>471</v>
      </c>
      <c r="U83" s="668">
        <v>2</v>
      </c>
      <c r="V83" s="666">
        <v>3</v>
      </c>
      <c r="W83" s="666">
        <v>3</v>
      </c>
      <c r="X83" s="666">
        <v>2</v>
      </c>
      <c r="Y83" s="666">
        <v>2</v>
      </c>
      <c r="Z83" s="670">
        <v>50</v>
      </c>
      <c r="AA83" s="670">
        <v>75</v>
      </c>
      <c r="AB83" s="670">
        <v>40</v>
      </c>
      <c r="AC83" s="670">
        <v>13.333333333333334</v>
      </c>
      <c r="AD83" s="671">
        <v>1</v>
      </c>
      <c r="AE83" s="672">
        <v>1</v>
      </c>
      <c r="AF83" s="673">
        <v>0</v>
      </c>
      <c r="AG83" s="673">
        <v>0</v>
      </c>
      <c r="AH83" s="672">
        <v>0</v>
      </c>
      <c r="AI83" s="673">
        <v>1</v>
      </c>
      <c r="AJ83" s="674">
        <v>1</v>
      </c>
      <c r="AK83" s="675">
        <v>1</v>
      </c>
      <c r="AL83" s="675">
        <v>0</v>
      </c>
      <c r="AM83" s="675">
        <v>1</v>
      </c>
      <c r="AN83" s="676">
        <v>0</v>
      </c>
      <c r="AO83" s="672">
        <v>1</v>
      </c>
      <c r="AP83" s="675">
        <v>0</v>
      </c>
      <c r="AQ83" s="675">
        <v>1</v>
      </c>
      <c r="AR83" s="675">
        <v>0</v>
      </c>
    </row>
    <row r="84" spans="1:64" x14ac:dyDescent="0.2">
      <c r="A84" s="666" t="s">
        <v>2366</v>
      </c>
      <c r="B84" s="666" t="s">
        <v>1356</v>
      </c>
      <c r="C84" s="666">
        <v>2014</v>
      </c>
      <c r="D84" s="667" t="s">
        <v>2356</v>
      </c>
      <c r="E84" s="666" t="s">
        <v>2357</v>
      </c>
      <c r="F84" s="666">
        <v>2.8279999999999998</v>
      </c>
      <c r="G84" s="668" t="s">
        <v>2336</v>
      </c>
      <c r="H84" s="666" t="s">
        <v>2337</v>
      </c>
      <c r="I84" s="666" t="s">
        <v>2367</v>
      </c>
      <c r="J84" s="667" t="s">
        <v>52</v>
      </c>
      <c r="K84" s="666" t="s">
        <v>2364</v>
      </c>
      <c r="L84" s="667" t="s">
        <v>2347</v>
      </c>
      <c r="M84" s="666" t="s">
        <v>2369</v>
      </c>
      <c r="N84" s="668" t="s">
        <v>2360</v>
      </c>
      <c r="O84" s="667" t="s">
        <v>268</v>
      </c>
      <c r="P84" s="666" t="s">
        <v>2361</v>
      </c>
      <c r="Q84" s="677" t="s">
        <v>182</v>
      </c>
      <c r="R84" s="677"/>
      <c r="S84" s="669" t="s">
        <v>1597</v>
      </c>
      <c r="T84" s="666" t="s">
        <v>471</v>
      </c>
      <c r="U84" s="668">
        <v>2</v>
      </c>
      <c r="V84" s="666">
        <v>3</v>
      </c>
      <c r="W84" s="666">
        <v>3</v>
      </c>
      <c r="X84" s="666">
        <v>2</v>
      </c>
      <c r="Y84" s="666">
        <v>2</v>
      </c>
      <c r="Z84" s="670">
        <v>50</v>
      </c>
      <c r="AA84" s="670">
        <v>75</v>
      </c>
      <c r="AB84" s="670">
        <v>40</v>
      </c>
      <c r="AC84" s="670">
        <v>13.333333333333334</v>
      </c>
      <c r="AD84" s="671">
        <v>1</v>
      </c>
      <c r="AE84" s="672">
        <v>1</v>
      </c>
      <c r="AF84" s="673">
        <v>0</v>
      </c>
      <c r="AG84" s="673">
        <v>0</v>
      </c>
      <c r="AH84" s="672">
        <v>0</v>
      </c>
      <c r="AI84" s="673">
        <v>1</v>
      </c>
      <c r="AJ84" s="674">
        <v>1</v>
      </c>
      <c r="AK84" s="675">
        <v>1</v>
      </c>
      <c r="AL84" s="675">
        <v>0</v>
      </c>
      <c r="AM84" s="675">
        <v>1</v>
      </c>
      <c r="AN84" s="676">
        <v>0</v>
      </c>
      <c r="AO84" s="672">
        <v>1</v>
      </c>
      <c r="AP84" s="675">
        <v>0</v>
      </c>
      <c r="AQ84" s="675">
        <v>1</v>
      </c>
      <c r="AR84" s="675">
        <v>0</v>
      </c>
      <c r="AS84" s="678"/>
      <c r="AT84" s="679"/>
      <c r="AU84" s="679"/>
      <c r="AV84" s="679"/>
      <c r="AW84" s="679"/>
      <c r="AX84" s="679"/>
      <c r="AY84" s="679"/>
      <c r="AZ84" s="679"/>
      <c r="BA84" s="679"/>
      <c r="BB84" s="679"/>
      <c r="BC84" s="679"/>
      <c r="BD84" s="679"/>
      <c r="BE84" s="679"/>
      <c r="BF84" s="679"/>
      <c r="BG84" s="679"/>
      <c r="BH84" s="679"/>
      <c r="BI84" s="679"/>
      <c r="BJ84" s="679"/>
      <c r="BK84" s="679"/>
      <c r="BL84" s="679"/>
    </row>
    <row r="85" spans="1:64" x14ac:dyDescent="0.2">
      <c r="A85" s="666">
        <v>39</v>
      </c>
      <c r="B85" s="666" t="s">
        <v>1349</v>
      </c>
      <c r="C85" s="666">
        <v>2001</v>
      </c>
      <c r="D85" s="667" t="s">
        <v>2334</v>
      </c>
      <c r="E85" s="666" t="s">
        <v>2411</v>
      </c>
      <c r="F85" s="666">
        <v>1.181</v>
      </c>
      <c r="G85" s="668" t="s">
        <v>2336</v>
      </c>
      <c r="H85" s="667" t="s">
        <v>2383</v>
      </c>
      <c r="I85" s="667" t="s">
        <v>1781</v>
      </c>
      <c r="J85" s="667" t="s">
        <v>52</v>
      </c>
      <c r="K85" s="667" t="s">
        <v>52</v>
      </c>
      <c r="L85" s="667" t="s">
        <v>52</v>
      </c>
      <c r="M85" s="666" t="s">
        <v>52</v>
      </c>
      <c r="N85" s="668" t="s">
        <v>2360</v>
      </c>
      <c r="O85" s="667" t="s">
        <v>268</v>
      </c>
      <c r="P85" s="667" t="s">
        <v>2361</v>
      </c>
      <c r="Q85" s="677" t="s">
        <v>544</v>
      </c>
      <c r="R85" s="677"/>
      <c r="S85" s="669" t="s">
        <v>1597</v>
      </c>
      <c r="T85" s="666" t="s">
        <v>471</v>
      </c>
      <c r="U85" s="668">
        <v>2</v>
      </c>
      <c r="V85" s="666">
        <v>4</v>
      </c>
      <c r="W85" s="666">
        <v>2</v>
      </c>
      <c r="X85" s="666">
        <v>3</v>
      </c>
      <c r="Y85" s="666">
        <v>9</v>
      </c>
      <c r="Z85" s="670">
        <v>66.666666666666657</v>
      </c>
      <c r="AA85" s="670">
        <v>50</v>
      </c>
      <c r="AB85" s="670">
        <v>60</v>
      </c>
      <c r="AC85" s="670">
        <v>60</v>
      </c>
      <c r="AD85" s="671">
        <v>0</v>
      </c>
      <c r="AE85" s="672">
        <v>1</v>
      </c>
      <c r="AF85" s="673">
        <v>0</v>
      </c>
      <c r="AG85" s="673">
        <v>1</v>
      </c>
      <c r="AH85" s="672">
        <v>1</v>
      </c>
      <c r="AI85" s="673">
        <v>1</v>
      </c>
      <c r="AJ85" s="674">
        <v>1</v>
      </c>
      <c r="AK85" s="675">
        <v>1</v>
      </c>
      <c r="AL85" s="675">
        <v>0</v>
      </c>
      <c r="AM85" s="675">
        <v>0</v>
      </c>
      <c r="AN85" s="676">
        <v>1</v>
      </c>
      <c r="AO85" s="672">
        <v>1</v>
      </c>
      <c r="AP85" s="675">
        <v>0</v>
      </c>
      <c r="AQ85" s="675">
        <v>1</v>
      </c>
      <c r="AR85" s="675">
        <v>0</v>
      </c>
    </row>
    <row r="86" spans="1:64" x14ac:dyDescent="0.2">
      <c r="A86" s="666">
        <v>8</v>
      </c>
      <c r="B86" s="666" t="s">
        <v>1335</v>
      </c>
      <c r="C86" s="666">
        <v>1981</v>
      </c>
      <c r="D86" s="667" t="s">
        <v>2396</v>
      </c>
      <c r="E86" s="666" t="s">
        <v>2397</v>
      </c>
      <c r="F86" s="666" t="s">
        <v>52</v>
      </c>
      <c r="G86" s="668" t="s">
        <v>2336</v>
      </c>
      <c r="H86" s="666" t="s">
        <v>2337</v>
      </c>
      <c r="I86" s="666" t="s">
        <v>2208</v>
      </c>
      <c r="J86" s="667" t="s">
        <v>2409</v>
      </c>
      <c r="K86" s="666" t="s">
        <v>52</v>
      </c>
      <c r="L86" s="667" t="s">
        <v>2347</v>
      </c>
      <c r="M86" s="666" t="s">
        <v>52</v>
      </c>
      <c r="N86" s="668" t="s">
        <v>2360</v>
      </c>
      <c r="O86" s="666" t="s">
        <v>368</v>
      </c>
      <c r="P86" s="667" t="s">
        <v>2386</v>
      </c>
      <c r="Q86" s="677" t="s">
        <v>366</v>
      </c>
      <c r="R86" s="677"/>
      <c r="S86" s="669" t="s">
        <v>1597</v>
      </c>
      <c r="T86" s="666" t="s">
        <v>822</v>
      </c>
      <c r="U86" s="668">
        <v>2</v>
      </c>
      <c r="V86" s="666">
        <v>4</v>
      </c>
      <c r="W86" s="666">
        <v>2</v>
      </c>
      <c r="X86" s="666">
        <v>1</v>
      </c>
      <c r="Y86" s="666">
        <v>0.88</v>
      </c>
      <c r="Z86" s="670">
        <v>66.666666666666657</v>
      </c>
      <c r="AA86" s="670">
        <v>50</v>
      </c>
      <c r="AB86" s="670">
        <v>20</v>
      </c>
      <c r="AC86" s="670">
        <v>5.8666666666666663</v>
      </c>
      <c r="AD86" s="671">
        <v>1</v>
      </c>
      <c r="AE86" s="672">
        <v>1</v>
      </c>
      <c r="AF86" s="673">
        <v>0</v>
      </c>
      <c r="AG86" s="673">
        <v>1</v>
      </c>
      <c r="AH86" s="672">
        <v>0</v>
      </c>
      <c r="AI86" s="673">
        <v>1</v>
      </c>
      <c r="AJ86" s="674">
        <v>1</v>
      </c>
      <c r="AK86" s="675">
        <v>1</v>
      </c>
      <c r="AL86" s="675">
        <v>0</v>
      </c>
      <c r="AM86" s="675">
        <v>0</v>
      </c>
      <c r="AN86" s="676">
        <v>0</v>
      </c>
      <c r="AO86" s="672">
        <v>0</v>
      </c>
      <c r="AP86" s="675">
        <v>0</v>
      </c>
      <c r="AQ86" s="675">
        <v>1</v>
      </c>
      <c r="AR86" s="675">
        <v>0</v>
      </c>
      <c r="AS86" s="678"/>
      <c r="AT86" s="679"/>
      <c r="AU86" s="679"/>
      <c r="AV86" s="679"/>
      <c r="AW86" s="679"/>
      <c r="AX86" s="679"/>
      <c r="AY86" s="679"/>
      <c r="AZ86" s="679"/>
      <c r="BA86" s="679"/>
      <c r="BB86" s="679"/>
      <c r="BC86" s="679"/>
      <c r="BD86" s="679"/>
      <c r="BE86" s="679"/>
      <c r="BF86" s="679"/>
      <c r="BG86" s="679"/>
      <c r="BH86" s="679"/>
      <c r="BI86" s="679"/>
      <c r="BJ86" s="679"/>
      <c r="BK86" s="679"/>
      <c r="BL86" s="679"/>
    </row>
    <row r="87" spans="1:64" x14ac:dyDescent="0.2">
      <c r="A87" s="666" t="s">
        <v>2412</v>
      </c>
      <c r="B87" s="666" t="s">
        <v>1354</v>
      </c>
      <c r="C87" s="666">
        <v>2012</v>
      </c>
      <c r="D87" s="667" t="s">
        <v>2356</v>
      </c>
      <c r="E87" s="666" t="s">
        <v>2375</v>
      </c>
      <c r="F87" s="666">
        <v>3.73</v>
      </c>
      <c r="G87" s="668" t="s">
        <v>2336</v>
      </c>
      <c r="H87" s="666" t="s">
        <v>2337</v>
      </c>
      <c r="I87" s="666" t="s">
        <v>2208</v>
      </c>
      <c r="J87" s="667" t="s">
        <v>2376</v>
      </c>
      <c r="K87" s="666" t="s">
        <v>52</v>
      </c>
      <c r="L87" s="666" t="s">
        <v>2347</v>
      </c>
      <c r="M87" s="666" t="s">
        <v>52</v>
      </c>
      <c r="N87" s="668" t="s">
        <v>2360</v>
      </c>
      <c r="O87" s="667" t="s">
        <v>268</v>
      </c>
      <c r="P87" s="667" t="s">
        <v>2361</v>
      </c>
      <c r="Q87" s="677" t="s">
        <v>435</v>
      </c>
      <c r="R87" s="677"/>
      <c r="S87" s="669" t="s">
        <v>1601</v>
      </c>
      <c r="T87" s="667" t="s">
        <v>446</v>
      </c>
      <c r="U87" s="668">
        <v>4</v>
      </c>
      <c r="V87" s="666">
        <v>6</v>
      </c>
      <c r="W87" s="666">
        <v>2</v>
      </c>
      <c r="X87" s="666">
        <v>3</v>
      </c>
      <c r="Y87" s="666">
        <v>11</v>
      </c>
      <c r="Z87" s="670">
        <v>100</v>
      </c>
      <c r="AA87" s="670">
        <v>50</v>
      </c>
      <c r="AB87" s="670">
        <v>60</v>
      </c>
      <c r="AC87" s="670">
        <v>73.333333333333329</v>
      </c>
      <c r="AD87" s="671">
        <v>1</v>
      </c>
      <c r="AE87" s="672">
        <v>1</v>
      </c>
      <c r="AF87" s="673">
        <v>1</v>
      </c>
      <c r="AG87" s="673">
        <v>1</v>
      </c>
      <c r="AH87" s="672">
        <v>1</v>
      </c>
      <c r="AI87" s="673">
        <v>1</v>
      </c>
      <c r="AJ87" s="674">
        <v>1</v>
      </c>
      <c r="AK87" s="675">
        <v>1</v>
      </c>
      <c r="AL87" s="675">
        <v>0</v>
      </c>
      <c r="AM87" s="675">
        <v>0</v>
      </c>
      <c r="AN87" s="676">
        <v>1</v>
      </c>
      <c r="AO87" s="672">
        <v>1</v>
      </c>
      <c r="AP87" s="675">
        <v>0</v>
      </c>
      <c r="AQ87" s="675">
        <v>1</v>
      </c>
      <c r="AR87" s="675">
        <v>0</v>
      </c>
    </row>
    <row r="88" spans="1:64" x14ac:dyDescent="0.2">
      <c r="A88" s="666" t="s">
        <v>2413</v>
      </c>
      <c r="B88" s="666" t="s">
        <v>1354</v>
      </c>
      <c r="C88" s="666">
        <v>2012</v>
      </c>
      <c r="D88" s="667" t="s">
        <v>2356</v>
      </c>
      <c r="E88" s="666" t="s">
        <v>2375</v>
      </c>
      <c r="F88" s="666">
        <v>3.73</v>
      </c>
      <c r="G88" s="668" t="s">
        <v>2336</v>
      </c>
      <c r="H88" s="667" t="s">
        <v>2337</v>
      </c>
      <c r="I88" s="667" t="s">
        <v>73</v>
      </c>
      <c r="J88" s="667" t="s">
        <v>52</v>
      </c>
      <c r="K88" s="667" t="s">
        <v>52</v>
      </c>
      <c r="L88" s="667" t="s">
        <v>52</v>
      </c>
      <c r="M88" s="666" t="s">
        <v>52</v>
      </c>
      <c r="N88" s="668" t="s">
        <v>2360</v>
      </c>
      <c r="O88" s="667" t="s">
        <v>268</v>
      </c>
      <c r="P88" s="667" t="s">
        <v>2361</v>
      </c>
      <c r="Q88" s="677" t="s">
        <v>435</v>
      </c>
      <c r="R88" s="677"/>
      <c r="S88" s="669" t="s">
        <v>1601</v>
      </c>
      <c r="T88" s="667" t="s">
        <v>446</v>
      </c>
      <c r="U88" s="668">
        <v>4</v>
      </c>
      <c r="V88" s="666">
        <v>5</v>
      </c>
      <c r="W88" s="666">
        <v>2</v>
      </c>
      <c r="X88" s="666">
        <v>3</v>
      </c>
      <c r="Y88" s="666">
        <v>10</v>
      </c>
      <c r="Z88" s="670">
        <v>83.333333333333343</v>
      </c>
      <c r="AA88" s="670">
        <v>50</v>
      </c>
      <c r="AB88" s="670">
        <v>60</v>
      </c>
      <c r="AC88" s="670">
        <v>66.666666666666657</v>
      </c>
      <c r="AD88" s="671">
        <v>0</v>
      </c>
      <c r="AE88" s="672">
        <v>1</v>
      </c>
      <c r="AF88" s="673">
        <v>1</v>
      </c>
      <c r="AG88" s="673">
        <v>1</v>
      </c>
      <c r="AH88" s="672">
        <v>1</v>
      </c>
      <c r="AI88" s="673">
        <v>1</v>
      </c>
      <c r="AJ88" s="674">
        <v>1</v>
      </c>
      <c r="AK88" s="675">
        <v>1</v>
      </c>
      <c r="AL88" s="675">
        <v>0</v>
      </c>
      <c r="AM88" s="675">
        <v>0</v>
      </c>
      <c r="AN88" s="676">
        <v>1</v>
      </c>
      <c r="AO88" s="672">
        <v>1</v>
      </c>
      <c r="AP88" s="675">
        <v>0</v>
      </c>
      <c r="AQ88" s="675">
        <v>1</v>
      </c>
      <c r="AR88" s="675">
        <v>0</v>
      </c>
    </row>
    <row r="89" spans="1:64" x14ac:dyDescent="0.2">
      <c r="A89" s="666">
        <v>44</v>
      </c>
      <c r="B89" s="666" t="s">
        <v>1330</v>
      </c>
      <c r="C89" s="666">
        <v>2015</v>
      </c>
      <c r="D89" s="667" t="s">
        <v>2356</v>
      </c>
      <c r="E89" s="666" t="s">
        <v>2370</v>
      </c>
      <c r="F89" s="666">
        <v>2.3290000000000002</v>
      </c>
      <c r="G89" s="668" t="s">
        <v>2336</v>
      </c>
      <c r="H89" s="667" t="s">
        <v>2391</v>
      </c>
      <c r="I89" s="667" t="s">
        <v>915</v>
      </c>
      <c r="J89" s="667" t="s">
        <v>52</v>
      </c>
      <c r="K89" s="667" t="s">
        <v>52</v>
      </c>
      <c r="L89" s="667" t="s">
        <v>52</v>
      </c>
      <c r="M89" s="666" t="s">
        <v>52</v>
      </c>
      <c r="N89" s="668" t="s">
        <v>2348</v>
      </c>
      <c r="O89" s="667" t="s">
        <v>1584</v>
      </c>
      <c r="P89" s="666" t="s">
        <v>2401</v>
      </c>
      <c r="Q89" s="677" t="s">
        <v>295</v>
      </c>
      <c r="R89" s="677"/>
      <c r="S89" s="668" t="s">
        <v>1597</v>
      </c>
      <c r="T89" s="666" t="s">
        <v>2038</v>
      </c>
      <c r="U89" s="668">
        <v>4</v>
      </c>
      <c r="V89" s="666">
        <v>4</v>
      </c>
      <c r="W89" s="666">
        <v>2</v>
      </c>
      <c r="X89" s="666">
        <v>3</v>
      </c>
      <c r="Y89" s="666">
        <v>4.5</v>
      </c>
      <c r="Z89" s="670">
        <v>66.666666666666657</v>
      </c>
      <c r="AA89" s="670">
        <v>50</v>
      </c>
      <c r="AB89" s="670">
        <v>60</v>
      </c>
      <c r="AC89" s="670">
        <v>30</v>
      </c>
      <c r="AD89" s="671">
        <v>0</v>
      </c>
      <c r="AE89" s="672">
        <v>1</v>
      </c>
      <c r="AF89" s="673">
        <v>0</v>
      </c>
      <c r="AG89" s="673">
        <v>1</v>
      </c>
      <c r="AH89" s="672">
        <v>1</v>
      </c>
      <c r="AI89" s="673">
        <v>1</v>
      </c>
      <c r="AJ89" s="674">
        <v>1</v>
      </c>
      <c r="AK89" s="675">
        <v>1</v>
      </c>
      <c r="AL89" s="675">
        <v>0</v>
      </c>
      <c r="AM89" s="675">
        <v>0</v>
      </c>
      <c r="AN89" s="676">
        <v>0</v>
      </c>
      <c r="AO89" s="672">
        <v>1</v>
      </c>
      <c r="AP89" s="675">
        <v>0</v>
      </c>
      <c r="AQ89" s="675">
        <v>1</v>
      </c>
      <c r="AR89" s="675">
        <v>1</v>
      </c>
    </row>
    <row r="90" spans="1:64" x14ac:dyDescent="0.2">
      <c r="A90" s="666">
        <v>23</v>
      </c>
      <c r="B90" s="666" t="s">
        <v>2402</v>
      </c>
      <c r="C90" s="666">
        <v>2011</v>
      </c>
      <c r="D90" s="667" t="s">
        <v>2356</v>
      </c>
      <c r="E90" s="666" t="s">
        <v>2403</v>
      </c>
      <c r="F90" s="666">
        <v>2.2759999999999998</v>
      </c>
      <c r="G90" s="668" t="s">
        <v>2336</v>
      </c>
      <c r="H90" s="667" t="s">
        <v>2337</v>
      </c>
      <c r="I90" s="667" t="s">
        <v>73</v>
      </c>
      <c r="J90" s="667" t="s">
        <v>52</v>
      </c>
      <c r="K90" s="667" t="s">
        <v>52</v>
      </c>
      <c r="L90" s="667" t="s">
        <v>52</v>
      </c>
      <c r="M90" s="666" t="s">
        <v>52</v>
      </c>
      <c r="N90" s="668" t="s">
        <v>2348</v>
      </c>
      <c r="O90" s="667" t="s">
        <v>1582</v>
      </c>
      <c r="P90" s="667" t="s">
        <v>2378</v>
      </c>
      <c r="Q90" s="677" t="s">
        <v>78</v>
      </c>
      <c r="R90" s="677"/>
      <c r="S90" s="668" t="s">
        <v>1596</v>
      </c>
      <c r="T90" s="666" t="s">
        <v>531</v>
      </c>
      <c r="U90" s="668">
        <v>4</v>
      </c>
      <c r="V90" s="666">
        <v>2</v>
      </c>
      <c r="W90" s="666">
        <v>2</v>
      </c>
      <c r="X90" s="666">
        <v>1</v>
      </c>
      <c r="Y90" s="666">
        <v>0.63</v>
      </c>
      <c r="Z90" s="670">
        <v>33.333333333333329</v>
      </c>
      <c r="AA90" s="670">
        <v>50</v>
      </c>
      <c r="AB90" s="670">
        <v>20</v>
      </c>
      <c r="AC90" s="670">
        <v>4.2</v>
      </c>
      <c r="AD90" s="671">
        <v>0</v>
      </c>
      <c r="AE90" s="672">
        <v>0</v>
      </c>
      <c r="AF90" s="673">
        <v>0</v>
      </c>
      <c r="AG90" s="673">
        <v>0</v>
      </c>
      <c r="AH90" s="672">
        <v>1</v>
      </c>
      <c r="AI90" s="673">
        <v>1</v>
      </c>
      <c r="AJ90" s="674">
        <v>1</v>
      </c>
      <c r="AK90" s="675">
        <v>1</v>
      </c>
      <c r="AL90" s="675">
        <v>0</v>
      </c>
      <c r="AM90" s="675">
        <v>0</v>
      </c>
      <c r="AN90" s="676">
        <v>0</v>
      </c>
      <c r="AO90" s="672">
        <v>0</v>
      </c>
      <c r="AP90" s="675">
        <v>0</v>
      </c>
      <c r="AQ90" s="675">
        <v>1</v>
      </c>
      <c r="AR90" s="675">
        <v>0</v>
      </c>
    </row>
    <row r="91" spans="1:64" x14ac:dyDescent="0.2">
      <c r="A91" s="666">
        <v>25</v>
      </c>
      <c r="B91" s="666" t="s">
        <v>1347</v>
      </c>
      <c r="C91" s="666">
        <v>2008</v>
      </c>
      <c r="D91" s="667" t="s">
        <v>2334</v>
      </c>
      <c r="E91" s="666" t="s">
        <v>2375</v>
      </c>
      <c r="F91" s="666">
        <v>3.5169999999999999</v>
      </c>
      <c r="G91" s="668" t="s">
        <v>2336</v>
      </c>
      <c r="H91" s="667" t="s">
        <v>2337</v>
      </c>
      <c r="I91" s="667" t="s">
        <v>73</v>
      </c>
      <c r="J91" s="667" t="s">
        <v>52</v>
      </c>
      <c r="K91" s="667" t="s">
        <v>52</v>
      </c>
      <c r="L91" s="667" t="s">
        <v>52</v>
      </c>
      <c r="M91" s="666" t="s">
        <v>52</v>
      </c>
      <c r="N91" s="668" t="s">
        <v>2348</v>
      </c>
      <c r="O91" s="667" t="s">
        <v>1582</v>
      </c>
      <c r="P91" s="667" t="s">
        <v>2378</v>
      </c>
      <c r="Q91" s="677" t="s">
        <v>78</v>
      </c>
      <c r="R91" s="677"/>
      <c r="S91" s="668" t="s">
        <v>1596</v>
      </c>
      <c r="T91" s="666" t="s">
        <v>531</v>
      </c>
      <c r="U91" s="669">
        <v>4</v>
      </c>
      <c r="V91" s="666">
        <v>2</v>
      </c>
      <c r="W91" s="666">
        <v>2</v>
      </c>
      <c r="X91" s="666">
        <v>2</v>
      </c>
      <c r="Y91" s="666">
        <v>1.5</v>
      </c>
      <c r="Z91" s="670">
        <v>33.333333333333329</v>
      </c>
      <c r="AA91" s="670">
        <v>50</v>
      </c>
      <c r="AB91" s="670">
        <v>40</v>
      </c>
      <c r="AC91" s="670">
        <v>10</v>
      </c>
      <c r="AD91" s="671">
        <v>0</v>
      </c>
      <c r="AE91" s="672">
        <v>0</v>
      </c>
      <c r="AF91" s="673">
        <v>0</v>
      </c>
      <c r="AG91" s="673">
        <v>0</v>
      </c>
      <c r="AH91" s="672">
        <v>1</v>
      </c>
      <c r="AI91" s="673">
        <v>1</v>
      </c>
      <c r="AJ91" s="674">
        <v>1</v>
      </c>
      <c r="AK91" s="675">
        <v>1</v>
      </c>
      <c r="AL91" s="675">
        <v>0</v>
      </c>
      <c r="AM91" s="675">
        <v>0</v>
      </c>
      <c r="AN91" s="676">
        <v>1</v>
      </c>
      <c r="AO91" s="672">
        <v>0</v>
      </c>
      <c r="AP91" s="675">
        <v>0</v>
      </c>
      <c r="AQ91" s="675">
        <v>1</v>
      </c>
      <c r="AR91" s="675">
        <v>0</v>
      </c>
    </row>
    <row r="92" spans="1:64" x14ac:dyDescent="0.2">
      <c r="A92" s="666">
        <v>26</v>
      </c>
      <c r="B92" s="666" t="s">
        <v>2406</v>
      </c>
      <c r="C92" s="666">
        <v>2010</v>
      </c>
      <c r="D92" s="667" t="s">
        <v>2356</v>
      </c>
      <c r="E92" s="666" t="s">
        <v>2407</v>
      </c>
      <c r="F92" s="666">
        <v>1.611</v>
      </c>
      <c r="G92" s="668" t="s">
        <v>2336</v>
      </c>
      <c r="H92" s="666" t="s">
        <v>2337</v>
      </c>
      <c r="I92" s="666" t="s">
        <v>2208</v>
      </c>
      <c r="J92" s="667" t="s">
        <v>2405</v>
      </c>
      <c r="K92" s="666" t="s">
        <v>52</v>
      </c>
      <c r="L92" s="667" t="s">
        <v>2347</v>
      </c>
      <c r="M92" s="666" t="s">
        <v>2381</v>
      </c>
      <c r="N92" s="668" t="s">
        <v>2348</v>
      </c>
      <c r="O92" s="667" t="s">
        <v>1582</v>
      </c>
      <c r="P92" s="667" t="s">
        <v>2378</v>
      </c>
      <c r="Q92" s="677" t="s">
        <v>78</v>
      </c>
      <c r="R92" s="677"/>
      <c r="S92" s="668" t="s">
        <v>1596</v>
      </c>
      <c r="T92" s="666" t="s">
        <v>531</v>
      </c>
      <c r="U92" s="668">
        <v>4</v>
      </c>
      <c r="V92" s="666">
        <v>5</v>
      </c>
      <c r="W92" s="666">
        <v>2</v>
      </c>
      <c r="X92" s="666">
        <v>3</v>
      </c>
      <c r="Y92" s="666">
        <v>5</v>
      </c>
      <c r="Z92" s="670">
        <v>83.333333333333343</v>
      </c>
      <c r="AA92" s="670">
        <v>50</v>
      </c>
      <c r="AB92" s="670">
        <v>60</v>
      </c>
      <c r="AC92" s="670">
        <v>33.333333333333329</v>
      </c>
      <c r="AD92" s="671">
        <v>1</v>
      </c>
      <c r="AE92" s="672">
        <v>1</v>
      </c>
      <c r="AF92" s="673">
        <v>1</v>
      </c>
      <c r="AG92" s="673">
        <v>1</v>
      </c>
      <c r="AH92" s="672">
        <v>0</v>
      </c>
      <c r="AI92" s="673">
        <v>1</v>
      </c>
      <c r="AJ92" s="674">
        <v>1</v>
      </c>
      <c r="AK92" s="675">
        <v>1</v>
      </c>
      <c r="AL92" s="675">
        <v>0</v>
      </c>
      <c r="AM92" s="675">
        <v>0</v>
      </c>
      <c r="AN92" s="676">
        <v>1</v>
      </c>
      <c r="AO92" s="672">
        <v>1</v>
      </c>
      <c r="AP92" s="675">
        <v>0</v>
      </c>
      <c r="AQ92" s="675">
        <v>1</v>
      </c>
      <c r="AR92" s="675">
        <v>0</v>
      </c>
    </row>
    <row r="93" spans="1:64" x14ac:dyDescent="0.2">
      <c r="A93" s="666">
        <v>27</v>
      </c>
      <c r="B93" s="666" t="s">
        <v>1331</v>
      </c>
      <c r="C93" s="666">
        <v>2018</v>
      </c>
      <c r="D93" s="667" t="s">
        <v>2356</v>
      </c>
      <c r="E93" s="666" t="s">
        <v>2370</v>
      </c>
      <c r="F93" s="666">
        <v>2.46</v>
      </c>
      <c r="G93" s="668" t="s">
        <v>2336</v>
      </c>
      <c r="H93" s="666" t="s">
        <v>2337</v>
      </c>
      <c r="I93" s="667" t="s">
        <v>2371</v>
      </c>
      <c r="J93" s="667" t="s">
        <v>2372</v>
      </c>
      <c r="K93" s="667" t="s">
        <v>52</v>
      </c>
      <c r="L93" s="667" t="s">
        <v>2347</v>
      </c>
      <c r="M93" s="666" t="s">
        <v>2373</v>
      </c>
      <c r="N93" s="668" t="s">
        <v>2348</v>
      </c>
      <c r="O93" s="667" t="s">
        <v>1582</v>
      </c>
      <c r="P93" s="667" t="s">
        <v>2378</v>
      </c>
      <c r="Q93" s="677" t="s">
        <v>78</v>
      </c>
      <c r="R93" s="677"/>
      <c r="S93" s="668" t="s">
        <v>1596</v>
      </c>
      <c r="T93" s="667" t="s">
        <v>531</v>
      </c>
      <c r="U93" s="669">
        <v>4</v>
      </c>
      <c r="V93" s="666">
        <v>4</v>
      </c>
      <c r="W93" s="666">
        <v>1</v>
      </c>
      <c r="X93" s="666">
        <v>3</v>
      </c>
      <c r="Y93" s="666">
        <v>8</v>
      </c>
      <c r="Z93" s="670">
        <v>66.666666666666657</v>
      </c>
      <c r="AA93" s="670">
        <v>25</v>
      </c>
      <c r="AB93" s="670">
        <v>60</v>
      </c>
      <c r="AC93" s="670">
        <v>53.333333333333336</v>
      </c>
      <c r="AD93" s="671">
        <v>1</v>
      </c>
      <c r="AE93" s="672">
        <v>1</v>
      </c>
      <c r="AF93" s="673">
        <v>0</v>
      </c>
      <c r="AG93" s="673">
        <v>0</v>
      </c>
      <c r="AH93" s="672">
        <v>1</v>
      </c>
      <c r="AI93" s="673">
        <v>1</v>
      </c>
      <c r="AJ93" s="674">
        <v>1</v>
      </c>
      <c r="AK93" s="675">
        <v>0</v>
      </c>
      <c r="AL93" s="675">
        <v>0</v>
      </c>
      <c r="AM93" s="675">
        <v>0</v>
      </c>
      <c r="AN93" s="676">
        <v>1</v>
      </c>
      <c r="AO93" s="672">
        <v>1</v>
      </c>
      <c r="AP93" s="675">
        <v>0</v>
      </c>
      <c r="AQ93" s="675">
        <v>1</v>
      </c>
      <c r="AR93" s="675">
        <v>0</v>
      </c>
    </row>
    <row r="94" spans="1:64" x14ac:dyDescent="0.2">
      <c r="A94" s="666">
        <v>27</v>
      </c>
      <c r="B94" s="666" t="s">
        <v>1331</v>
      </c>
      <c r="C94" s="666">
        <v>2018</v>
      </c>
      <c r="D94" s="667" t="s">
        <v>2356</v>
      </c>
      <c r="E94" s="666" t="s">
        <v>2370</v>
      </c>
      <c r="F94" s="666">
        <v>2.46</v>
      </c>
      <c r="G94" s="668" t="s">
        <v>2336</v>
      </c>
      <c r="H94" s="666" t="s">
        <v>2337</v>
      </c>
      <c r="I94" s="667" t="s">
        <v>2371</v>
      </c>
      <c r="J94" s="667" t="s">
        <v>2372</v>
      </c>
      <c r="K94" s="667" t="s">
        <v>52</v>
      </c>
      <c r="L94" s="667" t="s">
        <v>2347</v>
      </c>
      <c r="M94" s="666" t="s">
        <v>2374</v>
      </c>
      <c r="N94" s="668" t="s">
        <v>2348</v>
      </c>
      <c r="O94" s="667" t="s">
        <v>1582</v>
      </c>
      <c r="P94" s="667" t="s">
        <v>2378</v>
      </c>
      <c r="Q94" s="677" t="s">
        <v>78</v>
      </c>
      <c r="R94" s="677"/>
      <c r="S94" s="668" t="s">
        <v>1596</v>
      </c>
      <c r="T94" s="667" t="s">
        <v>531</v>
      </c>
      <c r="U94" s="668">
        <v>4</v>
      </c>
      <c r="V94" s="666">
        <v>4</v>
      </c>
      <c r="W94" s="666">
        <v>1</v>
      </c>
      <c r="X94" s="666">
        <v>3</v>
      </c>
      <c r="Y94" s="666">
        <v>8</v>
      </c>
      <c r="Z94" s="670">
        <v>66.666666666666657</v>
      </c>
      <c r="AA94" s="670">
        <v>25</v>
      </c>
      <c r="AB94" s="670">
        <v>60</v>
      </c>
      <c r="AC94" s="670">
        <v>53.333333333333336</v>
      </c>
      <c r="AD94" s="671">
        <v>1</v>
      </c>
      <c r="AE94" s="672">
        <v>1</v>
      </c>
      <c r="AF94" s="673">
        <v>0</v>
      </c>
      <c r="AG94" s="673">
        <v>0</v>
      </c>
      <c r="AH94" s="672">
        <v>1</v>
      </c>
      <c r="AI94" s="673">
        <v>1</v>
      </c>
      <c r="AJ94" s="674">
        <v>1</v>
      </c>
      <c r="AK94" s="675">
        <v>0</v>
      </c>
      <c r="AL94" s="675">
        <v>0</v>
      </c>
      <c r="AM94" s="675">
        <v>0</v>
      </c>
      <c r="AN94" s="676">
        <v>1</v>
      </c>
      <c r="AO94" s="672">
        <v>1</v>
      </c>
      <c r="AP94" s="675">
        <v>0</v>
      </c>
      <c r="AQ94" s="675">
        <v>1</v>
      </c>
      <c r="AR94" s="675">
        <v>0</v>
      </c>
    </row>
    <row r="95" spans="1:64" x14ac:dyDescent="0.2">
      <c r="A95" s="666">
        <v>23</v>
      </c>
      <c r="B95" s="666" t="s">
        <v>2402</v>
      </c>
      <c r="C95" s="666">
        <v>2011</v>
      </c>
      <c r="D95" s="667" t="s">
        <v>2356</v>
      </c>
      <c r="E95" s="666" t="s">
        <v>2403</v>
      </c>
      <c r="F95" s="666">
        <v>2.2759999999999998</v>
      </c>
      <c r="G95" s="668" t="s">
        <v>2336</v>
      </c>
      <c r="H95" s="667" t="s">
        <v>2337</v>
      </c>
      <c r="I95" s="667" t="s">
        <v>73</v>
      </c>
      <c r="J95" s="667" t="s">
        <v>52</v>
      </c>
      <c r="K95" s="667" t="s">
        <v>52</v>
      </c>
      <c r="L95" s="667" t="s">
        <v>52</v>
      </c>
      <c r="M95" s="666" t="s">
        <v>52</v>
      </c>
      <c r="N95" s="668" t="s">
        <v>2348</v>
      </c>
      <c r="O95" s="667" t="s">
        <v>1582</v>
      </c>
      <c r="P95" s="667" t="s">
        <v>2378</v>
      </c>
      <c r="Q95" s="677" t="s">
        <v>79</v>
      </c>
      <c r="R95" s="677"/>
      <c r="S95" s="668" t="s">
        <v>1596</v>
      </c>
      <c r="T95" s="666" t="s">
        <v>531</v>
      </c>
      <c r="U95" s="668">
        <v>4</v>
      </c>
      <c r="V95" s="666">
        <v>2</v>
      </c>
      <c r="W95" s="666">
        <v>2</v>
      </c>
      <c r="X95" s="666">
        <v>1</v>
      </c>
      <c r="Y95" s="666">
        <v>0.63</v>
      </c>
      <c r="Z95" s="670">
        <v>33.333333333333329</v>
      </c>
      <c r="AA95" s="670">
        <v>50</v>
      </c>
      <c r="AB95" s="670">
        <v>20</v>
      </c>
      <c r="AC95" s="670">
        <v>4.2</v>
      </c>
      <c r="AD95" s="671">
        <v>0</v>
      </c>
      <c r="AE95" s="672">
        <v>0</v>
      </c>
      <c r="AF95" s="673">
        <v>0</v>
      </c>
      <c r="AG95" s="673">
        <v>0</v>
      </c>
      <c r="AH95" s="672">
        <v>1</v>
      </c>
      <c r="AI95" s="673">
        <v>1</v>
      </c>
      <c r="AJ95" s="674">
        <v>1</v>
      </c>
      <c r="AK95" s="675">
        <v>1</v>
      </c>
      <c r="AL95" s="675">
        <v>0</v>
      </c>
      <c r="AM95" s="675">
        <v>0</v>
      </c>
      <c r="AN95" s="676">
        <v>0</v>
      </c>
      <c r="AO95" s="672">
        <v>0</v>
      </c>
      <c r="AP95" s="675">
        <v>0</v>
      </c>
      <c r="AQ95" s="675">
        <v>1</v>
      </c>
      <c r="AR95" s="675">
        <v>0</v>
      </c>
    </row>
    <row r="96" spans="1:64" x14ac:dyDescent="0.2">
      <c r="A96" s="666">
        <v>25</v>
      </c>
      <c r="B96" s="666" t="s">
        <v>1347</v>
      </c>
      <c r="C96" s="666">
        <v>2008</v>
      </c>
      <c r="D96" s="667" t="s">
        <v>2334</v>
      </c>
      <c r="E96" s="666" t="s">
        <v>2375</v>
      </c>
      <c r="F96" s="666">
        <v>3.5169999999999999</v>
      </c>
      <c r="G96" s="668" t="s">
        <v>2336</v>
      </c>
      <c r="H96" s="667" t="s">
        <v>2337</v>
      </c>
      <c r="I96" s="667" t="s">
        <v>73</v>
      </c>
      <c r="J96" s="667" t="s">
        <v>52</v>
      </c>
      <c r="K96" s="667" t="s">
        <v>52</v>
      </c>
      <c r="L96" s="667" t="s">
        <v>52</v>
      </c>
      <c r="M96" s="666" t="s">
        <v>52</v>
      </c>
      <c r="N96" s="668" t="s">
        <v>2348</v>
      </c>
      <c r="O96" s="667" t="s">
        <v>1582</v>
      </c>
      <c r="P96" s="667" t="s">
        <v>2378</v>
      </c>
      <c r="Q96" s="677" t="s">
        <v>79</v>
      </c>
      <c r="R96" s="677"/>
      <c r="S96" s="668" t="s">
        <v>1596</v>
      </c>
      <c r="T96" s="666" t="s">
        <v>531</v>
      </c>
      <c r="U96" s="668">
        <v>4</v>
      </c>
      <c r="V96" s="666">
        <v>2</v>
      </c>
      <c r="W96" s="666">
        <v>2</v>
      </c>
      <c r="X96" s="666">
        <v>2</v>
      </c>
      <c r="Y96" s="666">
        <v>1.5</v>
      </c>
      <c r="Z96" s="670">
        <v>33.333333333333329</v>
      </c>
      <c r="AA96" s="670">
        <v>50</v>
      </c>
      <c r="AB96" s="670">
        <v>40</v>
      </c>
      <c r="AC96" s="670">
        <v>10</v>
      </c>
      <c r="AD96" s="671">
        <v>0</v>
      </c>
      <c r="AE96" s="672">
        <v>0</v>
      </c>
      <c r="AF96" s="673">
        <v>0</v>
      </c>
      <c r="AG96" s="673">
        <v>0</v>
      </c>
      <c r="AH96" s="672">
        <v>1</v>
      </c>
      <c r="AI96" s="673">
        <v>1</v>
      </c>
      <c r="AJ96" s="674">
        <v>1</v>
      </c>
      <c r="AK96" s="675">
        <v>1</v>
      </c>
      <c r="AL96" s="675">
        <v>0</v>
      </c>
      <c r="AM96" s="675">
        <v>0</v>
      </c>
      <c r="AN96" s="676">
        <v>1</v>
      </c>
      <c r="AO96" s="672">
        <v>0</v>
      </c>
      <c r="AP96" s="675">
        <v>0</v>
      </c>
      <c r="AQ96" s="675">
        <v>1</v>
      </c>
      <c r="AR96" s="675">
        <v>0</v>
      </c>
    </row>
    <row r="97" spans="1:62" x14ac:dyDescent="0.2">
      <c r="A97" s="666">
        <v>26</v>
      </c>
      <c r="B97" s="666" t="s">
        <v>2406</v>
      </c>
      <c r="C97" s="666">
        <v>2010</v>
      </c>
      <c r="D97" s="667" t="s">
        <v>2356</v>
      </c>
      <c r="E97" s="666" t="s">
        <v>2407</v>
      </c>
      <c r="F97" s="666">
        <v>1.611</v>
      </c>
      <c r="G97" s="668" t="s">
        <v>2336</v>
      </c>
      <c r="H97" s="666" t="s">
        <v>2337</v>
      </c>
      <c r="I97" s="666" t="s">
        <v>2208</v>
      </c>
      <c r="J97" s="667" t="s">
        <v>2405</v>
      </c>
      <c r="K97" s="666" t="s">
        <v>52</v>
      </c>
      <c r="L97" s="667" t="s">
        <v>2347</v>
      </c>
      <c r="M97" s="666" t="s">
        <v>2381</v>
      </c>
      <c r="N97" s="668" t="s">
        <v>2348</v>
      </c>
      <c r="O97" s="667" t="s">
        <v>1582</v>
      </c>
      <c r="P97" s="667" t="s">
        <v>2378</v>
      </c>
      <c r="Q97" s="677" t="s">
        <v>79</v>
      </c>
      <c r="R97" s="677"/>
      <c r="S97" s="668" t="s">
        <v>1596</v>
      </c>
      <c r="T97" s="666" t="s">
        <v>531</v>
      </c>
      <c r="U97" s="668">
        <v>4</v>
      </c>
      <c r="V97" s="666">
        <v>5</v>
      </c>
      <c r="W97" s="666">
        <v>2</v>
      </c>
      <c r="X97" s="666">
        <v>3</v>
      </c>
      <c r="Y97" s="666">
        <v>5</v>
      </c>
      <c r="Z97" s="670">
        <v>83.333333333333343</v>
      </c>
      <c r="AA97" s="670">
        <v>50</v>
      </c>
      <c r="AB97" s="670">
        <v>60</v>
      </c>
      <c r="AC97" s="670">
        <v>33.333333333333329</v>
      </c>
      <c r="AD97" s="671">
        <v>1</v>
      </c>
      <c r="AE97" s="672">
        <v>1</v>
      </c>
      <c r="AF97" s="673">
        <v>1</v>
      </c>
      <c r="AG97" s="673">
        <v>1</v>
      </c>
      <c r="AH97" s="672">
        <v>0</v>
      </c>
      <c r="AI97" s="673">
        <v>1</v>
      </c>
      <c r="AJ97" s="674">
        <v>1</v>
      </c>
      <c r="AK97" s="675">
        <v>1</v>
      </c>
      <c r="AL97" s="675">
        <v>0</v>
      </c>
      <c r="AM97" s="675">
        <v>0</v>
      </c>
      <c r="AN97" s="676">
        <v>1</v>
      </c>
      <c r="AO97" s="672">
        <v>1</v>
      </c>
      <c r="AP97" s="675">
        <v>0</v>
      </c>
      <c r="AQ97" s="675">
        <v>1</v>
      </c>
      <c r="AR97" s="675">
        <v>0</v>
      </c>
    </row>
    <row r="98" spans="1:62" x14ac:dyDescent="0.2">
      <c r="A98" s="666">
        <v>45</v>
      </c>
      <c r="B98" s="666" t="s">
        <v>1343</v>
      </c>
      <c r="C98" s="666">
        <v>2018</v>
      </c>
      <c r="D98" s="667" t="s">
        <v>2356</v>
      </c>
      <c r="E98" s="666" t="s">
        <v>2335</v>
      </c>
      <c r="F98" s="666">
        <v>7.149</v>
      </c>
      <c r="G98" s="668" t="s">
        <v>2336</v>
      </c>
      <c r="H98" s="667" t="s">
        <v>2337</v>
      </c>
      <c r="I98" s="667" t="s">
        <v>73</v>
      </c>
      <c r="J98" s="667" t="s">
        <v>52</v>
      </c>
      <c r="K98" s="667" t="s">
        <v>52</v>
      </c>
      <c r="L98" s="667" t="s">
        <v>52</v>
      </c>
      <c r="M98" s="666" t="s">
        <v>52</v>
      </c>
      <c r="N98" s="668" t="s">
        <v>2348</v>
      </c>
      <c r="O98" s="667" t="s">
        <v>1582</v>
      </c>
      <c r="P98" s="667" t="s">
        <v>2378</v>
      </c>
      <c r="Q98" s="677" t="s">
        <v>79</v>
      </c>
      <c r="R98" s="677"/>
      <c r="S98" s="668" t="s">
        <v>1596</v>
      </c>
      <c r="T98" s="666" t="s">
        <v>531</v>
      </c>
      <c r="U98" s="668">
        <v>4</v>
      </c>
      <c r="V98" s="666">
        <v>6</v>
      </c>
      <c r="W98" s="666">
        <v>2</v>
      </c>
      <c r="X98" s="666">
        <v>3</v>
      </c>
      <c r="Y98" s="666">
        <v>5.5</v>
      </c>
      <c r="Z98" s="670">
        <v>100</v>
      </c>
      <c r="AA98" s="670">
        <v>50</v>
      </c>
      <c r="AB98" s="670">
        <v>60</v>
      </c>
      <c r="AC98" s="670">
        <v>36.666666666666664</v>
      </c>
      <c r="AD98" s="671">
        <v>1</v>
      </c>
      <c r="AE98" s="672">
        <v>1</v>
      </c>
      <c r="AF98" s="673">
        <v>1</v>
      </c>
      <c r="AG98" s="673">
        <v>1</v>
      </c>
      <c r="AH98" s="672">
        <v>1</v>
      </c>
      <c r="AI98" s="673">
        <v>1</v>
      </c>
      <c r="AJ98" s="674">
        <v>1</v>
      </c>
      <c r="AK98" s="675">
        <v>1</v>
      </c>
      <c r="AL98" s="675">
        <v>0</v>
      </c>
      <c r="AM98" s="675">
        <v>0</v>
      </c>
      <c r="AN98" s="676">
        <v>1</v>
      </c>
      <c r="AO98" s="672">
        <v>0</v>
      </c>
      <c r="AP98" s="675">
        <v>0</v>
      </c>
      <c r="AQ98" s="675">
        <v>1</v>
      </c>
      <c r="AR98" s="675">
        <v>1</v>
      </c>
    </row>
    <row r="99" spans="1:62" x14ac:dyDescent="0.2">
      <c r="A99" s="666">
        <v>46</v>
      </c>
      <c r="B99" s="666" t="s">
        <v>1325</v>
      </c>
      <c r="C99" s="666">
        <v>2018</v>
      </c>
      <c r="D99" s="667" t="s">
        <v>2356</v>
      </c>
      <c r="E99" s="666" t="s">
        <v>2375</v>
      </c>
      <c r="F99" s="666">
        <v>3.794</v>
      </c>
      <c r="G99" s="668" t="s">
        <v>2336</v>
      </c>
      <c r="H99" s="666" t="s">
        <v>2337</v>
      </c>
      <c r="I99" s="666" t="s">
        <v>2208</v>
      </c>
      <c r="J99" s="667" t="s">
        <v>2376</v>
      </c>
      <c r="K99" s="666" t="s">
        <v>52</v>
      </c>
      <c r="L99" s="667" t="s">
        <v>2377</v>
      </c>
      <c r="M99" s="666" t="s">
        <v>52</v>
      </c>
      <c r="N99" s="668" t="s">
        <v>2348</v>
      </c>
      <c r="O99" s="667" t="s">
        <v>1582</v>
      </c>
      <c r="P99" s="667" t="s">
        <v>2378</v>
      </c>
      <c r="Q99" s="677" t="s">
        <v>79</v>
      </c>
      <c r="R99" s="677"/>
      <c r="S99" s="668" t="s">
        <v>1596</v>
      </c>
      <c r="T99" s="666" t="s">
        <v>531</v>
      </c>
      <c r="U99" s="669">
        <v>4</v>
      </c>
      <c r="V99" s="666">
        <v>5</v>
      </c>
      <c r="W99" s="666">
        <v>1</v>
      </c>
      <c r="X99" s="666">
        <v>3</v>
      </c>
      <c r="Y99" s="666">
        <v>4.5</v>
      </c>
      <c r="Z99" s="670">
        <v>83.333333333333343</v>
      </c>
      <c r="AA99" s="670">
        <v>25</v>
      </c>
      <c r="AB99" s="670">
        <v>60</v>
      </c>
      <c r="AC99" s="670">
        <v>30</v>
      </c>
      <c r="AD99" s="671">
        <v>1</v>
      </c>
      <c r="AE99" s="672">
        <v>1</v>
      </c>
      <c r="AF99" s="673">
        <v>1</v>
      </c>
      <c r="AG99" s="673">
        <v>1</v>
      </c>
      <c r="AH99" s="672">
        <v>0</v>
      </c>
      <c r="AI99" s="673">
        <v>1</v>
      </c>
      <c r="AJ99" s="674">
        <v>1</v>
      </c>
      <c r="AK99" s="675">
        <v>0</v>
      </c>
      <c r="AL99" s="675">
        <v>0</v>
      </c>
      <c r="AM99" s="675">
        <v>0</v>
      </c>
      <c r="AN99" s="676">
        <v>1</v>
      </c>
      <c r="AO99" s="672">
        <v>1</v>
      </c>
      <c r="AP99" s="675">
        <v>0</v>
      </c>
      <c r="AQ99" s="675">
        <v>1</v>
      </c>
      <c r="AR99" s="675">
        <v>0</v>
      </c>
    </row>
    <row r="100" spans="1:62" x14ac:dyDescent="0.2">
      <c r="A100" s="666">
        <v>46</v>
      </c>
      <c r="B100" s="666" t="s">
        <v>1325</v>
      </c>
      <c r="C100" s="666">
        <v>2018</v>
      </c>
      <c r="D100" s="667" t="s">
        <v>2356</v>
      </c>
      <c r="E100" s="666" t="s">
        <v>2375</v>
      </c>
      <c r="F100" s="666">
        <v>3.794</v>
      </c>
      <c r="G100" s="668" t="s">
        <v>2336</v>
      </c>
      <c r="H100" s="666" t="s">
        <v>2337</v>
      </c>
      <c r="I100" s="666" t="s">
        <v>2208</v>
      </c>
      <c r="J100" s="667" t="s">
        <v>2376</v>
      </c>
      <c r="K100" s="666" t="s">
        <v>2364</v>
      </c>
      <c r="L100" s="666" t="s">
        <v>2362</v>
      </c>
      <c r="M100" s="666" t="s">
        <v>52</v>
      </c>
      <c r="N100" s="668" t="s">
        <v>2348</v>
      </c>
      <c r="O100" s="667" t="s">
        <v>1582</v>
      </c>
      <c r="P100" s="667" t="s">
        <v>2378</v>
      </c>
      <c r="Q100" s="677" t="s">
        <v>79</v>
      </c>
      <c r="R100" s="677"/>
      <c r="S100" s="668" t="s">
        <v>1596</v>
      </c>
      <c r="T100" s="666" t="s">
        <v>531</v>
      </c>
      <c r="U100" s="669">
        <v>4</v>
      </c>
      <c r="V100" s="666">
        <v>5</v>
      </c>
      <c r="W100" s="666">
        <v>1</v>
      </c>
      <c r="X100" s="666">
        <v>3</v>
      </c>
      <c r="Y100" s="666">
        <v>4.5</v>
      </c>
      <c r="Z100" s="670">
        <v>83.333333333333343</v>
      </c>
      <c r="AA100" s="670">
        <v>25</v>
      </c>
      <c r="AB100" s="670">
        <v>60</v>
      </c>
      <c r="AC100" s="670">
        <v>30</v>
      </c>
      <c r="AD100" s="671">
        <v>1</v>
      </c>
      <c r="AE100" s="672">
        <v>1</v>
      </c>
      <c r="AF100" s="673">
        <v>1</v>
      </c>
      <c r="AG100" s="673">
        <v>1</v>
      </c>
      <c r="AH100" s="672">
        <v>0</v>
      </c>
      <c r="AI100" s="673">
        <v>1</v>
      </c>
      <c r="AJ100" s="674">
        <v>1</v>
      </c>
      <c r="AK100" s="675">
        <v>0</v>
      </c>
      <c r="AL100" s="675">
        <v>0</v>
      </c>
      <c r="AM100" s="675">
        <v>0</v>
      </c>
      <c r="AN100" s="676">
        <v>1</v>
      </c>
      <c r="AO100" s="672">
        <v>1</v>
      </c>
      <c r="AP100" s="675">
        <v>0</v>
      </c>
      <c r="AQ100" s="675">
        <v>1</v>
      </c>
      <c r="AR100" s="675">
        <v>0</v>
      </c>
    </row>
    <row r="101" spans="1:62" x14ac:dyDescent="0.2">
      <c r="A101" s="666">
        <v>46</v>
      </c>
      <c r="B101" s="666" t="s">
        <v>1325</v>
      </c>
      <c r="C101" s="666">
        <v>2018</v>
      </c>
      <c r="D101" s="667" t="s">
        <v>2356</v>
      </c>
      <c r="E101" s="666" t="s">
        <v>2375</v>
      </c>
      <c r="F101" s="666">
        <v>3.794</v>
      </c>
      <c r="G101" s="668" t="s">
        <v>2336</v>
      </c>
      <c r="H101" s="666" t="s">
        <v>2337</v>
      </c>
      <c r="I101" s="666" t="s">
        <v>2208</v>
      </c>
      <c r="J101" s="667" t="s">
        <v>2376</v>
      </c>
      <c r="K101" s="667" t="s">
        <v>52</v>
      </c>
      <c r="L101" s="667" t="s">
        <v>2379</v>
      </c>
      <c r="M101" s="666" t="s">
        <v>52</v>
      </c>
      <c r="N101" s="668" t="s">
        <v>2348</v>
      </c>
      <c r="O101" s="667" t="s">
        <v>1582</v>
      </c>
      <c r="P101" s="667" t="s">
        <v>2378</v>
      </c>
      <c r="Q101" s="677" t="s">
        <v>79</v>
      </c>
      <c r="R101" s="677"/>
      <c r="S101" s="668" t="s">
        <v>1596</v>
      </c>
      <c r="T101" s="666" t="s">
        <v>531</v>
      </c>
      <c r="U101" s="669">
        <v>4</v>
      </c>
      <c r="V101" s="666">
        <v>5</v>
      </c>
      <c r="W101" s="666">
        <v>1</v>
      </c>
      <c r="X101" s="666">
        <v>3</v>
      </c>
      <c r="Y101" s="666">
        <v>4.5</v>
      </c>
      <c r="Z101" s="670">
        <v>83.333333333333343</v>
      </c>
      <c r="AA101" s="670">
        <v>25</v>
      </c>
      <c r="AB101" s="670">
        <v>60</v>
      </c>
      <c r="AC101" s="670">
        <v>30</v>
      </c>
      <c r="AD101" s="671">
        <v>1</v>
      </c>
      <c r="AE101" s="672">
        <v>1</v>
      </c>
      <c r="AF101" s="673">
        <v>1</v>
      </c>
      <c r="AG101" s="673">
        <v>1</v>
      </c>
      <c r="AH101" s="672">
        <v>0</v>
      </c>
      <c r="AI101" s="673">
        <v>1</v>
      </c>
      <c r="AJ101" s="674">
        <v>1</v>
      </c>
      <c r="AK101" s="675">
        <v>0</v>
      </c>
      <c r="AL101" s="675">
        <v>0</v>
      </c>
      <c r="AM101" s="675">
        <v>0</v>
      </c>
      <c r="AN101" s="676">
        <v>1</v>
      </c>
      <c r="AO101" s="672">
        <v>1</v>
      </c>
      <c r="AP101" s="675">
        <v>0</v>
      </c>
      <c r="AQ101" s="675">
        <v>1</v>
      </c>
      <c r="AR101" s="675">
        <v>0</v>
      </c>
      <c r="AW101" s="433"/>
      <c r="AX101" s="433"/>
      <c r="AY101" s="433"/>
      <c r="AZ101" s="433"/>
      <c r="BA101" s="680"/>
      <c r="BB101" s="681"/>
      <c r="BC101" s="682"/>
      <c r="BD101" s="489"/>
      <c r="BE101" s="195"/>
      <c r="BF101" s="195"/>
      <c r="BG101" s="23"/>
      <c r="BH101"/>
      <c r="BI101"/>
      <c r="BJ101" s="683"/>
    </row>
    <row r="102" spans="1:62" x14ac:dyDescent="0.2">
      <c r="A102" s="666">
        <v>34</v>
      </c>
      <c r="B102" s="666" t="s">
        <v>2408</v>
      </c>
      <c r="C102" s="666">
        <v>2014</v>
      </c>
      <c r="D102" s="667" t="s">
        <v>2356</v>
      </c>
      <c r="E102" s="666" t="s">
        <v>2370</v>
      </c>
      <c r="F102" s="666">
        <v>2.706</v>
      </c>
      <c r="G102" s="668" t="s">
        <v>2336</v>
      </c>
      <c r="H102" s="667" t="s">
        <v>2337</v>
      </c>
      <c r="I102" s="667" t="s">
        <v>73</v>
      </c>
      <c r="J102" s="667" t="s">
        <v>52</v>
      </c>
      <c r="K102" s="667" t="s">
        <v>52</v>
      </c>
      <c r="L102" s="667" t="s">
        <v>52</v>
      </c>
      <c r="M102" s="666" t="s">
        <v>52</v>
      </c>
      <c r="N102" s="668" t="s">
        <v>2348</v>
      </c>
      <c r="O102" s="667" t="s">
        <v>1582</v>
      </c>
      <c r="P102" s="667" t="s">
        <v>2378</v>
      </c>
      <c r="Q102" s="677" t="s">
        <v>247</v>
      </c>
      <c r="R102" s="677"/>
      <c r="S102" s="668" t="s">
        <v>1596</v>
      </c>
      <c r="T102" s="666" t="s">
        <v>531</v>
      </c>
      <c r="U102" s="668">
        <v>4</v>
      </c>
      <c r="V102" s="666">
        <v>6</v>
      </c>
      <c r="W102" s="666">
        <v>2</v>
      </c>
      <c r="X102" s="666">
        <v>3</v>
      </c>
      <c r="Y102" s="666">
        <v>11</v>
      </c>
      <c r="Z102" s="670">
        <v>100</v>
      </c>
      <c r="AA102" s="670">
        <v>50</v>
      </c>
      <c r="AB102" s="670">
        <v>60</v>
      </c>
      <c r="AC102" s="670">
        <v>73.333333333333329</v>
      </c>
      <c r="AD102" s="671">
        <v>1</v>
      </c>
      <c r="AE102" s="672">
        <v>1</v>
      </c>
      <c r="AF102" s="673">
        <v>1</v>
      </c>
      <c r="AG102" s="673">
        <v>1</v>
      </c>
      <c r="AH102" s="672">
        <v>1</v>
      </c>
      <c r="AI102" s="673">
        <v>1</v>
      </c>
      <c r="AJ102" s="674">
        <v>1</v>
      </c>
      <c r="AK102" s="675">
        <v>1</v>
      </c>
      <c r="AL102" s="675">
        <v>0</v>
      </c>
      <c r="AM102" s="675">
        <v>0</v>
      </c>
      <c r="AN102" s="676">
        <v>1</v>
      </c>
      <c r="AO102" s="672">
        <v>1</v>
      </c>
      <c r="AP102" s="675">
        <v>0</v>
      </c>
      <c r="AQ102" s="675">
        <v>1</v>
      </c>
      <c r="AR102" s="675">
        <v>0</v>
      </c>
    </row>
    <row r="103" spans="1:62" x14ac:dyDescent="0.2">
      <c r="A103" s="666">
        <v>26</v>
      </c>
      <c r="B103" s="666" t="s">
        <v>2406</v>
      </c>
      <c r="C103" s="666">
        <v>2010</v>
      </c>
      <c r="D103" s="667" t="s">
        <v>2356</v>
      </c>
      <c r="E103" s="666" t="s">
        <v>2407</v>
      </c>
      <c r="F103" s="666">
        <v>1.611</v>
      </c>
      <c r="G103" s="668" t="s">
        <v>2336</v>
      </c>
      <c r="H103" s="666" t="s">
        <v>2337</v>
      </c>
      <c r="I103" s="666" t="s">
        <v>2208</v>
      </c>
      <c r="J103" s="667" t="s">
        <v>2405</v>
      </c>
      <c r="K103" s="666" t="s">
        <v>52</v>
      </c>
      <c r="L103" s="667" t="s">
        <v>2347</v>
      </c>
      <c r="M103" s="666" t="s">
        <v>2381</v>
      </c>
      <c r="N103" s="668" t="s">
        <v>2348</v>
      </c>
      <c r="O103" s="667" t="s">
        <v>1582</v>
      </c>
      <c r="P103" s="667" t="s">
        <v>2378</v>
      </c>
      <c r="Q103" s="677" t="s">
        <v>78</v>
      </c>
      <c r="R103" s="677"/>
      <c r="S103" s="668" t="s">
        <v>1596</v>
      </c>
      <c r="T103" s="667" t="s">
        <v>664</v>
      </c>
      <c r="U103" s="668">
        <v>3</v>
      </c>
      <c r="V103" s="666">
        <v>5</v>
      </c>
      <c r="W103" s="666">
        <v>2</v>
      </c>
      <c r="X103" s="666">
        <v>3</v>
      </c>
      <c r="Y103" s="666">
        <v>5</v>
      </c>
      <c r="Z103" s="670">
        <v>83.333333333333343</v>
      </c>
      <c r="AA103" s="670">
        <v>50</v>
      </c>
      <c r="AB103" s="670">
        <v>60</v>
      </c>
      <c r="AC103" s="670">
        <v>33.333333333333329</v>
      </c>
      <c r="AD103" s="671">
        <v>1</v>
      </c>
      <c r="AE103" s="672">
        <v>1</v>
      </c>
      <c r="AF103" s="673">
        <v>1</v>
      </c>
      <c r="AG103" s="673">
        <v>1</v>
      </c>
      <c r="AH103" s="672">
        <v>0</v>
      </c>
      <c r="AI103" s="673">
        <v>1</v>
      </c>
      <c r="AJ103" s="674">
        <v>1</v>
      </c>
      <c r="AK103" s="675">
        <v>1</v>
      </c>
      <c r="AL103" s="675">
        <v>0</v>
      </c>
      <c r="AM103" s="675">
        <v>0</v>
      </c>
      <c r="AN103" s="676">
        <v>1</v>
      </c>
      <c r="AO103" s="672">
        <v>1</v>
      </c>
      <c r="AP103" s="675">
        <v>0</v>
      </c>
      <c r="AQ103" s="675">
        <v>1</v>
      </c>
      <c r="AR103" s="675">
        <v>0</v>
      </c>
    </row>
    <row r="104" spans="1:62" x14ac:dyDescent="0.2">
      <c r="A104" s="666" t="s">
        <v>2342</v>
      </c>
      <c r="B104" s="666" t="s">
        <v>2343</v>
      </c>
      <c r="C104" s="666">
        <v>1975</v>
      </c>
      <c r="D104" s="667" t="s">
        <v>2344</v>
      </c>
      <c r="E104" s="666" t="s">
        <v>2345</v>
      </c>
      <c r="F104" s="666">
        <v>4.407</v>
      </c>
      <c r="G104" s="668" t="s">
        <v>2336</v>
      </c>
      <c r="H104" s="666" t="s">
        <v>2337</v>
      </c>
      <c r="I104" s="666" t="s">
        <v>2208</v>
      </c>
      <c r="J104" s="667" t="s">
        <v>2350</v>
      </c>
      <c r="K104" s="666" t="s">
        <v>52</v>
      </c>
      <c r="L104" s="667" t="s">
        <v>2347</v>
      </c>
      <c r="M104" s="666" t="s">
        <v>52</v>
      </c>
      <c r="N104" s="668" t="s">
        <v>2348</v>
      </c>
      <c r="O104" s="667" t="s">
        <v>1582</v>
      </c>
      <c r="P104" s="667" t="s">
        <v>2349</v>
      </c>
      <c r="Q104" s="677" t="s">
        <v>652</v>
      </c>
      <c r="R104" s="677"/>
      <c r="S104" s="668" t="s">
        <v>1596</v>
      </c>
      <c r="T104" s="667" t="s">
        <v>664</v>
      </c>
      <c r="U104" s="669">
        <v>3</v>
      </c>
      <c r="V104" s="666">
        <v>4</v>
      </c>
      <c r="W104" s="666">
        <v>2</v>
      </c>
      <c r="X104" s="667">
        <v>3</v>
      </c>
      <c r="Y104" s="667">
        <v>4.5</v>
      </c>
      <c r="Z104" s="670">
        <v>66.666666666666657</v>
      </c>
      <c r="AA104" s="670">
        <v>50</v>
      </c>
      <c r="AB104" s="670">
        <v>60</v>
      </c>
      <c r="AC104" s="670">
        <v>30</v>
      </c>
      <c r="AD104" s="671">
        <v>1</v>
      </c>
      <c r="AE104" s="672">
        <v>1</v>
      </c>
      <c r="AF104" s="673">
        <v>0</v>
      </c>
      <c r="AG104" s="673">
        <v>0</v>
      </c>
      <c r="AH104" s="672">
        <v>1</v>
      </c>
      <c r="AI104" s="673">
        <v>1</v>
      </c>
      <c r="AJ104" s="674">
        <v>1</v>
      </c>
      <c r="AK104" s="675">
        <v>1</v>
      </c>
      <c r="AL104" s="675">
        <v>0</v>
      </c>
      <c r="AM104" s="675">
        <v>0</v>
      </c>
      <c r="AN104" s="676">
        <v>0</v>
      </c>
      <c r="AO104" s="672">
        <v>1</v>
      </c>
      <c r="AP104" s="675">
        <v>0</v>
      </c>
      <c r="AQ104" s="675">
        <v>1</v>
      </c>
      <c r="AR104" s="675">
        <v>1</v>
      </c>
    </row>
    <row r="105" spans="1:62" x14ac:dyDescent="0.2">
      <c r="A105" s="666" t="s">
        <v>2342</v>
      </c>
      <c r="B105" s="666" t="s">
        <v>2343</v>
      </c>
      <c r="C105" s="666">
        <v>1975</v>
      </c>
      <c r="D105" s="667" t="s">
        <v>2344</v>
      </c>
      <c r="E105" s="666" t="s">
        <v>2345</v>
      </c>
      <c r="F105" s="666">
        <v>4.407</v>
      </c>
      <c r="G105" s="668" t="s">
        <v>2336</v>
      </c>
      <c r="H105" s="666" t="s">
        <v>2337</v>
      </c>
      <c r="I105" s="666" t="s">
        <v>2208</v>
      </c>
      <c r="J105" s="667" t="s">
        <v>2346</v>
      </c>
      <c r="K105" s="666" t="s">
        <v>52</v>
      </c>
      <c r="L105" s="666" t="s">
        <v>2347</v>
      </c>
      <c r="M105" s="666" t="s">
        <v>52</v>
      </c>
      <c r="N105" s="668" t="s">
        <v>2348</v>
      </c>
      <c r="O105" s="667" t="s">
        <v>1582</v>
      </c>
      <c r="P105" s="667" t="s">
        <v>2349</v>
      </c>
      <c r="Q105" s="677" t="s">
        <v>628</v>
      </c>
      <c r="R105" s="677"/>
      <c r="S105" s="668" t="s">
        <v>1596</v>
      </c>
      <c r="T105" s="667" t="s">
        <v>664</v>
      </c>
      <c r="U105" s="669">
        <v>3</v>
      </c>
      <c r="V105" s="666">
        <v>4</v>
      </c>
      <c r="W105" s="666">
        <v>2</v>
      </c>
      <c r="X105" s="667">
        <v>3</v>
      </c>
      <c r="Y105" s="667">
        <v>4.5</v>
      </c>
      <c r="Z105" s="670">
        <v>66.666666666666657</v>
      </c>
      <c r="AA105" s="670">
        <v>50</v>
      </c>
      <c r="AB105" s="670">
        <v>60</v>
      </c>
      <c r="AC105" s="670">
        <v>30</v>
      </c>
      <c r="AD105" s="671">
        <v>1</v>
      </c>
      <c r="AE105" s="672">
        <v>1</v>
      </c>
      <c r="AF105" s="673">
        <v>0</v>
      </c>
      <c r="AG105" s="673">
        <v>0</v>
      </c>
      <c r="AH105" s="672">
        <v>1</v>
      </c>
      <c r="AI105" s="673">
        <v>1</v>
      </c>
      <c r="AJ105" s="674">
        <v>1</v>
      </c>
      <c r="AK105" s="675">
        <v>1</v>
      </c>
      <c r="AL105" s="675">
        <v>0</v>
      </c>
      <c r="AM105" s="675">
        <v>0</v>
      </c>
      <c r="AN105" s="676">
        <v>0</v>
      </c>
      <c r="AO105" s="672">
        <v>1</v>
      </c>
      <c r="AP105" s="675">
        <v>0</v>
      </c>
      <c r="AQ105" s="675">
        <v>1</v>
      </c>
      <c r="AR105" s="675">
        <v>1</v>
      </c>
    </row>
    <row r="106" spans="1:62" x14ac:dyDescent="0.2">
      <c r="A106" s="666" t="s">
        <v>2342</v>
      </c>
      <c r="B106" s="666" t="s">
        <v>2343</v>
      </c>
      <c r="C106" s="666">
        <v>1975</v>
      </c>
      <c r="D106" s="667" t="s">
        <v>2344</v>
      </c>
      <c r="E106" s="666" t="s">
        <v>2345</v>
      </c>
      <c r="F106" s="666">
        <v>4.407</v>
      </c>
      <c r="G106" s="668" t="s">
        <v>2336</v>
      </c>
      <c r="H106" s="666" t="s">
        <v>2337</v>
      </c>
      <c r="I106" s="666" t="s">
        <v>2208</v>
      </c>
      <c r="J106" s="667" t="s">
        <v>2350</v>
      </c>
      <c r="K106" s="666" t="s">
        <v>52</v>
      </c>
      <c r="L106" s="667" t="s">
        <v>2347</v>
      </c>
      <c r="M106" s="666" t="s">
        <v>52</v>
      </c>
      <c r="N106" s="668" t="s">
        <v>2348</v>
      </c>
      <c r="O106" s="667" t="s">
        <v>1582</v>
      </c>
      <c r="P106" s="667" t="s">
        <v>2349</v>
      </c>
      <c r="Q106" s="677" t="s">
        <v>628</v>
      </c>
      <c r="R106" s="677"/>
      <c r="S106" s="668" t="s">
        <v>1596</v>
      </c>
      <c r="T106" s="667" t="s">
        <v>664</v>
      </c>
      <c r="U106" s="669">
        <v>3</v>
      </c>
      <c r="V106" s="666">
        <v>4</v>
      </c>
      <c r="W106" s="666">
        <v>2</v>
      </c>
      <c r="X106" s="667">
        <v>3</v>
      </c>
      <c r="Y106" s="667">
        <v>4.5</v>
      </c>
      <c r="Z106" s="670">
        <v>66.666666666666657</v>
      </c>
      <c r="AA106" s="670">
        <v>50</v>
      </c>
      <c r="AB106" s="670">
        <v>60</v>
      </c>
      <c r="AC106" s="670">
        <v>30</v>
      </c>
      <c r="AD106" s="671">
        <v>1</v>
      </c>
      <c r="AE106" s="672">
        <v>1</v>
      </c>
      <c r="AF106" s="673">
        <v>0</v>
      </c>
      <c r="AG106" s="673">
        <v>0</v>
      </c>
      <c r="AH106" s="672">
        <v>1</v>
      </c>
      <c r="AI106" s="673">
        <v>1</v>
      </c>
      <c r="AJ106" s="674">
        <v>1</v>
      </c>
      <c r="AK106" s="675">
        <v>1</v>
      </c>
      <c r="AL106" s="675">
        <v>0</v>
      </c>
      <c r="AM106" s="675">
        <v>0</v>
      </c>
      <c r="AN106" s="676">
        <v>0</v>
      </c>
      <c r="AO106" s="672">
        <v>1</v>
      </c>
      <c r="AP106" s="675">
        <v>0</v>
      </c>
      <c r="AQ106" s="675">
        <v>1</v>
      </c>
      <c r="AR106" s="675">
        <v>1</v>
      </c>
    </row>
    <row r="107" spans="1:62" x14ac:dyDescent="0.2">
      <c r="A107" s="666" t="s">
        <v>2342</v>
      </c>
      <c r="B107" s="666" t="s">
        <v>2343</v>
      </c>
      <c r="C107" s="666">
        <v>1975</v>
      </c>
      <c r="D107" s="667" t="s">
        <v>2344</v>
      </c>
      <c r="E107" s="666" t="s">
        <v>2345</v>
      </c>
      <c r="F107" s="666">
        <v>4.407</v>
      </c>
      <c r="G107" s="668" t="s">
        <v>2336</v>
      </c>
      <c r="H107" s="666" t="s">
        <v>2337</v>
      </c>
      <c r="I107" s="666" t="s">
        <v>2208</v>
      </c>
      <c r="J107" s="667" t="s">
        <v>2351</v>
      </c>
      <c r="K107" s="666" t="s">
        <v>52</v>
      </c>
      <c r="L107" s="667" t="s">
        <v>2347</v>
      </c>
      <c r="M107" s="666" t="s">
        <v>52</v>
      </c>
      <c r="N107" s="668" t="s">
        <v>2348</v>
      </c>
      <c r="O107" s="667" t="s">
        <v>1582</v>
      </c>
      <c r="P107" s="667" t="s">
        <v>2349</v>
      </c>
      <c r="Q107" s="677" t="s">
        <v>628</v>
      </c>
      <c r="R107" s="677"/>
      <c r="S107" s="668" t="s">
        <v>1596</v>
      </c>
      <c r="T107" s="667" t="s">
        <v>664</v>
      </c>
      <c r="U107" s="669">
        <v>3</v>
      </c>
      <c r="V107" s="666">
        <v>4</v>
      </c>
      <c r="W107" s="666">
        <v>2</v>
      </c>
      <c r="X107" s="667">
        <v>3</v>
      </c>
      <c r="Y107" s="667">
        <v>4.5</v>
      </c>
      <c r="Z107" s="670">
        <v>66.666666666666657</v>
      </c>
      <c r="AA107" s="670">
        <v>50</v>
      </c>
      <c r="AB107" s="670">
        <v>60</v>
      </c>
      <c r="AC107" s="670">
        <v>30</v>
      </c>
      <c r="AD107" s="671">
        <v>1</v>
      </c>
      <c r="AE107" s="672">
        <v>1</v>
      </c>
      <c r="AF107" s="673">
        <v>0</v>
      </c>
      <c r="AG107" s="673">
        <v>0</v>
      </c>
      <c r="AH107" s="672">
        <v>1</v>
      </c>
      <c r="AI107" s="673">
        <v>1</v>
      </c>
      <c r="AJ107" s="674">
        <v>1</v>
      </c>
      <c r="AK107" s="675">
        <v>1</v>
      </c>
      <c r="AL107" s="675">
        <v>0</v>
      </c>
      <c r="AM107" s="675">
        <v>0</v>
      </c>
      <c r="AN107" s="676">
        <v>0</v>
      </c>
      <c r="AO107" s="672">
        <v>1</v>
      </c>
      <c r="AP107" s="675">
        <v>0</v>
      </c>
      <c r="AQ107" s="675">
        <v>1</v>
      </c>
      <c r="AR107" s="675">
        <v>1</v>
      </c>
    </row>
    <row r="108" spans="1:62" x14ac:dyDescent="0.2">
      <c r="A108" s="666">
        <v>9</v>
      </c>
      <c r="B108" s="666" t="s">
        <v>1338</v>
      </c>
      <c r="C108" s="666">
        <v>1983</v>
      </c>
      <c r="D108" s="667" t="s">
        <v>2396</v>
      </c>
      <c r="E108" s="666" t="s">
        <v>2397</v>
      </c>
      <c r="F108" s="666" t="s">
        <v>52</v>
      </c>
      <c r="G108" s="668" t="s">
        <v>2336</v>
      </c>
      <c r="H108" s="666" t="s">
        <v>2337</v>
      </c>
      <c r="I108" s="666" t="s">
        <v>2208</v>
      </c>
      <c r="J108" s="667" t="s">
        <v>2398</v>
      </c>
      <c r="K108" s="667" t="s">
        <v>710</v>
      </c>
      <c r="L108" s="666" t="s">
        <v>2362</v>
      </c>
      <c r="M108" s="666" t="s">
        <v>52</v>
      </c>
      <c r="N108" s="668" t="s">
        <v>2348</v>
      </c>
      <c r="O108" s="667" t="s">
        <v>1584</v>
      </c>
      <c r="P108" s="667" t="s">
        <v>2401</v>
      </c>
      <c r="Q108" s="677" t="s">
        <v>744</v>
      </c>
      <c r="R108" s="677"/>
      <c r="S108" s="668" t="s">
        <v>1596</v>
      </c>
      <c r="T108" s="667" t="s">
        <v>758</v>
      </c>
      <c r="U108" s="668">
        <v>3</v>
      </c>
      <c r="V108" s="666">
        <v>6</v>
      </c>
      <c r="W108" s="666">
        <v>2</v>
      </c>
      <c r="X108" s="666">
        <v>1</v>
      </c>
      <c r="Y108" s="666">
        <v>4.5</v>
      </c>
      <c r="Z108" s="670">
        <v>100</v>
      </c>
      <c r="AA108" s="670">
        <v>50</v>
      </c>
      <c r="AB108" s="670">
        <v>20</v>
      </c>
      <c r="AC108" s="670">
        <v>30</v>
      </c>
      <c r="AD108" s="671">
        <v>1</v>
      </c>
      <c r="AE108" s="672">
        <v>1</v>
      </c>
      <c r="AF108" s="673">
        <v>1</v>
      </c>
      <c r="AG108" s="673">
        <v>1</v>
      </c>
      <c r="AH108" s="672">
        <v>1</v>
      </c>
      <c r="AI108" s="673">
        <v>1</v>
      </c>
      <c r="AJ108" s="674">
        <v>1</v>
      </c>
      <c r="AK108" s="675">
        <v>1</v>
      </c>
      <c r="AL108" s="675">
        <v>0</v>
      </c>
      <c r="AM108" s="675">
        <v>0</v>
      </c>
      <c r="AN108" s="676">
        <v>0</v>
      </c>
      <c r="AO108" s="672">
        <v>1</v>
      </c>
      <c r="AP108" s="675">
        <v>0</v>
      </c>
      <c r="AQ108" s="675">
        <v>0</v>
      </c>
      <c r="AR108" s="675">
        <v>0</v>
      </c>
    </row>
    <row r="109" spans="1:62" x14ac:dyDescent="0.2">
      <c r="A109" s="666">
        <v>37</v>
      </c>
      <c r="B109" s="666" t="s">
        <v>1332</v>
      </c>
      <c r="C109" s="666">
        <v>2013</v>
      </c>
      <c r="D109" s="667" t="s">
        <v>2356</v>
      </c>
      <c r="E109" s="666" t="s">
        <v>2404</v>
      </c>
      <c r="F109" s="666">
        <v>2.8260000000000001</v>
      </c>
      <c r="G109" s="668" t="s">
        <v>2336</v>
      </c>
      <c r="H109" s="666" t="s">
        <v>2337</v>
      </c>
      <c r="I109" s="666" t="s">
        <v>2208</v>
      </c>
      <c r="J109" s="667" t="s">
        <v>2405</v>
      </c>
      <c r="K109" s="666" t="s">
        <v>52</v>
      </c>
      <c r="L109" s="667" t="s">
        <v>2347</v>
      </c>
      <c r="M109" s="666" t="s">
        <v>52</v>
      </c>
      <c r="N109" s="668" t="s">
        <v>2348</v>
      </c>
      <c r="O109" s="667" t="s">
        <v>1582</v>
      </c>
      <c r="P109" s="667" t="s">
        <v>2378</v>
      </c>
      <c r="Q109" s="677" t="s">
        <v>78</v>
      </c>
      <c r="R109" s="677"/>
      <c r="S109" s="669" t="s">
        <v>1602</v>
      </c>
      <c r="T109" s="667" t="s">
        <v>885</v>
      </c>
      <c r="U109" s="669">
        <v>5</v>
      </c>
      <c r="V109" s="666">
        <v>6</v>
      </c>
      <c r="W109" s="666">
        <v>2</v>
      </c>
      <c r="X109" s="666">
        <v>2</v>
      </c>
      <c r="Y109" s="666">
        <v>5</v>
      </c>
      <c r="Z109" s="670">
        <v>100</v>
      </c>
      <c r="AA109" s="670">
        <v>50</v>
      </c>
      <c r="AB109" s="670">
        <v>40</v>
      </c>
      <c r="AC109" s="670">
        <v>33.333333333333329</v>
      </c>
      <c r="AD109" s="671">
        <v>1</v>
      </c>
      <c r="AE109" s="672">
        <v>1</v>
      </c>
      <c r="AF109" s="673">
        <v>1</v>
      </c>
      <c r="AG109" s="673">
        <v>1</v>
      </c>
      <c r="AH109" s="672">
        <v>1</v>
      </c>
      <c r="AI109" s="673">
        <v>1</v>
      </c>
      <c r="AJ109" s="674">
        <v>1</v>
      </c>
      <c r="AK109" s="675">
        <v>1</v>
      </c>
      <c r="AL109" s="675">
        <v>0</v>
      </c>
      <c r="AM109" s="675">
        <v>0</v>
      </c>
      <c r="AN109" s="676">
        <v>0</v>
      </c>
      <c r="AO109" s="672">
        <v>1</v>
      </c>
      <c r="AP109" s="675">
        <v>0</v>
      </c>
      <c r="AQ109" s="675">
        <v>1</v>
      </c>
      <c r="AR109" s="675">
        <v>0</v>
      </c>
    </row>
    <row r="110" spans="1:62" x14ac:dyDescent="0.2">
      <c r="A110" s="666">
        <v>18</v>
      </c>
      <c r="B110" s="666" t="s">
        <v>2414</v>
      </c>
      <c r="C110" s="666">
        <v>2009</v>
      </c>
      <c r="D110" s="667" t="s">
        <v>2334</v>
      </c>
      <c r="E110" s="666" t="s">
        <v>2415</v>
      </c>
      <c r="F110" s="666">
        <v>2.1880000000000002</v>
      </c>
      <c r="G110" s="668" t="s">
        <v>2336</v>
      </c>
      <c r="H110" s="666" t="s">
        <v>2337</v>
      </c>
      <c r="I110" s="666" t="s">
        <v>2208</v>
      </c>
      <c r="J110" s="667" t="s">
        <v>2405</v>
      </c>
      <c r="K110" s="666" t="s">
        <v>52</v>
      </c>
      <c r="L110" s="667" t="s">
        <v>2347</v>
      </c>
      <c r="M110" s="666" t="s">
        <v>2416</v>
      </c>
      <c r="N110" s="668" t="s">
        <v>2348</v>
      </c>
      <c r="O110" s="667" t="s">
        <v>1582</v>
      </c>
      <c r="P110" s="667" t="s">
        <v>2378</v>
      </c>
      <c r="Q110" s="677" t="s">
        <v>78</v>
      </c>
      <c r="R110" s="677"/>
      <c r="S110" s="669" t="s">
        <v>1598</v>
      </c>
      <c r="T110" s="667" t="s">
        <v>959</v>
      </c>
      <c r="U110" s="668">
        <v>1</v>
      </c>
      <c r="V110" s="666">
        <v>5</v>
      </c>
      <c r="W110" s="666">
        <v>2</v>
      </c>
      <c r="X110" s="666">
        <v>2</v>
      </c>
      <c r="Y110" s="666">
        <v>4.5</v>
      </c>
      <c r="Z110" s="670">
        <v>83.333333333333343</v>
      </c>
      <c r="AA110" s="670">
        <v>50</v>
      </c>
      <c r="AB110" s="670">
        <v>40</v>
      </c>
      <c r="AC110" s="670">
        <v>30</v>
      </c>
      <c r="AD110" s="671">
        <v>1</v>
      </c>
      <c r="AE110" s="672">
        <v>1</v>
      </c>
      <c r="AF110" s="673">
        <v>1</v>
      </c>
      <c r="AG110" s="673">
        <v>0</v>
      </c>
      <c r="AH110" s="672">
        <v>1</v>
      </c>
      <c r="AI110" s="673">
        <v>1</v>
      </c>
      <c r="AJ110" s="674">
        <v>1</v>
      </c>
      <c r="AK110" s="675">
        <v>1</v>
      </c>
      <c r="AL110" s="675">
        <v>0</v>
      </c>
      <c r="AM110" s="675">
        <v>0</v>
      </c>
      <c r="AN110" s="676">
        <v>0</v>
      </c>
      <c r="AO110" s="672">
        <v>1</v>
      </c>
      <c r="AP110" s="675">
        <v>0</v>
      </c>
      <c r="AQ110" s="675">
        <v>1</v>
      </c>
      <c r="AR110" s="675">
        <v>0</v>
      </c>
    </row>
    <row r="111" spans="1:62" x14ac:dyDescent="0.2">
      <c r="A111" s="666">
        <v>18</v>
      </c>
      <c r="B111" s="666" t="s">
        <v>2414</v>
      </c>
      <c r="C111" s="666">
        <v>2009</v>
      </c>
      <c r="D111" s="667" t="s">
        <v>2334</v>
      </c>
      <c r="E111" s="666" t="s">
        <v>2415</v>
      </c>
      <c r="F111" s="666">
        <v>2.1880000000000002</v>
      </c>
      <c r="G111" s="668" t="s">
        <v>2336</v>
      </c>
      <c r="H111" s="666" t="s">
        <v>2337</v>
      </c>
      <c r="I111" s="666" t="s">
        <v>2208</v>
      </c>
      <c r="J111" s="667" t="s">
        <v>2405</v>
      </c>
      <c r="K111" s="666" t="s">
        <v>52</v>
      </c>
      <c r="L111" s="667" t="s">
        <v>2347</v>
      </c>
      <c r="M111" s="666" t="s">
        <v>2381</v>
      </c>
      <c r="N111" s="668" t="s">
        <v>2348</v>
      </c>
      <c r="O111" s="667" t="s">
        <v>1582</v>
      </c>
      <c r="P111" s="667" t="s">
        <v>2378</v>
      </c>
      <c r="Q111" s="677" t="s">
        <v>78</v>
      </c>
      <c r="R111" s="677"/>
      <c r="S111" s="669" t="s">
        <v>1598</v>
      </c>
      <c r="T111" s="667" t="s">
        <v>959</v>
      </c>
      <c r="U111" s="668">
        <v>1</v>
      </c>
      <c r="V111" s="666">
        <v>5</v>
      </c>
      <c r="W111" s="666">
        <v>2</v>
      </c>
      <c r="X111" s="666">
        <v>2</v>
      </c>
      <c r="Y111" s="666">
        <v>4.5</v>
      </c>
      <c r="Z111" s="670">
        <v>83.333333333333343</v>
      </c>
      <c r="AA111" s="670">
        <v>50</v>
      </c>
      <c r="AB111" s="670">
        <v>40</v>
      </c>
      <c r="AC111" s="670">
        <v>30</v>
      </c>
      <c r="AD111" s="671">
        <v>1</v>
      </c>
      <c r="AE111" s="672">
        <v>1</v>
      </c>
      <c r="AF111" s="673">
        <v>1</v>
      </c>
      <c r="AG111" s="673">
        <v>0</v>
      </c>
      <c r="AH111" s="672">
        <v>1</v>
      </c>
      <c r="AI111" s="673">
        <v>1</v>
      </c>
      <c r="AJ111" s="674">
        <v>1</v>
      </c>
      <c r="AK111" s="675">
        <v>1</v>
      </c>
      <c r="AL111" s="675">
        <v>0</v>
      </c>
      <c r="AM111" s="675">
        <v>0</v>
      </c>
      <c r="AN111" s="676">
        <v>0</v>
      </c>
      <c r="AO111" s="672">
        <v>1</v>
      </c>
      <c r="AP111" s="675">
        <v>0</v>
      </c>
      <c r="AQ111" s="675">
        <v>1</v>
      </c>
      <c r="AR111" s="675">
        <v>0</v>
      </c>
    </row>
    <row r="112" spans="1:62" x14ac:dyDescent="0.2">
      <c r="A112" s="666">
        <v>18</v>
      </c>
      <c r="B112" s="666" t="s">
        <v>2414</v>
      </c>
      <c r="C112" s="666">
        <v>2009</v>
      </c>
      <c r="D112" s="667" t="s">
        <v>2334</v>
      </c>
      <c r="E112" s="666" t="s">
        <v>2415</v>
      </c>
      <c r="F112" s="666">
        <v>2.1880000000000002</v>
      </c>
      <c r="G112" s="668" t="s">
        <v>2336</v>
      </c>
      <c r="H112" s="666" t="s">
        <v>2337</v>
      </c>
      <c r="I112" s="666" t="s">
        <v>2208</v>
      </c>
      <c r="J112" s="667" t="s">
        <v>2405</v>
      </c>
      <c r="K112" s="666" t="s">
        <v>52</v>
      </c>
      <c r="L112" s="667" t="s">
        <v>2347</v>
      </c>
      <c r="M112" s="666" t="s">
        <v>2416</v>
      </c>
      <c r="N112" s="668" t="s">
        <v>2348</v>
      </c>
      <c r="O112" s="667" t="s">
        <v>1582</v>
      </c>
      <c r="P112" s="667" t="s">
        <v>2378</v>
      </c>
      <c r="Q112" s="677" t="s">
        <v>78</v>
      </c>
      <c r="R112" s="677"/>
      <c r="S112" s="669" t="s">
        <v>1598</v>
      </c>
      <c r="T112" s="667" t="s">
        <v>958</v>
      </c>
      <c r="U112" s="668">
        <v>1</v>
      </c>
      <c r="V112" s="666">
        <v>5</v>
      </c>
      <c r="W112" s="666">
        <v>2</v>
      </c>
      <c r="X112" s="666">
        <v>2</v>
      </c>
      <c r="Y112" s="666">
        <v>4.5</v>
      </c>
      <c r="Z112" s="670">
        <v>83.333333333333343</v>
      </c>
      <c r="AA112" s="670">
        <v>50</v>
      </c>
      <c r="AB112" s="670">
        <v>40</v>
      </c>
      <c r="AC112" s="670">
        <v>30</v>
      </c>
      <c r="AD112" s="671">
        <v>1</v>
      </c>
      <c r="AE112" s="672">
        <v>1</v>
      </c>
      <c r="AF112" s="673">
        <v>1</v>
      </c>
      <c r="AG112" s="673">
        <v>0</v>
      </c>
      <c r="AH112" s="672">
        <v>1</v>
      </c>
      <c r="AI112" s="673">
        <v>1</v>
      </c>
      <c r="AJ112" s="674">
        <v>1</v>
      </c>
      <c r="AK112" s="675">
        <v>1</v>
      </c>
      <c r="AL112" s="675">
        <v>0</v>
      </c>
      <c r="AM112" s="675">
        <v>0</v>
      </c>
      <c r="AN112" s="676">
        <v>0</v>
      </c>
      <c r="AO112" s="672">
        <v>1</v>
      </c>
      <c r="AP112" s="675">
        <v>0</v>
      </c>
      <c r="AQ112" s="675">
        <v>1</v>
      </c>
      <c r="AR112" s="675">
        <v>0</v>
      </c>
    </row>
    <row r="113" spans="1:64" x14ac:dyDescent="0.2">
      <c r="A113" s="666">
        <v>18</v>
      </c>
      <c r="B113" s="666" t="s">
        <v>2414</v>
      </c>
      <c r="C113" s="666">
        <v>2009</v>
      </c>
      <c r="D113" s="667" t="s">
        <v>2334</v>
      </c>
      <c r="E113" s="666" t="s">
        <v>2415</v>
      </c>
      <c r="F113" s="666">
        <v>2.1880000000000002</v>
      </c>
      <c r="G113" s="668" t="s">
        <v>2336</v>
      </c>
      <c r="H113" s="666" t="s">
        <v>2337</v>
      </c>
      <c r="I113" s="666" t="s">
        <v>2208</v>
      </c>
      <c r="J113" s="667" t="s">
        <v>2405</v>
      </c>
      <c r="K113" s="666" t="s">
        <v>52</v>
      </c>
      <c r="L113" s="667" t="s">
        <v>2347</v>
      </c>
      <c r="M113" s="666" t="s">
        <v>2381</v>
      </c>
      <c r="N113" s="668" t="s">
        <v>2348</v>
      </c>
      <c r="O113" s="667" t="s">
        <v>1582</v>
      </c>
      <c r="P113" s="667" t="s">
        <v>2378</v>
      </c>
      <c r="Q113" s="677" t="s">
        <v>78</v>
      </c>
      <c r="R113" s="677"/>
      <c r="S113" s="669" t="s">
        <v>1598</v>
      </c>
      <c r="T113" s="667" t="s">
        <v>958</v>
      </c>
      <c r="U113" s="668">
        <v>1</v>
      </c>
      <c r="V113" s="666">
        <v>5</v>
      </c>
      <c r="W113" s="666">
        <v>2</v>
      </c>
      <c r="X113" s="666">
        <v>2</v>
      </c>
      <c r="Y113" s="666">
        <v>4.5</v>
      </c>
      <c r="Z113" s="670">
        <v>83.333333333333343</v>
      </c>
      <c r="AA113" s="670">
        <v>50</v>
      </c>
      <c r="AB113" s="670">
        <v>40</v>
      </c>
      <c r="AC113" s="670">
        <v>30</v>
      </c>
      <c r="AD113" s="671">
        <v>1</v>
      </c>
      <c r="AE113" s="672">
        <v>1</v>
      </c>
      <c r="AF113" s="673">
        <v>1</v>
      </c>
      <c r="AG113" s="673">
        <v>0</v>
      </c>
      <c r="AH113" s="672">
        <v>1</v>
      </c>
      <c r="AI113" s="673">
        <v>1</v>
      </c>
      <c r="AJ113" s="674">
        <v>1</v>
      </c>
      <c r="AK113" s="675">
        <v>1</v>
      </c>
      <c r="AL113" s="675">
        <v>0</v>
      </c>
      <c r="AM113" s="675">
        <v>0</v>
      </c>
      <c r="AN113" s="676">
        <v>0</v>
      </c>
      <c r="AO113" s="672">
        <v>1</v>
      </c>
      <c r="AP113" s="675">
        <v>0</v>
      </c>
      <c r="AQ113" s="675">
        <v>1</v>
      </c>
      <c r="AR113" s="675">
        <v>0</v>
      </c>
    </row>
    <row r="114" spans="1:64" x14ac:dyDescent="0.2">
      <c r="A114" s="666">
        <v>19</v>
      </c>
      <c r="B114" s="666" t="s">
        <v>1364</v>
      </c>
      <c r="C114" s="666">
        <v>2011</v>
      </c>
      <c r="D114" s="667" t="s">
        <v>2356</v>
      </c>
      <c r="E114" s="666" t="s">
        <v>2417</v>
      </c>
      <c r="F114" s="666">
        <v>3.286</v>
      </c>
      <c r="G114" s="668" t="s">
        <v>2336</v>
      </c>
      <c r="H114" s="666" t="s">
        <v>2337</v>
      </c>
      <c r="I114" s="666" t="s">
        <v>2208</v>
      </c>
      <c r="J114" s="667" t="s">
        <v>2418</v>
      </c>
      <c r="K114" s="666" t="s">
        <v>52</v>
      </c>
      <c r="L114" s="667" t="s">
        <v>2347</v>
      </c>
      <c r="M114" s="666" t="s">
        <v>2419</v>
      </c>
      <c r="N114" s="668" t="s">
        <v>2348</v>
      </c>
      <c r="O114" s="667" t="s">
        <v>1582</v>
      </c>
      <c r="P114" s="667" t="s">
        <v>2378</v>
      </c>
      <c r="Q114" s="684" t="s">
        <v>78</v>
      </c>
      <c r="R114" s="684"/>
      <c r="S114" s="669" t="s">
        <v>1598</v>
      </c>
      <c r="T114" s="667" t="s">
        <v>958</v>
      </c>
      <c r="U114" s="668">
        <v>1</v>
      </c>
      <c r="V114" s="666">
        <v>4</v>
      </c>
      <c r="W114" s="666">
        <v>3</v>
      </c>
      <c r="X114" s="666">
        <v>3</v>
      </c>
      <c r="Y114" s="666">
        <v>10</v>
      </c>
      <c r="Z114" s="670">
        <v>66.666666666666657</v>
      </c>
      <c r="AA114" s="670">
        <v>75</v>
      </c>
      <c r="AB114" s="670">
        <v>60</v>
      </c>
      <c r="AC114" s="670">
        <v>66.666666666666657</v>
      </c>
      <c r="AD114" s="671">
        <v>1</v>
      </c>
      <c r="AE114" s="672">
        <v>1</v>
      </c>
      <c r="AF114" s="673">
        <v>0</v>
      </c>
      <c r="AG114" s="673">
        <v>0</v>
      </c>
      <c r="AH114" s="672">
        <v>1</v>
      </c>
      <c r="AI114" s="673">
        <v>1</v>
      </c>
      <c r="AJ114" s="674">
        <v>1</v>
      </c>
      <c r="AK114" s="675">
        <v>1</v>
      </c>
      <c r="AL114" s="675">
        <v>0</v>
      </c>
      <c r="AM114" s="675">
        <v>1</v>
      </c>
      <c r="AN114" s="676">
        <v>1</v>
      </c>
      <c r="AO114" s="672">
        <v>1</v>
      </c>
      <c r="AP114" s="675">
        <v>0</v>
      </c>
      <c r="AQ114" s="675">
        <v>0</v>
      </c>
      <c r="AR114" s="675">
        <v>1</v>
      </c>
    </row>
    <row r="115" spans="1:64" x14ac:dyDescent="0.2">
      <c r="A115" s="666">
        <v>21</v>
      </c>
      <c r="B115" s="666" t="s">
        <v>1355</v>
      </c>
      <c r="C115" s="666">
        <v>2013</v>
      </c>
      <c r="D115" s="667" t="s">
        <v>2356</v>
      </c>
      <c r="E115" s="666" t="s">
        <v>2417</v>
      </c>
      <c r="F115" s="666">
        <v>3.1629999999999998</v>
      </c>
      <c r="G115" s="668" t="s">
        <v>2336</v>
      </c>
      <c r="H115" s="666" t="s">
        <v>2337</v>
      </c>
      <c r="I115" s="667" t="s">
        <v>1662</v>
      </c>
      <c r="J115" s="667" t="s">
        <v>52</v>
      </c>
      <c r="K115" s="667" t="s">
        <v>52</v>
      </c>
      <c r="L115" s="667" t="s">
        <v>2347</v>
      </c>
      <c r="M115" s="666" t="s">
        <v>2336</v>
      </c>
      <c r="N115" s="668" t="s">
        <v>2348</v>
      </c>
      <c r="O115" s="667" t="s">
        <v>1582</v>
      </c>
      <c r="P115" s="667" t="s">
        <v>2378</v>
      </c>
      <c r="Q115" s="677" t="s">
        <v>78</v>
      </c>
      <c r="R115" s="677"/>
      <c r="S115" s="669" t="s">
        <v>1598</v>
      </c>
      <c r="T115" s="667" t="s">
        <v>958</v>
      </c>
      <c r="U115" s="668">
        <v>1</v>
      </c>
      <c r="V115" s="666">
        <v>3</v>
      </c>
      <c r="W115" s="666">
        <v>3</v>
      </c>
      <c r="X115" s="666">
        <v>2</v>
      </c>
      <c r="Y115" s="666">
        <v>8</v>
      </c>
      <c r="Z115" s="670">
        <v>50</v>
      </c>
      <c r="AA115" s="670">
        <v>75</v>
      </c>
      <c r="AB115" s="670">
        <v>40</v>
      </c>
      <c r="AC115" s="670">
        <v>53.333333333333336</v>
      </c>
      <c r="AD115" s="685">
        <v>0</v>
      </c>
      <c r="AE115" s="672">
        <v>1</v>
      </c>
      <c r="AF115" s="673">
        <v>0</v>
      </c>
      <c r="AG115" s="673">
        <v>0</v>
      </c>
      <c r="AH115" s="672">
        <v>1</v>
      </c>
      <c r="AI115" s="673">
        <v>1</v>
      </c>
      <c r="AJ115" s="674">
        <v>1</v>
      </c>
      <c r="AK115" s="675">
        <v>1</v>
      </c>
      <c r="AL115" s="675">
        <v>1</v>
      </c>
      <c r="AM115" s="675">
        <v>0</v>
      </c>
      <c r="AN115" s="676">
        <v>1</v>
      </c>
      <c r="AO115" s="672">
        <v>1</v>
      </c>
      <c r="AP115" s="675">
        <v>0</v>
      </c>
      <c r="AQ115" s="675">
        <v>0</v>
      </c>
      <c r="AR115" s="675">
        <v>0</v>
      </c>
    </row>
    <row r="116" spans="1:64" x14ac:dyDescent="0.2">
      <c r="A116" s="666">
        <v>38</v>
      </c>
      <c r="B116" s="666" t="s">
        <v>1457</v>
      </c>
      <c r="C116" s="666">
        <v>2014</v>
      </c>
      <c r="D116" s="667" t="s">
        <v>2356</v>
      </c>
      <c r="E116" s="666" t="s">
        <v>2375</v>
      </c>
      <c r="F116" s="666">
        <v>3.4510000000000001</v>
      </c>
      <c r="G116" s="668" t="s">
        <v>2336</v>
      </c>
      <c r="H116" s="667" t="s">
        <v>2391</v>
      </c>
      <c r="I116" s="666" t="s">
        <v>297</v>
      </c>
      <c r="J116" s="667" t="s">
        <v>52</v>
      </c>
      <c r="K116" s="667" t="s">
        <v>52</v>
      </c>
      <c r="L116" s="667" t="s">
        <v>52</v>
      </c>
      <c r="M116" s="666" t="s">
        <v>52</v>
      </c>
      <c r="N116" s="668" t="s">
        <v>2348</v>
      </c>
      <c r="O116" s="667" t="s">
        <v>1582</v>
      </c>
      <c r="P116" s="667" t="s">
        <v>2378</v>
      </c>
      <c r="Q116" s="677" t="s">
        <v>78</v>
      </c>
      <c r="R116" s="677"/>
      <c r="S116" s="669" t="s">
        <v>1598</v>
      </c>
      <c r="T116" s="666" t="s">
        <v>958</v>
      </c>
      <c r="U116" s="668">
        <v>1</v>
      </c>
      <c r="V116" s="666">
        <v>5</v>
      </c>
      <c r="W116" s="666">
        <v>3</v>
      </c>
      <c r="X116" s="666">
        <v>3</v>
      </c>
      <c r="Y116" s="666">
        <v>11</v>
      </c>
      <c r="Z116" s="670">
        <v>83.333333333333343</v>
      </c>
      <c r="AA116" s="670">
        <v>75</v>
      </c>
      <c r="AB116" s="670">
        <v>60</v>
      </c>
      <c r="AC116" s="670">
        <v>73.333333333333329</v>
      </c>
      <c r="AD116" s="671">
        <v>1</v>
      </c>
      <c r="AE116" s="672">
        <v>1</v>
      </c>
      <c r="AF116" s="673">
        <v>1</v>
      </c>
      <c r="AG116" s="673">
        <v>1</v>
      </c>
      <c r="AH116" s="672">
        <v>1</v>
      </c>
      <c r="AI116" s="673">
        <v>0</v>
      </c>
      <c r="AJ116" s="674">
        <v>1</v>
      </c>
      <c r="AK116" s="675">
        <v>1</v>
      </c>
      <c r="AL116" s="675">
        <v>1</v>
      </c>
      <c r="AM116" s="675">
        <v>0</v>
      </c>
      <c r="AN116" s="676">
        <v>1</v>
      </c>
      <c r="AO116" s="672">
        <v>1</v>
      </c>
      <c r="AP116" s="675">
        <v>0</v>
      </c>
      <c r="AQ116" s="675">
        <v>0</v>
      </c>
      <c r="AR116" s="675">
        <v>1</v>
      </c>
    </row>
    <row r="117" spans="1:64" x14ac:dyDescent="0.2">
      <c r="A117" s="666">
        <v>19</v>
      </c>
      <c r="B117" s="666" t="s">
        <v>1364</v>
      </c>
      <c r="C117" s="666">
        <v>2011</v>
      </c>
      <c r="D117" s="667" t="s">
        <v>2356</v>
      </c>
      <c r="E117" s="666" t="s">
        <v>2417</v>
      </c>
      <c r="F117" s="666">
        <v>3.286</v>
      </c>
      <c r="G117" s="668" t="s">
        <v>2336</v>
      </c>
      <c r="H117" s="666" t="s">
        <v>2337</v>
      </c>
      <c r="I117" s="666" t="s">
        <v>2208</v>
      </c>
      <c r="J117" s="667" t="s">
        <v>2418</v>
      </c>
      <c r="K117" s="666" t="s">
        <v>52</v>
      </c>
      <c r="L117" s="667" t="s">
        <v>2347</v>
      </c>
      <c r="M117" s="666" t="s">
        <v>2419</v>
      </c>
      <c r="N117" s="668" t="s">
        <v>2348</v>
      </c>
      <c r="O117" s="667" t="s">
        <v>1582</v>
      </c>
      <c r="P117" s="667" t="s">
        <v>2378</v>
      </c>
      <c r="Q117" s="684" t="s">
        <v>79</v>
      </c>
      <c r="R117" s="684"/>
      <c r="S117" s="669" t="s">
        <v>1598</v>
      </c>
      <c r="T117" s="667" t="s">
        <v>958</v>
      </c>
      <c r="U117" s="668">
        <v>1</v>
      </c>
      <c r="V117" s="666">
        <v>4</v>
      </c>
      <c r="W117" s="666">
        <v>3</v>
      </c>
      <c r="X117" s="666">
        <v>3</v>
      </c>
      <c r="Y117" s="666">
        <v>10</v>
      </c>
      <c r="Z117" s="670">
        <v>66.666666666666657</v>
      </c>
      <c r="AA117" s="670">
        <v>75</v>
      </c>
      <c r="AB117" s="670">
        <v>60</v>
      </c>
      <c r="AC117" s="670">
        <v>66.666666666666657</v>
      </c>
      <c r="AD117" s="671">
        <v>1</v>
      </c>
      <c r="AE117" s="672">
        <v>1</v>
      </c>
      <c r="AF117" s="673">
        <v>0</v>
      </c>
      <c r="AG117" s="673">
        <v>0</v>
      </c>
      <c r="AH117" s="672">
        <v>1</v>
      </c>
      <c r="AI117" s="673">
        <v>1</v>
      </c>
      <c r="AJ117" s="674">
        <v>1</v>
      </c>
      <c r="AK117" s="675">
        <v>1</v>
      </c>
      <c r="AL117" s="675">
        <v>0</v>
      </c>
      <c r="AM117" s="675">
        <v>1</v>
      </c>
      <c r="AN117" s="676">
        <v>1</v>
      </c>
      <c r="AO117" s="672">
        <v>1</v>
      </c>
      <c r="AP117" s="675">
        <v>0</v>
      </c>
      <c r="AQ117" s="675">
        <v>0</v>
      </c>
      <c r="AR117" s="675">
        <v>1</v>
      </c>
    </row>
    <row r="118" spans="1:64" x14ac:dyDescent="0.2">
      <c r="A118" s="666">
        <v>21</v>
      </c>
      <c r="B118" s="666" t="s">
        <v>1355</v>
      </c>
      <c r="C118" s="666">
        <v>2013</v>
      </c>
      <c r="D118" s="667" t="s">
        <v>2356</v>
      </c>
      <c r="E118" s="666" t="s">
        <v>2417</v>
      </c>
      <c r="F118" s="666">
        <v>3.1629999999999998</v>
      </c>
      <c r="G118" s="668" t="s">
        <v>2336</v>
      </c>
      <c r="H118" s="666" t="s">
        <v>2337</v>
      </c>
      <c r="I118" s="667" t="s">
        <v>1662</v>
      </c>
      <c r="J118" s="667" t="s">
        <v>52</v>
      </c>
      <c r="K118" s="667" t="s">
        <v>52</v>
      </c>
      <c r="L118" s="667" t="s">
        <v>2347</v>
      </c>
      <c r="M118" s="666" t="s">
        <v>2336</v>
      </c>
      <c r="N118" s="668" t="s">
        <v>2348</v>
      </c>
      <c r="O118" s="667" t="s">
        <v>1582</v>
      </c>
      <c r="P118" s="667" t="s">
        <v>2378</v>
      </c>
      <c r="Q118" s="677" t="s">
        <v>79</v>
      </c>
      <c r="R118" s="677"/>
      <c r="S118" s="669" t="s">
        <v>1598</v>
      </c>
      <c r="T118" s="667" t="s">
        <v>958</v>
      </c>
      <c r="U118" s="668">
        <v>1</v>
      </c>
      <c r="V118" s="666">
        <v>3</v>
      </c>
      <c r="W118" s="666">
        <v>3</v>
      </c>
      <c r="X118" s="666">
        <v>2</v>
      </c>
      <c r="Y118" s="666">
        <v>8</v>
      </c>
      <c r="Z118" s="670">
        <v>50</v>
      </c>
      <c r="AA118" s="670">
        <v>75</v>
      </c>
      <c r="AB118" s="670">
        <v>40</v>
      </c>
      <c r="AC118" s="670">
        <v>53.333333333333336</v>
      </c>
      <c r="AD118" s="685">
        <v>0</v>
      </c>
      <c r="AE118" s="672">
        <v>1</v>
      </c>
      <c r="AF118" s="673">
        <v>0</v>
      </c>
      <c r="AG118" s="673">
        <v>0</v>
      </c>
      <c r="AH118" s="672">
        <v>1</v>
      </c>
      <c r="AI118" s="673">
        <v>1</v>
      </c>
      <c r="AJ118" s="674">
        <v>1</v>
      </c>
      <c r="AK118" s="675">
        <v>1</v>
      </c>
      <c r="AL118" s="675">
        <v>1</v>
      </c>
      <c r="AM118" s="675">
        <v>0</v>
      </c>
      <c r="AN118" s="676">
        <v>1</v>
      </c>
      <c r="AO118" s="672">
        <v>1</v>
      </c>
      <c r="AP118" s="675">
        <v>0</v>
      </c>
      <c r="AQ118" s="675">
        <v>0</v>
      </c>
      <c r="AR118" s="675">
        <v>0</v>
      </c>
    </row>
    <row r="119" spans="1:64" x14ac:dyDescent="0.2">
      <c r="A119" s="666">
        <v>38</v>
      </c>
      <c r="B119" s="666" t="s">
        <v>1457</v>
      </c>
      <c r="C119" s="666">
        <v>2014</v>
      </c>
      <c r="D119" s="667" t="s">
        <v>2356</v>
      </c>
      <c r="E119" s="666" t="s">
        <v>2375</v>
      </c>
      <c r="F119" s="666">
        <v>3.4510000000000001</v>
      </c>
      <c r="G119" s="668" t="s">
        <v>2336</v>
      </c>
      <c r="H119" s="667" t="s">
        <v>2391</v>
      </c>
      <c r="I119" s="666" t="s">
        <v>297</v>
      </c>
      <c r="J119" s="667" t="s">
        <v>52</v>
      </c>
      <c r="K119" s="667" t="s">
        <v>52</v>
      </c>
      <c r="L119" s="667" t="s">
        <v>52</v>
      </c>
      <c r="M119" s="666" t="s">
        <v>52</v>
      </c>
      <c r="N119" s="668" t="s">
        <v>2348</v>
      </c>
      <c r="O119" s="667" t="s">
        <v>1582</v>
      </c>
      <c r="P119" s="667" t="s">
        <v>2378</v>
      </c>
      <c r="Q119" s="677" t="s">
        <v>79</v>
      </c>
      <c r="R119" s="677"/>
      <c r="S119" s="669" t="s">
        <v>1598</v>
      </c>
      <c r="T119" s="667" t="s">
        <v>958</v>
      </c>
      <c r="U119" s="668">
        <v>1</v>
      </c>
      <c r="V119" s="666">
        <v>5</v>
      </c>
      <c r="W119" s="666">
        <v>3</v>
      </c>
      <c r="X119" s="666">
        <v>3</v>
      </c>
      <c r="Y119" s="666">
        <v>11</v>
      </c>
      <c r="Z119" s="670">
        <v>83.333333333333343</v>
      </c>
      <c r="AA119" s="670">
        <v>75</v>
      </c>
      <c r="AB119" s="670">
        <v>60</v>
      </c>
      <c r="AC119" s="670">
        <v>73.333333333333329</v>
      </c>
      <c r="AD119" s="671">
        <v>1</v>
      </c>
      <c r="AE119" s="672">
        <v>1</v>
      </c>
      <c r="AF119" s="673">
        <v>1</v>
      </c>
      <c r="AG119" s="673">
        <v>1</v>
      </c>
      <c r="AH119" s="672">
        <v>1</v>
      </c>
      <c r="AI119" s="673">
        <v>0</v>
      </c>
      <c r="AJ119" s="674">
        <v>1</v>
      </c>
      <c r="AK119" s="675">
        <v>1</v>
      </c>
      <c r="AL119" s="675">
        <v>1</v>
      </c>
      <c r="AM119" s="675">
        <v>0</v>
      </c>
      <c r="AN119" s="676">
        <v>1</v>
      </c>
      <c r="AO119" s="672">
        <v>1</v>
      </c>
      <c r="AP119" s="675">
        <v>0</v>
      </c>
      <c r="AQ119" s="675">
        <v>0</v>
      </c>
      <c r="AR119" s="675">
        <v>1</v>
      </c>
    </row>
    <row r="120" spans="1:64" x14ac:dyDescent="0.2">
      <c r="A120" s="666">
        <v>24</v>
      </c>
      <c r="B120" s="666" t="s">
        <v>1342</v>
      </c>
      <c r="C120" s="666">
        <v>1978</v>
      </c>
      <c r="D120" s="667" t="s">
        <v>2344</v>
      </c>
      <c r="E120" s="666" t="s">
        <v>2380</v>
      </c>
      <c r="F120" s="666">
        <v>6.9390000000000001</v>
      </c>
      <c r="G120" s="668" t="s">
        <v>2336</v>
      </c>
      <c r="H120" s="666" t="s">
        <v>2337</v>
      </c>
      <c r="I120" s="666" t="s">
        <v>2208</v>
      </c>
      <c r="J120" s="667" t="s">
        <v>2346</v>
      </c>
      <c r="K120" s="666" t="s">
        <v>52</v>
      </c>
      <c r="L120" s="666" t="s">
        <v>2347</v>
      </c>
      <c r="M120" s="666" t="s">
        <v>52</v>
      </c>
      <c r="N120" s="668" t="s">
        <v>2339</v>
      </c>
      <c r="O120" s="667" t="s">
        <v>81</v>
      </c>
      <c r="P120" s="667" t="s">
        <v>2420</v>
      </c>
      <c r="Q120" s="677" t="s">
        <v>604</v>
      </c>
      <c r="R120" s="677"/>
      <c r="S120" s="669" t="s">
        <v>1600</v>
      </c>
      <c r="T120" s="667" t="s">
        <v>89</v>
      </c>
      <c r="U120" s="668">
        <v>4</v>
      </c>
      <c r="V120" s="666">
        <v>2</v>
      </c>
      <c r="W120" s="666">
        <v>2</v>
      </c>
      <c r="X120" s="666">
        <v>2</v>
      </c>
      <c r="Y120" s="666">
        <v>1.5</v>
      </c>
      <c r="Z120" s="670">
        <v>33.333333333333329</v>
      </c>
      <c r="AA120" s="670">
        <v>50</v>
      </c>
      <c r="AB120" s="670">
        <v>40</v>
      </c>
      <c r="AC120" s="670">
        <v>10</v>
      </c>
      <c r="AD120" s="671">
        <v>1</v>
      </c>
      <c r="AE120" s="672">
        <v>0</v>
      </c>
      <c r="AF120" s="673">
        <v>0</v>
      </c>
      <c r="AG120" s="673">
        <v>0</v>
      </c>
      <c r="AH120" s="672">
        <v>1</v>
      </c>
      <c r="AI120" s="673">
        <v>0</v>
      </c>
      <c r="AJ120" s="674">
        <v>1</v>
      </c>
      <c r="AK120" s="675">
        <v>1</v>
      </c>
      <c r="AL120" s="675">
        <v>0</v>
      </c>
      <c r="AM120" s="675">
        <v>0</v>
      </c>
      <c r="AN120" s="676">
        <v>1</v>
      </c>
      <c r="AO120" s="672">
        <v>0</v>
      </c>
      <c r="AP120" s="675">
        <v>0</v>
      </c>
      <c r="AQ120" s="675">
        <v>1</v>
      </c>
      <c r="AR120" s="675">
        <v>0</v>
      </c>
    </row>
    <row r="121" spans="1:64" x14ac:dyDescent="0.2">
      <c r="A121" s="666">
        <v>24</v>
      </c>
      <c r="B121" s="666" t="s">
        <v>1342</v>
      </c>
      <c r="C121" s="666">
        <v>1978</v>
      </c>
      <c r="D121" s="667" t="s">
        <v>2344</v>
      </c>
      <c r="E121" s="666" t="s">
        <v>2380</v>
      </c>
      <c r="F121" s="666">
        <v>6.9390000000000001</v>
      </c>
      <c r="G121" s="668" t="s">
        <v>2336</v>
      </c>
      <c r="H121" s="666" t="s">
        <v>2337</v>
      </c>
      <c r="I121" s="666" t="s">
        <v>2208</v>
      </c>
      <c r="J121" s="667" t="s">
        <v>2350</v>
      </c>
      <c r="K121" s="666" t="s">
        <v>52</v>
      </c>
      <c r="L121" s="667" t="s">
        <v>2347</v>
      </c>
      <c r="M121" s="666" t="s">
        <v>52</v>
      </c>
      <c r="N121" s="668" t="s">
        <v>2339</v>
      </c>
      <c r="O121" s="667" t="s">
        <v>81</v>
      </c>
      <c r="P121" s="667" t="s">
        <v>2420</v>
      </c>
      <c r="Q121" s="677" t="s">
        <v>604</v>
      </c>
      <c r="R121" s="677"/>
      <c r="S121" s="669" t="s">
        <v>1600</v>
      </c>
      <c r="T121" s="667" t="s">
        <v>89</v>
      </c>
      <c r="U121" s="668">
        <v>4</v>
      </c>
      <c r="V121" s="666">
        <v>2</v>
      </c>
      <c r="W121" s="666">
        <v>2</v>
      </c>
      <c r="X121" s="666">
        <v>2</v>
      </c>
      <c r="Y121" s="666">
        <v>1.5</v>
      </c>
      <c r="Z121" s="670">
        <v>33.333333333333329</v>
      </c>
      <c r="AA121" s="670">
        <v>50</v>
      </c>
      <c r="AB121" s="670">
        <v>40</v>
      </c>
      <c r="AC121" s="670">
        <v>10</v>
      </c>
      <c r="AD121" s="671">
        <v>1</v>
      </c>
      <c r="AE121" s="672">
        <v>0</v>
      </c>
      <c r="AF121" s="673">
        <v>0</v>
      </c>
      <c r="AG121" s="673">
        <v>0</v>
      </c>
      <c r="AH121" s="672">
        <v>1</v>
      </c>
      <c r="AI121" s="673">
        <v>0</v>
      </c>
      <c r="AJ121" s="674">
        <v>1</v>
      </c>
      <c r="AK121" s="675">
        <v>1</v>
      </c>
      <c r="AL121" s="675">
        <v>0</v>
      </c>
      <c r="AM121" s="675">
        <v>0</v>
      </c>
      <c r="AN121" s="676">
        <v>1</v>
      </c>
      <c r="AO121" s="672">
        <v>0</v>
      </c>
      <c r="AP121" s="675">
        <v>0</v>
      </c>
      <c r="AQ121" s="675">
        <v>1</v>
      </c>
      <c r="AR121" s="675">
        <v>0</v>
      </c>
    </row>
    <row r="122" spans="1:64" x14ac:dyDescent="0.2">
      <c r="A122" s="666">
        <v>24</v>
      </c>
      <c r="B122" s="666" t="s">
        <v>1342</v>
      </c>
      <c r="C122" s="666">
        <v>1978</v>
      </c>
      <c r="D122" s="667" t="s">
        <v>2344</v>
      </c>
      <c r="E122" s="666" t="s">
        <v>2380</v>
      </c>
      <c r="F122" s="666">
        <v>6.9390000000000001</v>
      </c>
      <c r="G122" s="668" t="s">
        <v>2336</v>
      </c>
      <c r="H122" s="666" t="s">
        <v>2337</v>
      </c>
      <c r="I122" s="666" t="s">
        <v>2208</v>
      </c>
      <c r="J122" s="667" t="s">
        <v>2352</v>
      </c>
      <c r="K122" s="666" t="s">
        <v>52</v>
      </c>
      <c r="L122" s="667" t="s">
        <v>2347</v>
      </c>
      <c r="M122" s="666" t="s">
        <v>52</v>
      </c>
      <c r="N122" s="668" t="s">
        <v>2339</v>
      </c>
      <c r="O122" s="667" t="s">
        <v>81</v>
      </c>
      <c r="P122" s="667" t="s">
        <v>2420</v>
      </c>
      <c r="Q122" s="677" t="s">
        <v>604</v>
      </c>
      <c r="R122" s="677"/>
      <c r="S122" s="669" t="s">
        <v>1600</v>
      </c>
      <c r="T122" s="667" t="s">
        <v>89</v>
      </c>
      <c r="U122" s="668">
        <v>4</v>
      </c>
      <c r="V122" s="666">
        <v>2</v>
      </c>
      <c r="W122" s="666">
        <v>2</v>
      </c>
      <c r="X122" s="666">
        <v>2</v>
      </c>
      <c r="Y122" s="666">
        <v>1.5</v>
      </c>
      <c r="Z122" s="670">
        <v>33.333333333333329</v>
      </c>
      <c r="AA122" s="670">
        <v>50</v>
      </c>
      <c r="AB122" s="670">
        <v>40</v>
      </c>
      <c r="AC122" s="670">
        <v>10</v>
      </c>
      <c r="AD122" s="671">
        <v>1</v>
      </c>
      <c r="AE122" s="672">
        <v>0</v>
      </c>
      <c r="AF122" s="673">
        <v>0</v>
      </c>
      <c r="AG122" s="673">
        <v>0</v>
      </c>
      <c r="AH122" s="672">
        <v>1</v>
      </c>
      <c r="AI122" s="673">
        <v>0</v>
      </c>
      <c r="AJ122" s="674">
        <v>1</v>
      </c>
      <c r="AK122" s="675">
        <v>1</v>
      </c>
      <c r="AL122" s="675">
        <v>0</v>
      </c>
      <c r="AM122" s="675">
        <v>0</v>
      </c>
      <c r="AN122" s="676">
        <v>1</v>
      </c>
      <c r="AO122" s="672">
        <v>0</v>
      </c>
      <c r="AP122" s="675">
        <v>0</v>
      </c>
      <c r="AQ122" s="675">
        <v>1</v>
      </c>
      <c r="AR122" s="675">
        <v>0</v>
      </c>
      <c r="AS122" s="678"/>
      <c r="AT122" s="679"/>
      <c r="AU122" s="679"/>
      <c r="AV122" s="679"/>
      <c r="AW122" s="679"/>
      <c r="AX122" s="679"/>
      <c r="AY122" s="679"/>
      <c r="AZ122" s="679"/>
      <c r="BA122" s="679"/>
      <c r="BB122" s="679"/>
      <c r="BC122" s="679"/>
      <c r="BD122" s="679"/>
      <c r="BE122" s="679"/>
      <c r="BF122" s="679"/>
      <c r="BG122" s="679"/>
      <c r="BH122" s="679"/>
      <c r="BI122" s="679"/>
      <c r="BJ122" s="679"/>
      <c r="BK122" s="679"/>
      <c r="BL122" s="679"/>
    </row>
    <row r="123" spans="1:64" x14ac:dyDescent="0.2">
      <c r="A123" s="666">
        <v>24</v>
      </c>
      <c r="B123" s="666" t="s">
        <v>1342</v>
      </c>
      <c r="C123" s="666">
        <v>1978</v>
      </c>
      <c r="D123" s="667" t="s">
        <v>2344</v>
      </c>
      <c r="E123" s="666" t="s">
        <v>2380</v>
      </c>
      <c r="F123" s="666">
        <v>6.9390000000000001</v>
      </c>
      <c r="G123" s="668" t="s">
        <v>2336</v>
      </c>
      <c r="H123" s="666" t="s">
        <v>2337</v>
      </c>
      <c r="I123" s="666" t="s">
        <v>2208</v>
      </c>
      <c r="J123" s="667" t="s">
        <v>2346</v>
      </c>
      <c r="K123" s="666" t="s">
        <v>52</v>
      </c>
      <c r="L123" s="666" t="s">
        <v>2347</v>
      </c>
      <c r="M123" s="666" t="s">
        <v>52</v>
      </c>
      <c r="N123" s="668" t="s">
        <v>2339</v>
      </c>
      <c r="O123" s="667" t="s">
        <v>81</v>
      </c>
      <c r="P123" s="667" t="s">
        <v>2421</v>
      </c>
      <c r="Q123" s="677" t="s">
        <v>603</v>
      </c>
      <c r="R123" s="677"/>
      <c r="S123" s="669" t="s">
        <v>1600</v>
      </c>
      <c r="T123" s="667" t="s">
        <v>89</v>
      </c>
      <c r="U123" s="668">
        <v>4</v>
      </c>
      <c r="V123" s="666">
        <v>2</v>
      </c>
      <c r="W123" s="666">
        <v>2</v>
      </c>
      <c r="X123" s="666">
        <v>2</v>
      </c>
      <c r="Y123" s="666">
        <v>1.5</v>
      </c>
      <c r="Z123" s="670">
        <v>33.333333333333329</v>
      </c>
      <c r="AA123" s="670">
        <v>50</v>
      </c>
      <c r="AB123" s="670">
        <v>40</v>
      </c>
      <c r="AC123" s="670">
        <v>10</v>
      </c>
      <c r="AD123" s="671">
        <v>1</v>
      </c>
      <c r="AE123" s="672">
        <v>0</v>
      </c>
      <c r="AF123" s="673">
        <v>0</v>
      </c>
      <c r="AG123" s="673">
        <v>0</v>
      </c>
      <c r="AH123" s="672">
        <v>1</v>
      </c>
      <c r="AI123" s="673">
        <v>0</v>
      </c>
      <c r="AJ123" s="674">
        <v>1</v>
      </c>
      <c r="AK123" s="675">
        <v>1</v>
      </c>
      <c r="AL123" s="675">
        <v>0</v>
      </c>
      <c r="AM123" s="675">
        <v>0</v>
      </c>
      <c r="AN123" s="676">
        <v>1</v>
      </c>
      <c r="AO123" s="672">
        <v>0</v>
      </c>
      <c r="AP123" s="675">
        <v>0</v>
      </c>
      <c r="AQ123" s="675">
        <v>1</v>
      </c>
      <c r="AR123" s="675">
        <v>0</v>
      </c>
    </row>
    <row r="124" spans="1:64" x14ac:dyDescent="0.2">
      <c r="A124" s="666">
        <v>24</v>
      </c>
      <c r="B124" s="666" t="s">
        <v>1342</v>
      </c>
      <c r="C124" s="666">
        <v>1978</v>
      </c>
      <c r="D124" s="667" t="s">
        <v>2344</v>
      </c>
      <c r="E124" s="666" t="s">
        <v>2380</v>
      </c>
      <c r="F124" s="666">
        <v>6.9390000000000001</v>
      </c>
      <c r="G124" s="668" t="s">
        <v>2336</v>
      </c>
      <c r="H124" s="666" t="s">
        <v>2337</v>
      </c>
      <c r="I124" s="666" t="s">
        <v>2208</v>
      </c>
      <c r="J124" s="667" t="s">
        <v>2350</v>
      </c>
      <c r="K124" s="666" t="s">
        <v>52</v>
      </c>
      <c r="L124" s="667" t="s">
        <v>2347</v>
      </c>
      <c r="M124" s="666" t="s">
        <v>52</v>
      </c>
      <c r="N124" s="668" t="s">
        <v>2339</v>
      </c>
      <c r="O124" s="667" t="s">
        <v>81</v>
      </c>
      <c r="P124" s="667" t="s">
        <v>2421</v>
      </c>
      <c r="Q124" s="677" t="s">
        <v>603</v>
      </c>
      <c r="R124" s="677"/>
      <c r="S124" s="669" t="s">
        <v>1600</v>
      </c>
      <c r="T124" s="667" t="s">
        <v>89</v>
      </c>
      <c r="U124" s="668">
        <v>4</v>
      </c>
      <c r="V124" s="666">
        <v>2</v>
      </c>
      <c r="W124" s="666">
        <v>2</v>
      </c>
      <c r="X124" s="666">
        <v>2</v>
      </c>
      <c r="Y124" s="666">
        <v>1.5</v>
      </c>
      <c r="Z124" s="670">
        <v>33.333333333333329</v>
      </c>
      <c r="AA124" s="670">
        <v>50</v>
      </c>
      <c r="AB124" s="670">
        <v>40</v>
      </c>
      <c r="AC124" s="670">
        <v>10</v>
      </c>
      <c r="AD124" s="671">
        <v>1</v>
      </c>
      <c r="AE124" s="672">
        <v>0</v>
      </c>
      <c r="AF124" s="673">
        <v>0</v>
      </c>
      <c r="AG124" s="673">
        <v>0</v>
      </c>
      <c r="AH124" s="672">
        <v>1</v>
      </c>
      <c r="AI124" s="673">
        <v>0</v>
      </c>
      <c r="AJ124" s="674">
        <v>1</v>
      </c>
      <c r="AK124" s="675">
        <v>1</v>
      </c>
      <c r="AL124" s="675">
        <v>0</v>
      </c>
      <c r="AM124" s="675">
        <v>0</v>
      </c>
      <c r="AN124" s="676">
        <v>1</v>
      </c>
      <c r="AO124" s="672">
        <v>0</v>
      </c>
      <c r="AP124" s="675">
        <v>0</v>
      </c>
      <c r="AQ124" s="675">
        <v>1</v>
      </c>
      <c r="AR124" s="675">
        <v>0</v>
      </c>
    </row>
    <row r="125" spans="1:64" x14ac:dyDescent="0.2">
      <c r="A125" s="666">
        <v>24</v>
      </c>
      <c r="B125" s="666" t="s">
        <v>1342</v>
      </c>
      <c r="C125" s="666">
        <v>1978</v>
      </c>
      <c r="D125" s="667" t="s">
        <v>2344</v>
      </c>
      <c r="E125" s="666" t="s">
        <v>2380</v>
      </c>
      <c r="F125" s="666">
        <v>6.9390000000000001</v>
      </c>
      <c r="G125" s="668" t="s">
        <v>2336</v>
      </c>
      <c r="H125" s="666" t="s">
        <v>2337</v>
      </c>
      <c r="I125" s="666" t="s">
        <v>2208</v>
      </c>
      <c r="J125" s="667" t="s">
        <v>2352</v>
      </c>
      <c r="K125" s="666" t="s">
        <v>52</v>
      </c>
      <c r="L125" s="667" t="s">
        <v>2347</v>
      </c>
      <c r="M125" s="666" t="s">
        <v>52</v>
      </c>
      <c r="N125" s="668" t="s">
        <v>2339</v>
      </c>
      <c r="O125" s="667" t="s">
        <v>81</v>
      </c>
      <c r="P125" s="667" t="s">
        <v>2421</v>
      </c>
      <c r="Q125" s="677" t="s">
        <v>603</v>
      </c>
      <c r="R125" s="677"/>
      <c r="S125" s="669" t="s">
        <v>1600</v>
      </c>
      <c r="T125" s="667" t="s">
        <v>89</v>
      </c>
      <c r="U125" s="668">
        <v>4</v>
      </c>
      <c r="V125" s="666">
        <v>2</v>
      </c>
      <c r="W125" s="666">
        <v>2</v>
      </c>
      <c r="X125" s="666">
        <v>2</v>
      </c>
      <c r="Y125" s="666">
        <v>1.5</v>
      </c>
      <c r="Z125" s="670">
        <v>33.333333333333329</v>
      </c>
      <c r="AA125" s="670">
        <v>50</v>
      </c>
      <c r="AB125" s="670">
        <v>40</v>
      </c>
      <c r="AC125" s="670">
        <v>10</v>
      </c>
      <c r="AD125" s="671">
        <v>1</v>
      </c>
      <c r="AE125" s="672">
        <v>0</v>
      </c>
      <c r="AF125" s="673">
        <v>0</v>
      </c>
      <c r="AG125" s="673">
        <v>0</v>
      </c>
      <c r="AH125" s="672">
        <v>1</v>
      </c>
      <c r="AI125" s="673">
        <v>0</v>
      </c>
      <c r="AJ125" s="674">
        <v>1</v>
      </c>
      <c r="AK125" s="675">
        <v>1</v>
      </c>
      <c r="AL125" s="675">
        <v>0</v>
      </c>
      <c r="AM125" s="675">
        <v>0</v>
      </c>
      <c r="AN125" s="676">
        <v>1</v>
      </c>
      <c r="AO125" s="672">
        <v>0</v>
      </c>
      <c r="AP125" s="675">
        <v>0</v>
      </c>
      <c r="AQ125" s="675">
        <v>1</v>
      </c>
      <c r="AR125" s="675">
        <v>0</v>
      </c>
    </row>
    <row r="126" spans="1:64" x14ac:dyDescent="0.2">
      <c r="A126" s="666">
        <v>24</v>
      </c>
      <c r="B126" s="666" t="s">
        <v>1342</v>
      </c>
      <c r="C126" s="666">
        <v>1978</v>
      </c>
      <c r="D126" s="667" t="s">
        <v>2344</v>
      </c>
      <c r="E126" s="666" t="s">
        <v>2380</v>
      </c>
      <c r="F126" s="666">
        <v>6.9390000000000001</v>
      </c>
      <c r="G126" s="668" t="s">
        <v>2336</v>
      </c>
      <c r="H126" s="666" t="s">
        <v>2337</v>
      </c>
      <c r="I126" s="666" t="s">
        <v>2208</v>
      </c>
      <c r="J126" s="667" t="s">
        <v>2346</v>
      </c>
      <c r="K126" s="666" t="s">
        <v>52</v>
      </c>
      <c r="L126" s="666" t="s">
        <v>2347</v>
      </c>
      <c r="M126" s="666" t="s">
        <v>52</v>
      </c>
      <c r="N126" s="668" t="s">
        <v>2339</v>
      </c>
      <c r="O126" s="667" t="s">
        <v>81</v>
      </c>
      <c r="P126" s="667" t="s">
        <v>2422</v>
      </c>
      <c r="Q126" s="677" t="s">
        <v>605</v>
      </c>
      <c r="R126" s="677"/>
      <c r="S126" s="669" t="s">
        <v>1600</v>
      </c>
      <c r="T126" s="667" t="s">
        <v>89</v>
      </c>
      <c r="U126" s="668">
        <v>4</v>
      </c>
      <c r="V126" s="666">
        <v>2</v>
      </c>
      <c r="W126" s="666">
        <v>2</v>
      </c>
      <c r="X126" s="666">
        <v>2</v>
      </c>
      <c r="Y126" s="666">
        <v>1.5</v>
      </c>
      <c r="Z126" s="670">
        <v>33.333333333333329</v>
      </c>
      <c r="AA126" s="670">
        <v>50</v>
      </c>
      <c r="AB126" s="670">
        <v>40</v>
      </c>
      <c r="AC126" s="670">
        <v>10</v>
      </c>
      <c r="AD126" s="671">
        <v>1</v>
      </c>
      <c r="AE126" s="672">
        <v>0</v>
      </c>
      <c r="AF126" s="673">
        <v>0</v>
      </c>
      <c r="AG126" s="673">
        <v>0</v>
      </c>
      <c r="AH126" s="672">
        <v>1</v>
      </c>
      <c r="AI126" s="673">
        <v>0</v>
      </c>
      <c r="AJ126" s="674">
        <v>1</v>
      </c>
      <c r="AK126" s="675">
        <v>1</v>
      </c>
      <c r="AL126" s="675">
        <v>0</v>
      </c>
      <c r="AM126" s="675">
        <v>0</v>
      </c>
      <c r="AN126" s="676">
        <v>1</v>
      </c>
      <c r="AO126" s="672">
        <v>0</v>
      </c>
      <c r="AP126" s="675">
        <v>0</v>
      </c>
      <c r="AQ126" s="675">
        <v>1</v>
      </c>
      <c r="AR126" s="675">
        <v>0</v>
      </c>
    </row>
    <row r="127" spans="1:64" x14ac:dyDescent="0.2">
      <c r="A127" s="666">
        <v>24</v>
      </c>
      <c r="B127" s="666" t="s">
        <v>1342</v>
      </c>
      <c r="C127" s="666">
        <v>1978</v>
      </c>
      <c r="D127" s="667" t="s">
        <v>2344</v>
      </c>
      <c r="E127" s="666" t="s">
        <v>2380</v>
      </c>
      <c r="F127" s="666">
        <v>6.9390000000000001</v>
      </c>
      <c r="G127" s="668" t="s">
        <v>2336</v>
      </c>
      <c r="H127" s="666" t="s">
        <v>2337</v>
      </c>
      <c r="I127" s="666" t="s">
        <v>2208</v>
      </c>
      <c r="J127" s="667" t="s">
        <v>2350</v>
      </c>
      <c r="K127" s="666" t="s">
        <v>52</v>
      </c>
      <c r="L127" s="667" t="s">
        <v>2347</v>
      </c>
      <c r="M127" s="666" t="s">
        <v>52</v>
      </c>
      <c r="N127" s="668" t="s">
        <v>2339</v>
      </c>
      <c r="O127" s="667" t="s">
        <v>81</v>
      </c>
      <c r="P127" s="667" t="s">
        <v>2422</v>
      </c>
      <c r="Q127" s="677" t="s">
        <v>605</v>
      </c>
      <c r="R127" s="677"/>
      <c r="S127" s="669" t="s">
        <v>1600</v>
      </c>
      <c r="T127" s="667" t="s">
        <v>89</v>
      </c>
      <c r="U127" s="668">
        <v>4</v>
      </c>
      <c r="V127" s="666">
        <v>2</v>
      </c>
      <c r="W127" s="666">
        <v>2</v>
      </c>
      <c r="X127" s="666">
        <v>2</v>
      </c>
      <c r="Y127" s="666">
        <v>1.5</v>
      </c>
      <c r="Z127" s="670">
        <v>33.333333333333329</v>
      </c>
      <c r="AA127" s="670">
        <v>50</v>
      </c>
      <c r="AB127" s="670">
        <v>40</v>
      </c>
      <c r="AC127" s="670">
        <v>10</v>
      </c>
      <c r="AD127" s="671">
        <v>1</v>
      </c>
      <c r="AE127" s="672">
        <v>0</v>
      </c>
      <c r="AF127" s="673">
        <v>0</v>
      </c>
      <c r="AG127" s="673">
        <v>0</v>
      </c>
      <c r="AH127" s="672">
        <v>1</v>
      </c>
      <c r="AI127" s="673">
        <v>0</v>
      </c>
      <c r="AJ127" s="674">
        <v>1</v>
      </c>
      <c r="AK127" s="675">
        <v>1</v>
      </c>
      <c r="AL127" s="675">
        <v>0</v>
      </c>
      <c r="AM127" s="675">
        <v>0</v>
      </c>
      <c r="AN127" s="676">
        <v>1</v>
      </c>
      <c r="AO127" s="672">
        <v>0</v>
      </c>
      <c r="AP127" s="675">
        <v>0</v>
      </c>
      <c r="AQ127" s="675">
        <v>1</v>
      </c>
      <c r="AR127" s="675">
        <v>0</v>
      </c>
    </row>
    <row r="128" spans="1:64" x14ac:dyDescent="0.2">
      <c r="A128" s="666">
        <v>24</v>
      </c>
      <c r="B128" s="666" t="s">
        <v>1342</v>
      </c>
      <c r="C128" s="666">
        <v>1978</v>
      </c>
      <c r="D128" s="667" t="s">
        <v>2344</v>
      </c>
      <c r="E128" s="666" t="s">
        <v>2380</v>
      </c>
      <c r="F128" s="666">
        <v>6.9390000000000001</v>
      </c>
      <c r="G128" s="668" t="s">
        <v>2336</v>
      </c>
      <c r="H128" s="666" t="s">
        <v>2337</v>
      </c>
      <c r="I128" s="666" t="s">
        <v>2208</v>
      </c>
      <c r="J128" s="667" t="s">
        <v>2352</v>
      </c>
      <c r="K128" s="666" t="s">
        <v>52</v>
      </c>
      <c r="L128" s="667" t="s">
        <v>2347</v>
      </c>
      <c r="M128" s="666" t="s">
        <v>52</v>
      </c>
      <c r="N128" s="668" t="s">
        <v>2339</v>
      </c>
      <c r="O128" s="667" t="s">
        <v>81</v>
      </c>
      <c r="P128" s="667" t="s">
        <v>2422</v>
      </c>
      <c r="Q128" s="677" t="s">
        <v>605</v>
      </c>
      <c r="R128" s="677"/>
      <c r="S128" s="669" t="s">
        <v>1600</v>
      </c>
      <c r="T128" s="667" t="s">
        <v>89</v>
      </c>
      <c r="U128" s="668">
        <v>4</v>
      </c>
      <c r="V128" s="666">
        <v>2</v>
      </c>
      <c r="W128" s="666">
        <v>2</v>
      </c>
      <c r="X128" s="666">
        <v>2</v>
      </c>
      <c r="Y128" s="666">
        <v>1.5</v>
      </c>
      <c r="Z128" s="670">
        <v>33.333333333333329</v>
      </c>
      <c r="AA128" s="670">
        <v>50</v>
      </c>
      <c r="AB128" s="670">
        <v>40</v>
      </c>
      <c r="AC128" s="670">
        <v>10</v>
      </c>
      <c r="AD128" s="671">
        <v>1</v>
      </c>
      <c r="AE128" s="672">
        <v>0</v>
      </c>
      <c r="AF128" s="673">
        <v>0</v>
      </c>
      <c r="AG128" s="673">
        <v>0</v>
      </c>
      <c r="AH128" s="672">
        <v>1</v>
      </c>
      <c r="AI128" s="673">
        <v>0</v>
      </c>
      <c r="AJ128" s="674">
        <v>1</v>
      </c>
      <c r="AK128" s="675">
        <v>1</v>
      </c>
      <c r="AL128" s="675">
        <v>0</v>
      </c>
      <c r="AM128" s="675">
        <v>0</v>
      </c>
      <c r="AN128" s="676">
        <v>1</v>
      </c>
      <c r="AO128" s="672">
        <v>0</v>
      </c>
      <c r="AP128" s="675">
        <v>0</v>
      </c>
      <c r="AQ128" s="675">
        <v>1</v>
      </c>
      <c r="AR128" s="675">
        <v>0</v>
      </c>
      <c r="AW128" s="433"/>
      <c r="AX128" s="433"/>
      <c r="AY128" s="433"/>
      <c r="AZ128" s="433"/>
      <c r="BA128" s="680"/>
      <c r="BB128" s="681"/>
      <c r="BC128" s="682"/>
      <c r="BD128" s="489"/>
      <c r="BE128" s="195"/>
      <c r="BF128" s="195"/>
      <c r="BG128" s="23"/>
      <c r="BH128"/>
      <c r="BI128"/>
      <c r="BJ128" s="683"/>
    </row>
    <row r="129" spans="1:44" x14ac:dyDescent="0.2">
      <c r="A129" s="666">
        <v>24</v>
      </c>
      <c r="B129" s="666" t="s">
        <v>1342</v>
      </c>
      <c r="C129" s="666">
        <v>1978</v>
      </c>
      <c r="D129" s="667" t="s">
        <v>2344</v>
      </c>
      <c r="E129" s="666" t="s">
        <v>2380</v>
      </c>
      <c r="F129" s="666">
        <v>6.9390000000000001</v>
      </c>
      <c r="G129" s="668" t="s">
        <v>2336</v>
      </c>
      <c r="H129" s="666" t="s">
        <v>2337</v>
      </c>
      <c r="I129" s="666" t="s">
        <v>2208</v>
      </c>
      <c r="J129" s="667" t="s">
        <v>2346</v>
      </c>
      <c r="K129" s="666" t="s">
        <v>52</v>
      </c>
      <c r="L129" s="666" t="s">
        <v>2347</v>
      </c>
      <c r="M129" s="666" t="s">
        <v>52</v>
      </c>
      <c r="N129" s="668" t="s">
        <v>2339</v>
      </c>
      <c r="O129" s="667" t="s">
        <v>81</v>
      </c>
      <c r="P129" s="667" t="s">
        <v>2422</v>
      </c>
      <c r="Q129" s="677" t="s">
        <v>606</v>
      </c>
      <c r="R129" s="677"/>
      <c r="S129" s="669" t="s">
        <v>1600</v>
      </c>
      <c r="T129" s="667" t="s">
        <v>89</v>
      </c>
      <c r="U129" s="668">
        <v>4</v>
      </c>
      <c r="V129" s="666">
        <v>2</v>
      </c>
      <c r="W129" s="666">
        <v>2</v>
      </c>
      <c r="X129" s="666">
        <v>2</v>
      </c>
      <c r="Y129" s="666">
        <v>1.5</v>
      </c>
      <c r="Z129" s="670">
        <v>33.333333333333329</v>
      </c>
      <c r="AA129" s="670">
        <v>50</v>
      </c>
      <c r="AB129" s="670">
        <v>40</v>
      </c>
      <c r="AC129" s="670">
        <v>10</v>
      </c>
      <c r="AD129" s="671">
        <v>1</v>
      </c>
      <c r="AE129" s="672">
        <v>0</v>
      </c>
      <c r="AF129" s="673">
        <v>0</v>
      </c>
      <c r="AG129" s="673">
        <v>0</v>
      </c>
      <c r="AH129" s="672">
        <v>1</v>
      </c>
      <c r="AI129" s="673">
        <v>0</v>
      </c>
      <c r="AJ129" s="674">
        <v>1</v>
      </c>
      <c r="AK129" s="675">
        <v>1</v>
      </c>
      <c r="AL129" s="675">
        <v>0</v>
      </c>
      <c r="AM129" s="675">
        <v>0</v>
      </c>
      <c r="AN129" s="676">
        <v>1</v>
      </c>
      <c r="AO129" s="672">
        <v>0</v>
      </c>
      <c r="AP129" s="675">
        <v>0</v>
      </c>
      <c r="AQ129" s="675">
        <v>1</v>
      </c>
      <c r="AR129" s="675">
        <v>0</v>
      </c>
    </row>
    <row r="130" spans="1:44" x14ac:dyDescent="0.2">
      <c r="A130" s="666">
        <v>24</v>
      </c>
      <c r="B130" s="666" t="s">
        <v>1342</v>
      </c>
      <c r="C130" s="666">
        <v>1978</v>
      </c>
      <c r="D130" s="667" t="s">
        <v>2344</v>
      </c>
      <c r="E130" s="666" t="s">
        <v>2380</v>
      </c>
      <c r="F130" s="666">
        <v>6.9390000000000001</v>
      </c>
      <c r="G130" s="668" t="s">
        <v>2336</v>
      </c>
      <c r="H130" s="666" t="s">
        <v>2337</v>
      </c>
      <c r="I130" s="666" t="s">
        <v>2208</v>
      </c>
      <c r="J130" s="667" t="s">
        <v>2350</v>
      </c>
      <c r="K130" s="666" t="s">
        <v>52</v>
      </c>
      <c r="L130" s="667" t="s">
        <v>2347</v>
      </c>
      <c r="M130" s="666" t="s">
        <v>52</v>
      </c>
      <c r="N130" s="668" t="s">
        <v>2339</v>
      </c>
      <c r="O130" s="667" t="s">
        <v>81</v>
      </c>
      <c r="P130" s="667" t="s">
        <v>2422</v>
      </c>
      <c r="Q130" s="677" t="s">
        <v>606</v>
      </c>
      <c r="R130" s="677"/>
      <c r="S130" s="669" t="s">
        <v>1600</v>
      </c>
      <c r="T130" s="667" t="s">
        <v>89</v>
      </c>
      <c r="U130" s="668">
        <v>4</v>
      </c>
      <c r="V130" s="666">
        <v>2</v>
      </c>
      <c r="W130" s="666">
        <v>2</v>
      </c>
      <c r="X130" s="666">
        <v>2</v>
      </c>
      <c r="Y130" s="666">
        <v>1.5</v>
      </c>
      <c r="Z130" s="670">
        <v>33.333333333333329</v>
      </c>
      <c r="AA130" s="670">
        <v>50</v>
      </c>
      <c r="AB130" s="670">
        <v>40</v>
      </c>
      <c r="AC130" s="670">
        <v>10</v>
      </c>
      <c r="AD130" s="671">
        <v>1</v>
      </c>
      <c r="AE130" s="672">
        <v>0</v>
      </c>
      <c r="AF130" s="673">
        <v>0</v>
      </c>
      <c r="AG130" s="673">
        <v>0</v>
      </c>
      <c r="AH130" s="672">
        <v>1</v>
      </c>
      <c r="AI130" s="673">
        <v>0</v>
      </c>
      <c r="AJ130" s="674">
        <v>1</v>
      </c>
      <c r="AK130" s="675">
        <v>1</v>
      </c>
      <c r="AL130" s="675">
        <v>0</v>
      </c>
      <c r="AM130" s="675">
        <v>0</v>
      </c>
      <c r="AN130" s="676">
        <v>1</v>
      </c>
      <c r="AO130" s="672">
        <v>0</v>
      </c>
      <c r="AP130" s="675">
        <v>0</v>
      </c>
      <c r="AQ130" s="675">
        <v>1</v>
      </c>
      <c r="AR130" s="675">
        <v>0</v>
      </c>
    </row>
    <row r="131" spans="1:44" x14ac:dyDescent="0.2">
      <c r="A131" s="666">
        <v>24</v>
      </c>
      <c r="B131" s="666" t="s">
        <v>1342</v>
      </c>
      <c r="C131" s="666">
        <v>1978</v>
      </c>
      <c r="D131" s="667" t="s">
        <v>2344</v>
      </c>
      <c r="E131" s="666" t="s">
        <v>2380</v>
      </c>
      <c r="F131" s="666">
        <v>6.9390000000000001</v>
      </c>
      <c r="G131" s="668" t="s">
        <v>2336</v>
      </c>
      <c r="H131" s="666" t="s">
        <v>2337</v>
      </c>
      <c r="I131" s="666" t="s">
        <v>2208</v>
      </c>
      <c r="J131" s="667" t="s">
        <v>2352</v>
      </c>
      <c r="K131" s="666" t="s">
        <v>52</v>
      </c>
      <c r="L131" s="667" t="s">
        <v>2347</v>
      </c>
      <c r="M131" s="666" t="s">
        <v>52</v>
      </c>
      <c r="N131" s="668" t="s">
        <v>2339</v>
      </c>
      <c r="O131" s="667" t="s">
        <v>81</v>
      </c>
      <c r="P131" s="667" t="s">
        <v>2422</v>
      </c>
      <c r="Q131" s="677" t="s">
        <v>606</v>
      </c>
      <c r="R131" s="677"/>
      <c r="S131" s="669" t="s">
        <v>1600</v>
      </c>
      <c r="T131" s="667" t="s">
        <v>89</v>
      </c>
      <c r="U131" s="668">
        <v>4</v>
      </c>
      <c r="V131" s="666">
        <v>2</v>
      </c>
      <c r="W131" s="666">
        <v>2</v>
      </c>
      <c r="X131" s="666">
        <v>2</v>
      </c>
      <c r="Y131" s="666">
        <v>1.5</v>
      </c>
      <c r="Z131" s="670">
        <v>33.333333333333329</v>
      </c>
      <c r="AA131" s="670">
        <v>50</v>
      </c>
      <c r="AB131" s="670">
        <v>40</v>
      </c>
      <c r="AC131" s="670">
        <v>10</v>
      </c>
      <c r="AD131" s="671">
        <v>1</v>
      </c>
      <c r="AE131" s="672">
        <v>0</v>
      </c>
      <c r="AF131" s="673">
        <v>0</v>
      </c>
      <c r="AG131" s="673">
        <v>0</v>
      </c>
      <c r="AH131" s="672">
        <v>1</v>
      </c>
      <c r="AI131" s="673">
        <v>0</v>
      </c>
      <c r="AJ131" s="674">
        <v>1</v>
      </c>
      <c r="AK131" s="675">
        <v>1</v>
      </c>
      <c r="AL131" s="675">
        <v>0</v>
      </c>
      <c r="AM131" s="675">
        <v>0</v>
      </c>
      <c r="AN131" s="676">
        <v>1</v>
      </c>
      <c r="AO131" s="672">
        <v>0</v>
      </c>
      <c r="AP131" s="675">
        <v>0</v>
      </c>
      <c r="AQ131" s="675">
        <v>1</v>
      </c>
      <c r="AR131" s="675">
        <v>0</v>
      </c>
    </row>
    <row r="132" spans="1:44" x14ac:dyDescent="0.2">
      <c r="A132" s="666">
        <v>4</v>
      </c>
      <c r="B132" s="666" t="s">
        <v>1358</v>
      </c>
      <c r="C132" s="666">
        <v>2015</v>
      </c>
      <c r="D132" s="667" t="s">
        <v>2356</v>
      </c>
      <c r="E132" s="666" t="s">
        <v>2400</v>
      </c>
      <c r="F132" s="666">
        <v>3.13</v>
      </c>
      <c r="G132" s="668" t="s">
        <v>2336</v>
      </c>
      <c r="H132" s="667" t="s">
        <v>2337</v>
      </c>
      <c r="I132" s="667" t="s">
        <v>317</v>
      </c>
      <c r="J132" s="667" t="s">
        <v>52</v>
      </c>
      <c r="K132" s="667" t="s">
        <v>52</v>
      </c>
      <c r="L132" s="667" t="s">
        <v>52</v>
      </c>
      <c r="M132" s="666" t="s">
        <v>52</v>
      </c>
      <c r="N132" s="668" t="s">
        <v>2339</v>
      </c>
      <c r="O132" s="667" t="s">
        <v>81</v>
      </c>
      <c r="P132" s="667" t="s">
        <v>2422</v>
      </c>
      <c r="Q132" s="677" t="s">
        <v>294</v>
      </c>
      <c r="R132" s="677"/>
      <c r="S132" s="669" t="s">
        <v>1600</v>
      </c>
      <c r="T132" s="667" t="s">
        <v>89</v>
      </c>
      <c r="U132" s="668">
        <v>4</v>
      </c>
      <c r="V132" s="666">
        <v>5</v>
      </c>
      <c r="W132" s="666">
        <v>3</v>
      </c>
      <c r="X132" s="666">
        <v>2</v>
      </c>
      <c r="Y132" s="666">
        <v>10</v>
      </c>
      <c r="Z132" s="670">
        <v>83.333333333333343</v>
      </c>
      <c r="AA132" s="670">
        <v>75</v>
      </c>
      <c r="AB132" s="670">
        <v>40</v>
      </c>
      <c r="AC132" s="670">
        <v>66.666666666666657</v>
      </c>
      <c r="AD132" s="671">
        <v>1</v>
      </c>
      <c r="AE132" s="672">
        <v>1</v>
      </c>
      <c r="AF132" s="673">
        <v>1</v>
      </c>
      <c r="AG132" s="673">
        <v>0</v>
      </c>
      <c r="AH132" s="672">
        <v>1</v>
      </c>
      <c r="AI132" s="673">
        <v>1</v>
      </c>
      <c r="AJ132" s="674">
        <v>1</v>
      </c>
      <c r="AK132" s="675">
        <v>1</v>
      </c>
      <c r="AL132" s="675">
        <v>1</v>
      </c>
      <c r="AM132" s="675">
        <v>0</v>
      </c>
      <c r="AN132" s="676">
        <v>1</v>
      </c>
      <c r="AO132" s="672">
        <v>1</v>
      </c>
      <c r="AP132" s="675">
        <v>0</v>
      </c>
      <c r="AQ132" s="675">
        <v>0</v>
      </c>
      <c r="AR132" s="675">
        <v>0</v>
      </c>
    </row>
    <row r="133" spans="1:44" x14ac:dyDescent="0.2">
      <c r="A133" s="666" t="s">
        <v>2423</v>
      </c>
      <c r="B133" s="666" t="s">
        <v>1365</v>
      </c>
      <c r="C133" s="666">
        <v>2014</v>
      </c>
      <c r="D133" s="667" t="s">
        <v>2356</v>
      </c>
      <c r="E133" s="666" t="s">
        <v>2410</v>
      </c>
      <c r="F133" s="666">
        <v>2.351</v>
      </c>
      <c r="G133" s="668" t="s">
        <v>2336</v>
      </c>
      <c r="H133" s="667" t="s">
        <v>2337</v>
      </c>
      <c r="I133" s="666" t="s">
        <v>2424</v>
      </c>
      <c r="J133" s="667" t="s">
        <v>52</v>
      </c>
      <c r="K133" s="667" t="s">
        <v>2425</v>
      </c>
      <c r="L133" s="667" t="s">
        <v>52</v>
      </c>
      <c r="M133" s="666" t="s">
        <v>52</v>
      </c>
      <c r="N133" s="668" t="s">
        <v>2339</v>
      </c>
      <c r="O133" s="666" t="s">
        <v>81</v>
      </c>
      <c r="P133" s="666" t="s">
        <v>2420</v>
      </c>
      <c r="Q133" s="684" t="s">
        <v>76</v>
      </c>
      <c r="R133" s="684"/>
      <c r="S133" s="669" t="s">
        <v>1600</v>
      </c>
      <c r="T133" s="666" t="s">
        <v>89</v>
      </c>
      <c r="U133" s="668">
        <v>4</v>
      </c>
      <c r="V133" s="666">
        <v>3</v>
      </c>
      <c r="W133" s="666">
        <v>3</v>
      </c>
      <c r="X133" s="666">
        <v>2</v>
      </c>
      <c r="Y133" s="666">
        <v>4</v>
      </c>
      <c r="Z133" s="670">
        <v>50</v>
      </c>
      <c r="AA133" s="670">
        <v>75</v>
      </c>
      <c r="AB133" s="670">
        <v>40</v>
      </c>
      <c r="AC133" s="670">
        <v>26.666666666666668</v>
      </c>
      <c r="AD133" s="671">
        <v>1</v>
      </c>
      <c r="AE133" s="672">
        <v>0</v>
      </c>
      <c r="AF133" s="673">
        <v>0</v>
      </c>
      <c r="AG133" s="673">
        <v>0</v>
      </c>
      <c r="AH133" s="672">
        <v>1</v>
      </c>
      <c r="AI133" s="673">
        <v>1</v>
      </c>
      <c r="AJ133" s="674">
        <v>1</v>
      </c>
      <c r="AK133" s="675">
        <v>1</v>
      </c>
      <c r="AL133" s="675">
        <v>1</v>
      </c>
      <c r="AM133" s="675">
        <v>0</v>
      </c>
      <c r="AN133" s="676">
        <v>1</v>
      </c>
      <c r="AO133" s="672">
        <v>1</v>
      </c>
      <c r="AP133" s="675">
        <v>0</v>
      </c>
      <c r="AQ133" s="675">
        <v>0</v>
      </c>
      <c r="AR133" s="675">
        <v>0</v>
      </c>
    </row>
    <row r="134" spans="1:44" x14ac:dyDescent="0.2">
      <c r="A134" s="666" t="s">
        <v>2423</v>
      </c>
      <c r="B134" s="666" t="s">
        <v>1365</v>
      </c>
      <c r="C134" s="666">
        <v>2014</v>
      </c>
      <c r="D134" s="667" t="s">
        <v>2356</v>
      </c>
      <c r="E134" s="666" t="s">
        <v>2410</v>
      </c>
      <c r="F134" s="666">
        <v>2.351</v>
      </c>
      <c r="G134" s="668" t="s">
        <v>2336</v>
      </c>
      <c r="H134" s="667" t="s">
        <v>2337</v>
      </c>
      <c r="I134" s="666" t="s">
        <v>2424</v>
      </c>
      <c r="J134" s="667" t="s">
        <v>52</v>
      </c>
      <c r="K134" s="666" t="s">
        <v>2426</v>
      </c>
      <c r="L134" s="667" t="s">
        <v>52</v>
      </c>
      <c r="M134" s="666" t="s">
        <v>52</v>
      </c>
      <c r="N134" s="668" t="s">
        <v>2339</v>
      </c>
      <c r="O134" s="666" t="s">
        <v>81</v>
      </c>
      <c r="P134" s="666" t="s">
        <v>2420</v>
      </c>
      <c r="Q134" s="684" t="s">
        <v>76</v>
      </c>
      <c r="R134" s="684"/>
      <c r="S134" s="669" t="s">
        <v>1600</v>
      </c>
      <c r="T134" s="666" t="s">
        <v>89</v>
      </c>
      <c r="U134" s="668">
        <v>4</v>
      </c>
      <c r="V134" s="666">
        <v>3</v>
      </c>
      <c r="W134" s="666">
        <v>3</v>
      </c>
      <c r="X134" s="666">
        <v>2</v>
      </c>
      <c r="Y134" s="666">
        <v>4</v>
      </c>
      <c r="Z134" s="670">
        <v>50</v>
      </c>
      <c r="AA134" s="670">
        <v>75</v>
      </c>
      <c r="AB134" s="670">
        <v>40</v>
      </c>
      <c r="AC134" s="670">
        <v>26.666666666666668</v>
      </c>
      <c r="AD134" s="671">
        <v>1</v>
      </c>
      <c r="AE134" s="672">
        <v>0</v>
      </c>
      <c r="AF134" s="673">
        <v>0</v>
      </c>
      <c r="AG134" s="673">
        <v>0</v>
      </c>
      <c r="AH134" s="672">
        <v>1</v>
      </c>
      <c r="AI134" s="673">
        <v>1</v>
      </c>
      <c r="AJ134" s="674">
        <v>1</v>
      </c>
      <c r="AK134" s="675">
        <v>1</v>
      </c>
      <c r="AL134" s="675">
        <v>1</v>
      </c>
      <c r="AM134" s="675">
        <v>0</v>
      </c>
      <c r="AN134" s="676">
        <v>1</v>
      </c>
      <c r="AO134" s="672">
        <v>1</v>
      </c>
      <c r="AP134" s="675">
        <v>0</v>
      </c>
      <c r="AQ134" s="675">
        <v>0</v>
      </c>
      <c r="AR134" s="675">
        <v>0</v>
      </c>
    </row>
    <row r="135" spans="1:44" x14ac:dyDescent="0.2">
      <c r="A135" s="666" t="s">
        <v>2423</v>
      </c>
      <c r="B135" s="666" t="s">
        <v>1365</v>
      </c>
      <c r="C135" s="666">
        <v>2014</v>
      </c>
      <c r="D135" s="667" t="s">
        <v>2356</v>
      </c>
      <c r="E135" s="666" t="s">
        <v>2410</v>
      </c>
      <c r="F135" s="666">
        <v>2.351</v>
      </c>
      <c r="G135" s="668" t="s">
        <v>2336</v>
      </c>
      <c r="H135" s="667" t="s">
        <v>2337</v>
      </c>
      <c r="I135" s="666" t="s">
        <v>2424</v>
      </c>
      <c r="J135" s="667" t="s">
        <v>52</v>
      </c>
      <c r="K135" s="666" t="s">
        <v>2427</v>
      </c>
      <c r="L135" s="667" t="s">
        <v>52</v>
      </c>
      <c r="M135" s="666" t="s">
        <v>52</v>
      </c>
      <c r="N135" s="668" t="s">
        <v>2339</v>
      </c>
      <c r="O135" s="666" t="s">
        <v>81</v>
      </c>
      <c r="P135" s="666" t="s">
        <v>2420</v>
      </c>
      <c r="Q135" s="684" t="s">
        <v>76</v>
      </c>
      <c r="R135" s="684"/>
      <c r="S135" s="669" t="s">
        <v>1600</v>
      </c>
      <c r="T135" s="666" t="s">
        <v>89</v>
      </c>
      <c r="U135" s="668">
        <v>4</v>
      </c>
      <c r="V135" s="666">
        <v>3</v>
      </c>
      <c r="W135" s="666">
        <v>3</v>
      </c>
      <c r="X135" s="666">
        <v>2</v>
      </c>
      <c r="Y135" s="666">
        <v>4</v>
      </c>
      <c r="Z135" s="670">
        <v>50</v>
      </c>
      <c r="AA135" s="670">
        <v>75</v>
      </c>
      <c r="AB135" s="670">
        <v>40</v>
      </c>
      <c r="AC135" s="670">
        <v>26.666666666666668</v>
      </c>
      <c r="AD135" s="671">
        <v>1</v>
      </c>
      <c r="AE135" s="672">
        <v>0</v>
      </c>
      <c r="AF135" s="673">
        <v>0</v>
      </c>
      <c r="AG135" s="673">
        <v>0</v>
      </c>
      <c r="AH135" s="672">
        <v>1</v>
      </c>
      <c r="AI135" s="673">
        <v>1</v>
      </c>
      <c r="AJ135" s="674">
        <v>1</v>
      </c>
      <c r="AK135" s="675">
        <v>1</v>
      </c>
      <c r="AL135" s="675">
        <v>1</v>
      </c>
      <c r="AM135" s="675">
        <v>0</v>
      </c>
      <c r="AN135" s="676">
        <v>1</v>
      </c>
      <c r="AO135" s="672">
        <v>1</v>
      </c>
      <c r="AP135" s="675">
        <v>0</v>
      </c>
      <c r="AQ135" s="675">
        <v>0</v>
      </c>
      <c r="AR135" s="675">
        <v>0</v>
      </c>
    </row>
    <row r="136" spans="1:44" x14ac:dyDescent="0.2">
      <c r="A136" s="666" t="s">
        <v>2423</v>
      </c>
      <c r="B136" s="666" t="s">
        <v>1365</v>
      </c>
      <c r="C136" s="666">
        <v>2014</v>
      </c>
      <c r="D136" s="667" t="s">
        <v>2356</v>
      </c>
      <c r="E136" s="666" t="s">
        <v>2410</v>
      </c>
      <c r="F136" s="666">
        <v>2.351</v>
      </c>
      <c r="G136" s="668" t="s">
        <v>2336</v>
      </c>
      <c r="H136" s="667" t="s">
        <v>2337</v>
      </c>
      <c r="I136" s="666" t="s">
        <v>2424</v>
      </c>
      <c r="J136" s="667" t="s">
        <v>52</v>
      </c>
      <c r="K136" s="666" t="s">
        <v>2428</v>
      </c>
      <c r="L136" s="667" t="s">
        <v>52</v>
      </c>
      <c r="M136" s="666" t="s">
        <v>52</v>
      </c>
      <c r="N136" s="668" t="s">
        <v>2339</v>
      </c>
      <c r="O136" s="666" t="s">
        <v>81</v>
      </c>
      <c r="P136" s="666" t="s">
        <v>2420</v>
      </c>
      <c r="Q136" s="684" t="s">
        <v>76</v>
      </c>
      <c r="R136" s="684"/>
      <c r="S136" s="669" t="s">
        <v>1600</v>
      </c>
      <c r="T136" s="666" t="s">
        <v>89</v>
      </c>
      <c r="U136" s="668">
        <v>4</v>
      </c>
      <c r="V136" s="666">
        <v>3</v>
      </c>
      <c r="W136" s="666">
        <v>3</v>
      </c>
      <c r="X136" s="666">
        <v>2</v>
      </c>
      <c r="Y136" s="666">
        <v>4</v>
      </c>
      <c r="Z136" s="670">
        <v>50</v>
      </c>
      <c r="AA136" s="670">
        <v>75</v>
      </c>
      <c r="AB136" s="670">
        <v>40</v>
      </c>
      <c r="AC136" s="670">
        <v>26.666666666666668</v>
      </c>
      <c r="AD136" s="671">
        <v>1</v>
      </c>
      <c r="AE136" s="672">
        <v>0</v>
      </c>
      <c r="AF136" s="673">
        <v>0</v>
      </c>
      <c r="AG136" s="673">
        <v>0</v>
      </c>
      <c r="AH136" s="672">
        <v>1</v>
      </c>
      <c r="AI136" s="673">
        <v>1</v>
      </c>
      <c r="AJ136" s="674">
        <v>1</v>
      </c>
      <c r="AK136" s="675">
        <v>1</v>
      </c>
      <c r="AL136" s="675">
        <v>1</v>
      </c>
      <c r="AM136" s="675">
        <v>0</v>
      </c>
      <c r="AN136" s="676">
        <v>1</v>
      </c>
      <c r="AO136" s="672">
        <v>1</v>
      </c>
      <c r="AP136" s="675">
        <v>0</v>
      </c>
      <c r="AQ136" s="675">
        <v>0</v>
      </c>
      <c r="AR136" s="675">
        <v>0</v>
      </c>
    </row>
    <row r="137" spans="1:44" x14ac:dyDescent="0.2">
      <c r="A137" s="666" t="s">
        <v>2423</v>
      </c>
      <c r="B137" s="666" t="s">
        <v>1365</v>
      </c>
      <c r="C137" s="666">
        <v>2014</v>
      </c>
      <c r="D137" s="667" t="s">
        <v>2356</v>
      </c>
      <c r="E137" s="666" t="s">
        <v>2410</v>
      </c>
      <c r="F137" s="666">
        <v>2.351</v>
      </c>
      <c r="G137" s="668" t="s">
        <v>2336</v>
      </c>
      <c r="H137" s="667" t="s">
        <v>2337</v>
      </c>
      <c r="I137" s="666" t="s">
        <v>2424</v>
      </c>
      <c r="J137" s="667" t="s">
        <v>52</v>
      </c>
      <c r="K137" s="666" t="s">
        <v>2429</v>
      </c>
      <c r="L137" s="667" t="s">
        <v>52</v>
      </c>
      <c r="M137" s="666" t="s">
        <v>52</v>
      </c>
      <c r="N137" s="668" t="s">
        <v>2339</v>
      </c>
      <c r="O137" s="666" t="s">
        <v>81</v>
      </c>
      <c r="P137" s="666" t="s">
        <v>2420</v>
      </c>
      <c r="Q137" s="684" t="s">
        <v>76</v>
      </c>
      <c r="R137" s="684"/>
      <c r="S137" s="669" t="s">
        <v>1600</v>
      </c>
      <c r="T137" s="666" t="s">
        <v>89</v>
      </c>
      <c r="U137" s="668">
        <v>4</v>
      </c>
      <c r="V137" s="666">
        <v>3</v>
      </c>
      <c r="W137" s="666">
        <v>3</v>
      </c>
      <c r="X137" s="666">
        <v>2</v>
      </c>
      <c r="Y137" s="666">
        <v>4</v>
      </c>
      <c r="Z137" s="670">
        <v>50</v>
      </c>
      <c r="AA137" s="670">
        <v>75</v>
      </c>
      <c r="AB137" s="670">
        <v>40</v>
      </c>
      <c r="AC137" s="670">
        <v>26.666666666666668</v>
      </c>
      <c r="AD137" s="671">
        <v>1</v>
      </c>
      <c r="AE137" s="672">
        <v>0</v>
      </c>
      <c r="AF137" s="673">
        <v>0</v>
      </c>
      <c r="AG137" s="673">
        <v>0</v>
      </c>
      <c r="AH137" s="672">
        <v>1</v>
      </c>
      <c r="AI137" s="673">
        <v>1</v>
      </c>
      <c r="AJ137" s="674">
        <v>1</v>
      </c>
      <c r="AK137" s="675">
        <v>1</v>
      </c>
      <c r="AL137" s="675">
        <v>1</v>
      </c>
      <c r="AM137" s="675">
        <v>0</v>
      </c>
      <c r="AN137" s="676">
        <v>1</v>
      </c>
      <c r="AO137" s="672">
        <v>1</v>
      </c>
      <c r="AP137" s="675">
        <v>0</v>
      </c>
      <c r="AQ137" s="675">
        <v>0</v>
      </c>
      <c r="AR137" s="675">
        <v>0</v>
      </c>
    </row>
    <row r="138" spans="1:44" x14ac:dyDescent="0.2">
      <c r="A138" s="666" t="s">
        <v>2430</v>
      </c>
      <c r="B138" s="666" t="s">
        <v>1365</v>
      </c>
      <c r="C138" s="666">
        <v>2014</v>
      </c>
      <c r="D138" s="667" t="s">
        <v>2356</v>
      </c>
      <c r="E138" s="666" t="s">
        <v>2410</v>
      </c>
      <c r="F138" s="666">
        <v>2.351</v>
      </c>
      <c r="G138" s="668" t="s">
        <v>2336</v>
      </c>
      <c r="H138" s="666" t="s">
        <v>2337</v>
      </c>
      <c r="I138" s="666" t="s">
        <v>2367</v>
      </c>
      <c r="J138" s="667" t="s">
        <v>52</v>
      </c>
      <c r="K138" s="666" t="s">
        <v>2431</v>
      </c>
      <c r="L138" s="667" t="s">
        <v>2347</v>
      </c>
      <c r="M138" s="666" t="s">
        <v>52</v>
      </c>
      <c r="N138" s="668" t="s">
        <v>2339</v>
      </c>
      <c r="O138" s="666" t="s">
        <v>81</v>
      </c>
      <c r="P138" s="666" t="s">
        <v>2420</v>
      </c>
      <c r="Q138" s="684" t="s">
        <v>76</v>
      </c>
      <c r="R138" s="684"/>
      <c r="S138" s="669" t="s">
        <v>1600</v>
      </c>
      <c r="T138" s="666" t="s">
        <v>89</v>
      </c>
      <c r="U138" s="668">
        <v>4</v>
      </c>
      <c r="V138" s="666">
        <v>3</v>
      </c>
      <c r="W138" s="666">
        <v>3</v>
      </c>
      <c r="X138" s="666">
        <v>2</v>
      </c>
      <c r="Y138" s="666">
        <v>4</v>
      </c>
      <c r="Z138" s="670">
        <v>50</v>
      </c>
      <c r="AA138" s="670">
        <v>75</v>
      </c>
      <c r="AB138" s="670">
        <v>40</v>
      </c>
      <c r="AC138" s="670">
        <v>26.666666666666668</v>
      </c>
      <c r="AD138" s="671">
        <v>1</v>
      </c>
      <c r="AE138" s="672">
        <v>0</v>
      </c>
      <c r="AF138" s="673">
        <v>0</v>
      </c>
      <c r="AG138" s="673">
        <v>0</v>
      </c>
      <c r="AH138" s="672">
        <v>1</v>
      </c>
      <c r="AI138" s="673">
        <v>1</v>
      </c>
      <c r="AJ138" s="674">
        <v>1</v>
      </c>
      <c r="AK138" s="675">
        <v>1</v>
      </c>
      <c r="AL138" s="675">
        <v>1</v>
      </c>
      <c r="AM138" s="675">
        <v>0</v>
      </c>
      <c r="AN138" s="676">
        <v>1</v>
      </c>
      <c r="AO138" s="672">
        <v>1</v>
      </c>
      <c r="AP138" s="675">
        <v>0</v>
      </c>
      <c r="AQ138" s="675">
        <v>0</v>
      </c>
      <c r="AR138" s="675">
        <v>0</v>
      </c>
    </row>
    <row r="139" spans="1:44" x14ac:dyDescent="0.2">
      <c r="A139" s="666" t="s">
        <v>2430</v>
      </c>
      <c r="B139" s="666" t="s">
        <v>1365</v>
      </c>
      <c r="C139" s="666">
        <v>2014</v>
      </c>
      <c r="D139" s="667" t="s">
        <v>2356</v>
      </c>
      <c r="E139" s="666" t="s">
        <v>2410</v>
      </c>
      <c r="F139" s="666">
        <v>2.351</v>
      </c>
      <c r="G139" s="668" t="s">
        <v>2336</v>
      </c>
      <c r="H139" s="666" t="s">
        <v>2337</v>
      </c>
      <c r="I139" s="666" t="s">
        <v>2367</v>
      </c>
      <c r="J139" s="667" t="s">
        <v>52</v>
      </c>
      <c r="K139" s="667" t="s">
        <v>75</v>
      </c>
      <c r="L139" s="667" t="s">
        <v>2347</v>
      </c>
      <c r="M139" s="666" t="s">
        <v>52</v>
      </c>
      <c r="N139" s="668" t="s">
        <v>2339</v>
      </c>
      <c r="O139" s="666" t="s">
        <v>81</v>
      </c>
      <c r="P139" s="666" t="s">
        <v>2420</v>
      </c>
      <c r="Q139" s="684" t="s">
        <v>76</v>
      </c>
      <c r="R139" s="684"/>
      <c r="S139" s="669" t="s">
        <v>1600</v>
      </c>
      <c r="T139" s="666" t="s">
        <v>89</v>
      </c>
      <c r="U139" s="668">
        <v>4</v>
      </c>
      <c r="V139" s="666">
        <v>3</v>
      </c>
      <c r="W139" s="666">
        <v>3</v>
      </c>
      <c r="X139" s="666">
        <v>2</v>
      </c>
      <c r="Y139" s="666">
        <v>4</v>
      </c>
      <c r="Z139" s="670">
        <v>50</v>
      </c>
      <c r="AA139" s="670">
        <v>75</v>
      </c>
      <c r="AB139" s="670">
        <v>40</v>
      </c>
      <c r="AC139" s="670">
        <v>26.666666666666668</v>
      </c>
      <c r="AD139" s="671">
        <v>1</v>
      </c>
      <c r="AE139" s="672">
        <v>0</v>
      </c>
      <c r="AF139" s="673">
        <v>0</v>
      </c>
      <c r="AG139" s="673">
        <v>0</v>
      </c>
      <c r="AH139" s="672">
        <v>1</v>
      </c>
      <c r="AI139" s="673">
        <v>1</v>
      </c>
      <c r="AJ139" s="674">
        <v>1</v>
      </c>
      <c r="AK139" s="675">
        <v>1</v>
      </c>
      <c r="AL139" s="675">
        <v>1</v>
      </c>
      <c r="AM139" s="675">
        <v>0</v>
      </c>
      <c r="AN139" s="676">
        <v>1</v>
      </c>
      <c r="AO139" s="672">
        <v>1</v>
      </c>
      <c r="AP139" s="675">
        <v>0</v>
      </c>
      <c r="AQ139" s="675">
        <v>0</v>
      </c>
      <c r="AR139" s="675">
        <v>0</v>
      </c>
    </row>
    <row r="140" spans="1:44" x14ac:dyDescent="0.2">
      <c r="A140" s="666" t="s">
        <v>2430</v>
      </c>
      <c r="B140" s="666" t="s">
        <v>1365</v>
      </c>
      <c r="C140" s="666">
        <v>2014</v>
      </c>
      <c r="D140" s="667" t="s">
        <v>2356</v>
      </c>
      <c r="E140" s="666" t="s">
        <v>2410</v>
      </c>
      <c r="F140" s="666">
        <v>2.351</v>
      </c>
      <c r="G140" s="668" t="s">
        <v>2336</v>
      </c>
      <c r="H140" s="666" t="s">
        <v>2337</v>
      </c>
      <c r="I140" s="666" t="s">
        <v>2367</v>
      </c>
      <c r="J140" s="667" t="s">
        <v>52</v>
      </c>
      <c r="K140" s="666" t="s">
        <v>2432</v>
      </c>
      <c r="L140" s="667" t="s">
        <v>2347</v>
      </c>
      <c r="M140" s="666" t="s">
        <v>52</v>
      </c>
      <c r="N140" s="668" t="s">
        <v>2339</v>
      </c>
      <c r="O140" s="666" t="s">
        <v>81</v>
      </c>
      <c r="P140" s="666" t="s">
        <v>2420</v>
      </c>
      <c r="Q140" s="684" t="s">
        <v>76</v>
      </c>
      <c r="R140" s="684"/>
      <c r="S140" s="669" t="s">
        <v>1600</v>
      </c>
      <c r="T140" s="666" t="s">
        <v>89</v>
      </c>
      <c r="U140" s="668">
        <v>4</v>
      </c>
      <c r="V140" s="666">
        <v>3</v>
      </c>
      <c r="W140" s="666">
        <v>3</v>
      </c>
      <c r="X140" s="666">
        <v>2</v>
      </c>
      <c r="Y140" s="666">
        <v>4</v>
      </c>
      <c r="Z140" s="670">
        <v>50</v>
      </c>
      <c r="AA140" s="670">
        <v>75</v>
      </c>
      <c r="AB140" s="670">
        <v>40</v>
      </c>
      <c r="AC140" s="670">
        <v>26.666666666666668</v>
      </c>
      <c r="AD140" s="671">
        <v>1</v>
      </c>
      <c r="AE140" s="672">
        <v>0</v>
      </c>
      <c r="AF140" s="673">
        <v>0</v>
      </c>
      <c r="AG140" s="673">
        <v>0</v>
      </c>
      <c r="AH140" s="672">
        <v>1</v>
      </c>
      <c r="AI140" s="673">
        <v>1</v>
      </c>
      <c r="AJ140" s="674">
        <v>1</v>
      </c>
      <c r="AK140" s="675">
        <v>1</v>
      </c>
      <c r="AL140" s="675">
        <v>1</v>
      </c>
      <c r="AM140" s="675">
        <v>0</v>
      </c>
      <c r="AN140" s="676">
        <v>1</v>
      </c>
      <c r="AO140" s="672">
        <v>1</v>
      </c>
      <c r="AP140" s="675">
        <v>0</v>
      </c>
      <c r="AQ140" s="675">
        <v>0</v>
      </c>
      <c r="AR140" s="675">
        <v>0</v>
      </c>
    </row>
    <row r="141" spans="1:44" x14ac:dyDescent="0.2">
      <c r="A141" s="666">
        <v>17</v>
      </c>
      <c r="B141" s="666" t="s">
        <v>1350</v>
      </c>
      <c r="C141" s="666">
        <v>2013</v>
      </c>
      <c r="D141" s="667" t="s">
        <v>2356</v>
      </c>
      <c r="E141" s="666" t="s">
        <v>2370</v>
      </c>
      <c r="F141" s="666">
        <v>2.5</v>
      </c>
      <c r="G141" s="668" t="s">
        <v>2336</v>
      </c>
      <c r="H141" s="667" t="s">
        <v>2337</v>
      </c>
      <c r="I141" s="667" t="s">
        <v>73</v>
      </c>
      <c r="J141" s="667" t="s">
        <v>52</v>
      </c>
      <c r="K141" s="667" t="s">
        <v>52</v>
      </c>
      <c r="L141" s="667" t="s">
        <v>52</v>
      </c>
      <c r="M141" s="666" t="s">
        <v>52</v>
      </c>
      <c r="N141" s="668" t="s">
        <v>2348</v>
      </c>
      <c r="O141" s="667" t="s">
        <v>1582</v>
      </c>
      <c r="P141" s="667" t="s">
        <v>2378</v>
      </c>
      <c r="Q141" s="677" t="s">
        <v>78</v>
      </c>
      <c r="R141" s="677"/>
      <c r="S141" s="669" t="s">
        <v>1600</v>
      </c>
      <c r="T141" s="667" t="s">
        <v>440</v>
      </c>
      <c r="U141" s="669">
        <v>6</v>
      </c>
      <c r="V141" s="666">
        <v>3</v>
      </c>
      <c r="W141" s="666">
        <v>2</v>
      </c>
      <c r="X141" s="666">
        <v>4</v>
      </c>
      <c r="Y141" s="666">
        <v>9</v>
      </c>
      <c r="Z141" s="670">
        <v>50</v>
      </c>
      <c r="AA141" s="670">
        <v>50</v>
      </c>
      <c r="AB141" s="670">
        <v>80</v>
      </c>
      <c r="AC141" s="670">
        <v>60</v>
      </c>
      <c r="AD141" s="671">
        <v>0</v>
      </c>
      <c r="AE141" s="672">
        <v>1</v>
      </c>
      <c r="AF141" s="673">
        <v>0</v>
      </c>
      <c r="AG141" s="673">
        <v>0</v>
      </c>
      <c r="AH141" s="672">
        <v>1</v>
      </c>
      <c r="AI141" s="673">
        <v>1</v>
      </c>
      <c r="AJ141" s="674">
        <v>1</v>
      </c>
      <c r="AK141" s="675">
        <v>1</v>
      </c>
      <c r="AL141" s="675">
        <v>0</v>
      </c>
      <c r="AM141" s="675">
        <v>0</v>
      </c>
      <c r="AN141" s="676">
        <v>1</v>
      </c>
      <c r="AO141" s="672">
        <v>1</v>
      </c>
      <c r="AP141" s="675">
        <v>0</v>
      </c>
      <c r="AQ141" s="675">
        <v>1</v>
      </c>
      <c r="AR141" s="675">
        <v>1</v>
      </c>
    </row>
    <row r="142" spans="1:44" x14ac:dyDescent="0.2">
      <c r="A142" s="666">
        <v>23</v>
      </c>
      <c r="B142" s="666" t="s">
        <v>2402</v>
      </c>
      <c r="C142" s="666">
        <v>2011</v>
      </c>
      <c r="D142" s="667" t="s">
        <v>2356</v>
      </c>
      <c r="E142" s="666" t="s">
        <v>2403</v>
      </c>
      <c r="F142" s="666">
        <v>2.2759999999999998</v>
      </c>
      <c r="G142" s="668" t="s">
        <v>2336</v>
      </c>
      <c r="H142" s="667" t="s">
        <v>2337</v>
      </c>
      <c r="I142" s="667" t="s">
        <v>73</v>
      </c>
      <c r="J142" s="667" t="s">
        <v>52</v>
      </c>
      <c r="K142" s="667" t="s">
        <v>52</v>
      </c>
      <c r="L142" s="667" t="s">
        <v>52</v>
      </c>
      <c r="M142" s="666" t="s">
        <v>52</v>
      </c>
      <c r="N142" s="668" t="s">
        <v>2348</v>
      </c>
      <c r="O142" s="667" t="s">
        <v>1582</v>
      </c>
      <c r="P142" s="667" t="s">
        <v>2378</v>
      </c>
      <c r="Q142" s="677" t="s">
        <v>78</v>
      </c>
      <c r="R142" s="677"/>
      <c r="S142" s="669" t="s">
        <v>1600</v>
      </c>
      <c r="T142" s="666" t="s">
        <v>440</v>
      </c>
      <c r="U142" s="668">
        <v>6</v>
      </c>
      <c r="V142" s="666">
        <v>2</v>
      </c>
      <c r="W142" s="666">
        <v>2</v>
      </c>
      <c r="X142" s="666">
        <v>1</v>
      </c>
      <c r="Y142" s="666">
        <v>0.63</v>
      </c>
      <c r="Z142" s="670">
        <v>33.333333333333329</v>
      </c>
      <c r="AA142" s="670">
        <v>50</v>
      </c>
      <c r="AB142" s="670">
        <v>20</v>
      </c>
      <c r="AC142" s="670">
        <v>4.2</v>
      </c>
      <c r="AD142" s="671">
        <v>0</v>
      </c>
      <c r="AE142" s="672">
        <v>0</v>
      </c>
      <c r="AF142" s="673">
        <v>0</v>
      </c>
      <c r="AG142" s="673">
        <v>0</v>
      </c>
      <c r="AH142" s="672">
        <v>1</v>
      </c>
      <c r="AI142" s="673">
        <v>1</v>
      </c>
      <c r="AJ142" s="674">
        <v>1</v>
      </c>
      <c r="AK142" s="675">
        <v>1</v>
      </c>
      <c r="AL142" s="675">
        <v>0</v>
      </c>
      <c r="AM142" s="675">
        <v>0</v>
      </c>
      <c r="AN142" s="676">
        <v>0</v>
      </c>
      <c r="AO142" s="672">
        <v>0</v>
      </c>
      <c r="AP142" s="675">
        <v>0</v>
      </c>
      <c r="AQ142" s="675">
        <v>1</v>
      </c>
      <c r="AR142" s="675">
        <v>0</v>
      </c>
    </row>
    <row r="143" spans="1:44" x14ac:dyDescent="0.2">
      <c r="A143" s="666">
        <v>25</v>
      </c>
      <c r="B143" s="666" t="s">
        <v>1347</v>
      </c>
      <c r="C143" s="666">
        <v>2008</v>
      </c>
      <c r="D143" s="667" t="s">
        <v>2334</v>
      </c>
      <c r="E143" s="666" t="s">
        <v>2375</v>
      </c>
      <c r="F143" s="666">
        <v>3.5169999999999999</v>
      </c>
      <c r="G143" s="668" t="s">
        <v>2336</v>
      </c>
      <c r="H143" s="667" t="s">
        <v>2337</v>
      </c>
      <c r="I143" s="667" t="s">
        <v>73</v>
      </c>
      <c r="J143" s="667" t="s">
        <v>52</v>
      </c>
      <c r="K143" s="667" t="s">
        <v>52</v>
      </c>
      <c r="L143" s="667" t="s">
        <v>52</v>
      </c>
      <c r="M143" s="666" t="s">
        <v>52</v>
      </c>
      <c r="N143" s="668" t="s">
        <v>2348</v>
      </c>
      <c r="O143" s="667" t="s">
        <v>1582</v>
      </c>
      <c r="P143" s="667" t="s">
        <v>2378</v>
      </c>
      <c r="Q143" s="677" t="s">
        <v>78</v>
      </c>
      <c r="R143" s="667" t="s">
        <v>2433</v>
      </c>
      <c r="S143" s="669" t="s">
        <v>1600</v>
      </c>
      <c r="T143" s="667" t="s">
        <v>440</v>
      </c>
      <c r="U143" s="669">
        <v>6</v>
      </c>
      <c r="V143" s="666">
        <v>2</v>
      </c>
      <c r="W143" s="666">
        <v>2</v>
      </c>
      <c r="X143" s="666">
        <v>2</v>
      </c>
      <c r="Y143" s="666">
        <v>1.5</v>
      </c>
      <c r="Z143" s="670">
        <v>33.333333333333329</v>
      </c>
      <c r="AA143" s="670">
        <v>50</v>
      </c>
      <c r="AB143" s="670">
        <v>40</v>
      </c>
      <c r="AC143" s="670">
        <v>10</v>
      </c>
      <c r="AD143" s="671">
        <v>0</v>
      </c>
      <c r="AE143" s="672">
        <v>0</v>
      </c>
      <c r="AF143" s="673">
        <v>0</v>
      </c>
      <c r="AG143" s="673">
        <v>0</v>
      </c>
      <c r="AH143" s="672">
        <v>1</v>
      </c>
      <c r="AI143" s="673">
        <v>1</v>
      </c>
      <c r="AJ143" s="674">
        <v>1</v>
      </c>
      <c r="AK143" s="675">
        <v>1</v>
      </c>
      <c r="AL143" s="675">
        <v>0</v>
      </c>
      <c r="AM143" s="675">
        <v>0</v>
      </c>
      <c r="AN143" s="676">
        <v>1</v>
      </c>
      <c r="AO143" s="672">
        <v>0</v>
      </c>
      <c r="AP143" s="675">
        <v>0</v>
      </c>
      <c r="AQ143" s="675">
        <v>1</v>
      </c>
      <c r="AR143" s="675">
        <v>0</v>
      </c>
    </row>
    <row r="144" spans="1:44" x14ac:dyDescent="0.2">
      <c r="A144" s="666">
        <v>25</v>
      </c>
      <c r="B144" s="666" t="s">
        <v>1347</v>
      </c>
      <c r="C144" s="666">
        <v>2008</v>
      </c>
      <c r="D144" s="667" t="s">
        <v>2334</v>
      </c>
      <c r="E144" s="666" t="s">
        <v>2375</v>
      </c>
      <c r="F144" s="666">
        <v>3.5169999999999999</v>
      </c>
      <c r="G144" s="668" t="s">
        <v>2336</v>
      </c>
      <c r="H144" s="667" t="s">
        <v>2337</v>
      </c>
      <c r="I144" s="667" t="s">
        <v>73</v>
      </c>
      <c r="J144" s="667" t="s">
        <v>52</v>
      </c>
      <c r="K144" s="667" t="s">
        <v>52</v>
      </c>
      <c r="L144" s="667" t="s">
        <v>52</v>
      </c>
      <c r="M144" s="666" t="s">
        <v>52</v>
      </c>
      <c r="N144" s="668" t="s">
        <v>2348</v>
      </c>
      <c r="O144" s="667" t="s">
        <v>1582</v>
      </c>
      <c r="P144" s="667" t="s">
        <v>2378</v>
      </c>
      <c r="Q144" s="677" t="s">
        <v>78</v>
      </c>
      <c r="R144" s="667" t="s">
        <v>2434</v>
      </c>
      <c r="S144" s="669" t="s">
        <v>1600</v>
      </c>
      <c r="T144" s="667" t="s">
        <v>440</v>
      </c>
      <c r="U144" s="669">
        <v>6</v>
      </c>
      <c r="V144" s="666">
        <v>2</v>
      </c>
      <c r="W144" s="666">
        <v>2</v>
      </c>
      <c r="X144" s="666">
        <v>2</v>
      </c>
      <c r="Y144" s="666">
        <v>1.5</v>
      </c>
      <c r="Z144" s="670">
        <v>33.333333333333329</v>
      </c>
      <c r="AA144" s="670">
        <v>50</v>
      </c>
      <c r="AB144" s="670">
        <v>40</v>
      </c>
      <c r="AC144" s="670">
        <v>10</v>
      </c>
      <c r="AD144" s="671">
        <v>0</v>
      </c>
      <c r="AE144" s="672">
        <v>0</v>
      </c>
      <c r="AF144" s="673">
        <v>0</v>
      </c>
      <c r="AG144" s="673">
        <v>0</v>
      </c>
      <c r="AH144" s="672">
        <v>1</v>
      </c>
      <c r="AI144" s="673">
        <v>1</v>
      </c>
      <c r="AJ144" s="674">
        <v>1</v>
      </c>
      <c r="AK144" s="675">
        <v>1</v>
      </c>
      <c r="AL144" s="675">
        <v>0</v>
      </c>
      <c r="AM144" s="675">
        <v>0</v>
      </c>
      <c r="AN144" s="676">
        <v>1</v>
      </c>
      <c r="AO144" s="672">
        <v>0</v>
      </c>
      <c r="AP144" s="675">
        <v>0</v>
      </c>
      <c r="AQ144" s="675">
        <v>1</v>
      </c>
      <c r="AR144" s="675">
        <v>0</v>
      </c>
    </row>
    <row r="145" spans="1:62" x14ac:dyDescent="0.2">
      <c r="A145" s="666">
        <v>37</v>
      </c>
      <c r="B145" s="666" t="s">
        <v>1332</v>
      </c>
      <c r="C145" s="666">
        <v>2013</v>
      </c>
      <c r="D145" s="667" t="s">
        <v>2356</v>
      </c>
      <c r="E145" s="666" t="s">
        <v>2404</v>
      </c>
      <c r="F145" s="666">
        <v>2.8260000000000001</v>
      </c>
      <c r="G145" s="668" t="s">
        <v>2336</v>
      </c>
      <c r="H145" s="666" t="s">
        <v>2337</v>
      </c>
      <c r="I145" s="666" t="s">
        <v>2208</v>
      </c>
      <c r="J145" s="667" t="s">
        <v>2405</v>
      </c>
      <c r="K145" s="666" t="s">
        <v>52</v>
      </c>
      <c r="L145" s="667" t="s">
        <v>2347</v>
      </c>
      <c r="M145" s="666" t="s">
        <v>52</v>
      </c>
      <c r="N145" s="668" t="s">
        <v>2348</v>
      </c>
      <c r="O145" s="667" t="s">
        <v>1582</v>
      </c>
      <c r="P145" s="667" t="s">
        <v>2378</v>
      </c>
      <c r="Q145" s="677" t="s">
        <v>78</v>
      </c>
      <c r="R145" s="677"/>
      <c r="S145" s="669" t="s">
        <v>1600</v>
      </c>
      <c r="T145" s="667" t="s">
        <v>440</v>
      </c>
      <c r="U145" s="668">
        <v>6</v>
      </c>
      <c r="V145" s="666">
        <v>6</v>
      </c>
      <c r="W145" s="666">
        <v>2</v>
      </c>
      <c r="X145" s="666">
        <v>2</v>
      </c>
      <c r="Y145" s="666">
        <v>5</v>
      </c>
      <c r="Z145" s="670">
        <v>100</v>
      </c>
      <c r="AA145" s="670">
        <v>50</v>
      </c>
      <c r="AB145" s="670">
        <v>40</v>
      </c>
      <c r="AC145" s="670">
        <v>33.333333333333329</v>
      </c>
      <c r="AD145" s="671">
        <v>1</v>
      </c>
      <c r="AE145" s="672">
        <v>1</v>
      </c>
      <c r="AF145" s="673">
        <v>1</v>
      </c>
      <c r="AG145" s="673">
        <v>1</v>
      </c>
      <c r="AH145" s="672">
        <v>1</v>
      </c>
      <c r="AI145" s="673">
        <v>1</v>
      </c>
      <c r="AJ145" s="674">
        <v>1</v>
      </c>
      <c r="AK145" s="675">
        <v>1</v>
      </c>
      <c r="AL145" s="675">
        <v>0</v>
      </c>
      <c r="AM145" s="675">
        <v>0</v>
      </c>
      <c r="AN145" s="676">
        <v>0</v>
      </c>
      <c r="AO145" s="672">
        <v>1</v>
      </c>
      <c r="AP145" s="675">
        <v>0</v>
      </c>
      <c r="AQ145" s="675">
        <v>1</v>
      </c>
      <c r="AR145" s="675">
        <v>0</v>
      </c>
    </row>
    <row r="146" spans="1:62" x14ac:dyDescent="0.2">
      <c r="A146" s="666">
        <v>17</v>
      </c>
      <c r="B146" s="666" t="s">
        <v>1350</v>
      </c>
      <c r="C146" s="666">
        <v>2013</v>
      </c>
      <c r="D146" s="667" t="s">
        <v>2356</v>
      </c>
      <c r="E146" s="666" t="s">
        <v>2370</v>
      </c>
      <c r="F146" s="666">
        <v>2.5</v>
      </c>
      <c r="G146" s="668" t="s">
        <v>2336</v>
      </c>
      <c r="H146" s="667" t="s">
        <v>2337</v>
      </c>
      <c r="I146" s="667" t="s">
        <v>73</v>
      </c>
      <c r="J146" s="667" t="s">
        <v>52</v>
      </c>
      <c r="K146" s="667" t="s">
        <v>52</v>
      </c>
      <c r="L146" s="667" t="s">
        <v>52</v>
      </c>
      <c r="M146" s="666" t="s">
        <v>52</v>
      </c>
      <c r="N146" s="668" t="s">
        <v>2348</v>
      </c>
      <c r="O146" s="667" t="s">
        <v>1582</v>
      </c>
      <c r="P146" s="667" t="s">
        <v>2378</v>
      </c>
      <c r="Q146" s="677" t="s">
        <v>79</v>
      </c>
      <c r="R146" s="677"/>
      <c r="S146" s="669" t="s">
        <v>1600</v>
      </c>
      <c r="T146" s="667" t="s">
        <v>440</v>
      </c>
      <c r="U146" s="669">
        <v>6</v>
      </c>
      <c r="V146" s="666">
        <v>3</v>
      </c>
      <c r="W146" s="666">
        <v>2</v>
      </c>
      <c r="X146" s="666">
        <v>4</v>
      </c>
      <c r="Y146" s="666">
        <v>9</v>
      </c>
      <c r="Z146" s="670">
        <v>50</v>
      </c>
      <c r="AA146" s="670">
        <v>50</v>
      </c>
      <c r="AB146" s="670">
        <v>80</v>
      </c>
      <c r="AC146" s="670">
        <v>60</v>
      </c>
      <c r="AD146" s="671">
        <v>0</v>
      </c>
      <c r="AE146" s="672">
        <v>1</v>
      </c>
      <c r="AF146" s="673">
        <v>0</v>
      </c>
      <c r="AG146" s="673">
        <v>0</v>
      </c>
      <c r="AH146" s="672">
        <v>1</v>
      </c>
      <c r="AI146" s="673">
        <v>1</v>
      </c>
      <c r="AJ146" s="674">
        <v>1</v>
      </c>
      <c r="AK146" s="675">
        <v>1</v>
      </c>
      <c r="AL146" s="675">
        <v>0</v>
      </c>
      <c r="AM146" s="675">
        <v>0</v>
      </c>
      <c r="AN146" s="676">
        <v>1</v>
      </c>
      <c r="AO146" s="672">
        <v>1</v>
      </c>
      <c r="AP146" s="675">
        <v>0</v>
      </c>
      <c r="AQ146" s="675">
        <v>1</v>
      </c>
      <c r="AR146" s="675">
        <v>1</v>
      </c>
    </row>
    <row r="147" spans="1:62" x14ac:dyDescent="0.2">
      <c r="A147" s="666">
        <v>23</v>
      </c>
      <c r="B147" s="666" t="s">
        <v>2402</v>
      </c>
      <c r="C147" s="666">
        <v>2011</v>
      </c>
      <c r="D147" s="667" t="s">
        <v>2356</v>
      </c>
      <c r="E147" s="666" t="s">
        <v>2403</v>
      </c>
      <c r="F147" s="666">
        <v>2.2759999999999998</v>
      </c>
      <c r="G147" s="668" t="s">
        <v>2336</v>
      </c>
      <c r="H147" s="667" t="s">
        <v>2337</v>
      </c>
      <c r="I147" s="667" t="s">
        <v>73</v>
      </c>
      <c r="J147" s="667" t="s">
        <v>52</v>
      </c>
      <c r="K147" s="667" t="s">
        <v>52</v>
      </c>
      <c r="L147" s="667" t="s">
        <v>52</v>
      </c>
      <c r="M147" s="666" t="s">
        <v>52</v>
      </c>
      <c r="N147" s="668" t="s">
        <v>2348</v>
      </c>
      <c r="O147" s="667" t="s">
        <v>1582</v>
      </c>
      <c r="P147" s="667" t="s">
        <v>2378</v>
      </c>
      <c r="Q147" s="677" t="s">
        <v>79</v>
      </c>
      <c r="R147" s="677"/>
      <c r="S147" s="669" t="s">
        <v>1600</v>
      </c>
      <c r="T147" s="666" t="s">
        <v>440</v>
      </c>
      <c r="U147" s="668">
        <v>6</v>
      </c>
      <c r="V147" s="666">
        <v>2</v>
      </c>
      <c r="W147" s="666">
        <v>2</v>
      </c>
      <c r="X147" s="666">
        <v>1</v>
      </c>
      <c r="Y147" s="666">
        <v>0.63</v>
      </c>
      <c r="Z147" s="670">
        <v>33.333333333333329</v>
      </c>
      <c r="AA147" s="670">
        <v>50</v>
      </c>
      <c r="AB147" s="670">
        <v>20</v>
      </c>
      <c r="AC147" s="670">
        <v>4.2</v>
      </c>
      <c r="AD147" s="671">
        <v>0</v>
      </c>
      <c r="AE147" s="672">
        <v>0</v>
      </c>
      <c r="AF147" s="673">
        <v>0</v>
      </c>
      <c r="AG147" s="673">
        <v>0</v>
      </c>
      <c r="AH147" s="672">
        <v>1</v>
      </c>
      <c r="AI147" s="673">
        <v>1</v>
      </c>
      <c r="AJ147" s="674">
        <v>1</v>
      </c>
      <c r="AK147" s="675">
        <v>1</v>
      </c>
      <c r="AL147" s="675">
        <v>0</v>
      </c>
      <c r="AM147" s="675">
        <v>0</v>
      </c>
      <c r="AN147" s="676">
        <v>0</v>
      </c>
      <c r="AO147" s="672">
        <v>0</v>
      </c>
      <c r="AP147" s="675">
        <v>0</v>
      </c>
      <c r="AQ147" s="675">
        <v>1</v>
      </c>
      <c r="AR147" s="675">
        <v>0</v>
      </c>
      <c r="AW147" s="433"/>
      <c r="AX147" s="433"/>
      <c r="AY147" s="433"/>
      <c r="AZ147" s="433"/>
      <c r="BA147" s="680"/>
      <c r="BB147" s="681"/>
      <c r="BC147" s="682"/>
      <c r="BD147" s="489"/>
      <c r="BE147" s="195"/>
      <c r="BF147" s="195"/>
      <c r="BG147" s="23"/>
      <c r="BH147"/>
      <c r="BI147"/>
      <c r="BJ147" s="683"/>
    </row>
    <row r="148" spans="1:62" x14ac:dyDescent="0.2">
      <c r="A148" s="666">
        <v>25</v>
      </c>
      <c r="B148" s="666" t="s">
        <v>1347</v>
      </c>
      <c r="C148" s="666">
        <v>2008</v>
      </c>
      <c r="D148" s="667" t="s">
        <v>2334</v>
      </c>
      <c r="E148" s="666" t="s">
        <v>2375</v>
      </c>
      <c r="F148" s="666">
        <v>3.5169999999999999</v>
      </c>
      <c r="G148" s="668" t="s">
        <v>2336</v>
      </c>
      <c r="H148" s="667" t="s">
        <v>2337</v>
      </c>
      <c r="I148" s="667" t="s">
        <v>73</v>
      </c>
      <c r="J148" s="667" t="s">
        <v>52</v>
      </c>
      <c r="K148" s="667" t="s">
        <v>52</v>
      </c>
      <c r="L148" s="667" t="s">
        <v>52</v>
      </c>
      <c r="M148" s="666" t="s">
        <v>52</v>
      </c>
      <c r="N148" s="668" t="s">
        <v>2348</v>
      </c>
      <c r="O148" s="667" t="s">
        <v>1582</v>
      </c>
      <c r="P148" s="667" t="s">
        <v>2378</v>
      </c>
      <c r="Q148" s="677" t="s">
        <v>79</v>
      </c>
      <c r="R148" s="667" t="s">
        <v>2433</v>
      </c>
      <c r="S148" s="669" t="s">
        <v>1600</v>
      </c>
      <c r="T148" s="667" t="s">
        <v>440</v>
      </c>
      <c r="U148" s="668">
        <v>6</v>
      </c>
      <c r="V148" s="666">
        <v>2</v>
      </c>
      <c r="W148" s="666">
        <v>2</v>
      </c>
      <c r="X148" s="666">
        <v>2</v>
      </c>
      <c r="Y148" s="666">
        <v>1.5</v>
      </c>
      <c r="Z148" s="670">
        <v>33.333333333333329</v>
      </c>
      <c r="AA148" s="670">
        <v>50</v>
      </c>
      <c r="AB148" s="670">
        <v>40</v>
      </c>
      <c r="AC148" s="670">
        <v>10</v>
      </c>
      <c r="AD148" s="671">
        <v>0</v>
      </c>
      <c r="AE148" s="672">
        <v>0</v>
      </c>
      <c r="AF148" s="673">
        <v>0</v>
      </c>
      <c r="AG148" s="673">
        <v>0</v>
      </c>
      <c r="AH148" s="672">
        <v>1</v>
      </c>
      <c r="AI148" s="673">
        <v>1</v>
      </c>
      <c r="AJ148" s="674">
        <v>1</v>
      </c>
      <c r="AK148" s="675">
        <v>1</v>
      </c>
      <c r="AL148" s="675">
        <v>0</v>
      </c>
      <c r="AM148" s="675">
        <v>0</v>
      </c>
      <c r="AN148" s="676">
        <v>1</v>
      </c>
      <c r="AO148" s="672">
        <v>0</v>
      </c>
      <c r="AP148" s="675">
        <v>0</v>
      </c>
      <c r="AQ148" s="675">
        <v>1</v>
      </c>
      <c r="AR148" s="675">
        <v>0</v>
      </c>
    </row>
    <row r="149" spans="1:62" x14ac:dyDescent="0.2">
      <c r="A149" s="666">
        <v>25</v>
      </c>
      <c r="B149" s="666" t="s">
        <v>1347</v>
      </c>
      <c r="C149" s="666">
        <v>2008</v>
      </c>
      <c r="D149" s="667" t="s">
        <v>2334</v>
      </c>
      <c r="E149" s="666" t="s">
        <v>2375</v>
      </c>
      <c r="F149" s="666">
        <v>3.5169999999999999</v>
      </c>
      <c r="G149" s="668" t="s">
        <v>2336</v>
      </c>
      <c r="H149" s="667" t="s">
        <v>2337</v>
      </c>
      <c r="I149" s="667" t="s">
        <v>73</v>
      </c>
      <c r="J149" s="667" t="s">
        <v>52</v>
      </c>
      <c r="K149" s="667" t="s">
        <v>52</v>
      </c>
      <c r="L149" s="667" t="s">
        <v>52</v>
      </c>
      <c r="M149" s="666" t="s">
        <v>52</v>
      </c>
      <c r="N149" s="668" t="s">
        <v>2348</v>
      </c>
      <c r="O149" s="667" t="s">
        <v>1582</v>
      </c>
      <c r="P149" s="667" t="s">
        <v>2378</v>
      </c>
      <c r="Q149" s="677" t="s">
        <v>79</v>
      </c>
      <c r="R149" s="667" t="s">
        <v>2434</v>
      </c>
      <c r="S149" s="669" t="s">
        <v>1600</v>
      </c>
      <c r="T149" s="667" t="s">
        <v>440</v>
      </c>
      <c r="U149" s="668">
        <v>6</v>
      </c>
      <c r="V149" s="666">
        <v>2</v>
      </c>
      <c r="W149" s="666">
        <v>2</v>
      </c>
      <c r="X149" s="666">
        <v>2</v>
      </c>
      <c r="Y149" s="666">
        <v>1.5</v>
      </c>
      <c r="Z149" s="670">
        <v>33.333333333333329</v>
      </c>
      <c r="AA149" s="670">
        <v>50</v>
      </c>
      <c r="AB149" s="670">
        <v>40</v>
      </c>
      <c r="AC149" s="670">
        <v>10</v>
      </c>
      <c r="AD149" s="671">
        <v>0</v>
      </c>
      <c r="AE149" s="672">
        <v>0</v>
      </c>
      <c r="AF149" s="673">
        <v>0</v>
      </c>
      <c r="AG149" s="673">
        <v>0</v>
      </c>
      <c r="AH149" s="672">
        <v>1</v>
      </c>
      <c r="AI149" s="673">
        <v>1</v>
      </c>
      <c r="AJ149" s="674">
        <v>1</v>
      </c>
      <c r="AK149" s="675">
        <v>1</v>
      </c>
      <c r="AL149" s="675">
        <v>0</v>
      </c>
      <c r="AM149" s="675">
        <v>0</v>
      </c>
      <c r="AN149" s="676">
        <v>1</v>
      </c>
      <c r="AO149" s="672">
        <v>0</v>
      </c>
      <c r="AP149" s="675">
        <v>0</v>
      </c>
      <c r="AQ149" s="675">
        <v>1</v>
      </c>
      <c r="AR149" s="675">
        <v>0</v>
      </c>
    </row>
    <row r="150" spans="1:62" x14ac:dyDescent="0.2">
      <c r="A150" s="666">
        <v>26</v>
      </c>
      <c r="B150" s="666" t="s">
        <v>2406</v>
      </c>
      <c r="C150" s="666">
        <v>2010</v>
      </c>
      <c r="D150" s="667" t="s">
        <v>2356</v>
      </c>
      <c r="E150" s="666" t="s">
        <v>2407</v>
      </c>
      <c r="F150" s="666">
        <v>1.611</v>
      </c>
      <c r="G150" s="668" t="s">
        <v>2336</v>
      </c>
      <c r="H150" s="666" t="s">
        <v>2337</v>
      </c>
      <c r="I150" s="666" t="s">
        <v>2208</v>
      </c>
      <c r="J150" s="667" t="s">
        <v>2405</v>
      </c>
      <c r="K150" s="666" t="s">
        <v>52</v>
      </c>
      <c r="L150" s="667" t="s">
        <v>2347</v>
      </c>
      <c r="M150" s="666" t="s">
        <v>2381</v>
      </c>
      <c r="N150" s="668" t="s">
        <v>2348</v>
      </c>
      <c r="O150" s="667" t="s">
        <v>1582</v>
      </c>
      <c r="P150" s="667" t="s">
        <v>2378</v>
      </c>
      <c r="Q150" s="677" t="s">
        <v>79</v>
      </c>
      <c r="R150" s="677"/>
      <c r="S150" s="669" t="s">
        <v>1600</v>
      </c>
      <c r="T150" s="667" t="s">
        <v>440</v>
      </c>
      <c r="U150" s="668">
        <v>6</v>
      </c>
      <c r="V150" s="666">
        <v>5</v>
      </c>
      <c r="W150" s="666">
        <v>2</v>
      </c>
      <c r="X150" s="666">
        <v>3</v>
      </c>
      <c r="Y150" s="666">
        <v>5</v>
      </c>
      <c r="Z150" s="670">
        <v>83.333333333333343</v>
      </c>
      <c r="AA150" s="670">
        <v>50</v>
      </c>
      <c r="AB150" s="670">
        <v>60</v>
      </c>
      <c r="AC150" s="670">
        <v>33.333333333333329</v>
      </c>
      <c r="AD150" s="671">
        <v>1</v>
      </c>
      <c r="AE150" s="672">
        <v>1</v>
      </c>
      <c r="AF150" s="673">
        <v>1</v>
      </c>
      <c r="AG150" s="673">
        <v>1</v>
      </c>
      <c r="AH150" s="672">
        <v>0</v>
      </c>
      <c r="AI150" s="673">
        <v>1</v>
      </c>
      <c r="AJ150" s="674">
        <v>1</v>
      </c>
      <c r="AK150" s="675">
        <v>1</v>
      </c>
      <c r="AL150" s="675">
        <v>0</v>
      </c>
      <c r="AM150" s="675">
        <v>0</v>
      </c>
      <c r="AN150" s="676">
        <v>1</v>
      </c>
      <c r="AO150" s="672">
        <v>1</v>
      </c>
      <c r="AP150" s="675">
        <v>0</v>
      </c>
      <c r="AQ150" s="675">
        <v>1</v>
      </c>
      <c r="AR150" s="675">
        <v>0</v>
      </c>
    </row>
    <row r="151" spans="1:62" x14ac:dyDescent="0.2">
      <c r="A151" s="666">
        <v>46</v>
      </c>
      <c r="B151" s="666" t="s">
        <v>1325</v>
      </c>
      <c r="C151" s="666">
        <v>2018</v>
      </c>
      <c r="D151" s="667" t="s">
        <v>2356</v>
      </c>
      <c r="E151" s="666" t="s">
        <v>2375</v>
      </c>
      <c r="F151" s="666">
        <v>3.794</v>
      </c>
      <c r="G151" s="668" t="s">
        <v>2336</v>
      </c>
      <c r="H151" s="666" t="s">
        <v>2337</v>
      </c>
      <c r="I151" s="666" t="s">
        <v>2208</v>
      </c>
      <c r="J151" s="667" t="s">
        <v>2376</v>
      </c>
      <c r="K151" s="666" t="s">
        <v>52</v>
      </c>
      <c r="L151" s="667" t="s">
        <v>2377</v>
      </c>
      <c r="M151" s="666" t="s">
        <v>52</v>
      </c>
      <c r="N151" s="668" t="s">
        <v>2348</v>
      </c>
      <c r="O151" s="667" t="s">
        <v>1582</v>
      </c>
      <c r="P151" s="667" t="s">
        <v>2378</v>
      </c>
      <c r="Q151" s="677" t="s">
        <v>79</v>
      </c>
      <c r="R151" s="677"/>
      <c r="S151" s="669" t="s">
        <v>1600</v>
      </c>
      <c r="T151" s="667" t="s">
        <v>440</v>
      </c>
      <c r="U151" s="669">
        <v>6</v>
      </c>
      <c r="V151" s="666">
        <v>5</v>
      </c>
      <c r="W151" s="666">
        <v>1</v>
      </c>
      <c r="X151" s="666">
        <v>3</v>
      </c>
      <c r="Y151" s="666">
        <v>4.5</v>
      </c>
      <c r="Z151" s="670">
        <v>83.333333333333343</v>
      </c>
      <c r="AA151" s="670">
        <v>25</v>
      </c>
      <c r="AB151" s="670">
        <v>60</v>
      </c>
      <c r="AC151" s="670">
        <v>30</v>
      </c>
      <c r="AD151" s="671">
        <v>1</v>
      </c>
      <c r="AE151" s="672">
        <v>1</v>
      </c>
      <c r="AF151" s="673">
        <v>1</v>
      </c>
      <c r="AG151" s="673">
        <v>1</v>
      </c>
      <c r="AH151" s="672">
        <v>0</v>
      </c>
      <c r="AI151" s="673">
        <v>1</v>
      </c>
      <c r="AJ151" s="674">
        <v>1</v>
      </c>
      <c r="AK151" s="675">
        <v>0</v>
      </c>
      <c r="AL151" s="675">
        <v>0</v>
      </c>
      <c r="AM151" s="675">
        <v>0</v>
      </c>
      <c r="AN151" s="676">
        <v>1</v>
      </c>
      <c r="AO151" s="672">
        <v>1</v>
      </c>
      <c r="AP151" s="675">
        <v>0</v>
      </c>
      <c r="AQ151" s="675">
        <v>1</v>
      </c>
      <c r="AR151" s="675">
        <v>0</v>
      </c>
    </row>
    <row r="152" spans="1:62" x14ac:dyDescent="0.2">
      <c r="A152" s="666">
        <v>46</v>
      </c>
      <c r="B152" s="666" t="s">
        <v>1325</v>
      </c>
      <c r="C152" s="666">
        <v>2018</v>
      </c>
      <c r="D152" s="667" t="s">
        <v>2356</v>
      </c>
      <c r="E152" s="666" t="s">
        <v>2375</v>
      </c>
      <c r="F152" s="666">
        <v>3.794</v>
      </c>
      <c r="G152" s="668" t="s">
        <v>2336</v>
      </c>
      <c r="H152" s="666" t="s">
        <v>2337</v>
      </c>
      <c r="I152" s="666" t="s">
        <v>2208</v>
      </c>
      <c r="J152" s="667" t="s">
        <v>2376</v>
      </c>
      <c r="K152" s="666" t="s">
        <v>2364</v>
      </c>
      <c r="L152" s="666" t="s">
        <v>2362</v>
      </c>
      <c r="M152" s="666" t="s">
        <v>52</v>
      </c>
      <c r="N152" s="668" t="s">
        <v>2348</v>
      </c>
      <c r="O152" s="667" t="s">
        <v>1582</v>
      </c>
      <c r="P152" s="667" t="s">
        <v>2378</v>
      </c>
      <c r="Q152" s="677" t="s">
        <v>79</v>
      </c>
      <c r="R152" s="677"/>
      <c r="S152" s="669" t="s">
        <v>1600</v>
      </c>
      <c r="T152" s="667" t="s">
        <v>440</v>
      </c>
      <c r="U152" s="669">
        <v>6</v>
      </c>
      <c r="V152" s="666">
        <v>5</v>
      </c>
      <c r="W152" s="666">
        <v>1</v>
      </c>
      <c r="X152" s="666">
        <v>3</v>
      </c>
      <c r="Y152" s="666">
        <v>4.5</v>
      </c>
      <c r="Z152" s="670">
        <v>83.333333333333343</v>
      </c>
      <c r="AA152" s="670">
        <v>25</v>
      </c>
      <c r="AB152" s="670">
        <v>60</v>
      </c>
      <c r="AC152" s="670">
        <v>30</v>
      </c>
      <c r="AD152" s="671">
        <v>1</v>
      </c>
      <c r="AE152" s="672">
        <v>1</v>
      </c>
      <c r="AF152" s="673">
        <v>1</v>
      </c>
      <c r="AG152" s="673">
        <v>1</v>
      </c>
      <c r="AH152" s="672">
        <v>0</v>
      </c>
      <c r="AI152" s="673">
        <v>1</v>
      </c>
      <c r="AJ152" s="674">
        <v>1</v>
      </c>
      <c r="AK152" s="675">
        <v>0</v>
      </c>
      <c r="AL152" s="675">
        <v>0</v>
      </c>
      <c r="AM152" s="675">
        <v>0</v>
      </c>
      <c r="AN152" s="676">
        <v>1</v>
      </c>
      <c r="AO152" s="672">
        <v>1</v>
      </c>
      <c r="AP152" s="675">
        <v>0</v>
      </c>
      <c r="AQ152" s="675">
        <v>1</v>
      </c>
      <c r="AR152" s="675">
        <v>0</v>
      </c>
    </row>
    <row r="153" spans="1:62" x14ac:dyDescent="0.2">
      <c r="A153" s="666">
        <v>46</v>
      </c>
      <c r="B153" s="666" t="s">
        <v>1325</v>
      </c>
      <c r="C153" s="666">
        <v>2018</v>
      </c>
      <c r="D153" s="667" t="s">
        <v>2356</v>
      </c>
      <c r="E153" s="666" t="s">
        <v>2375</v>
      </c>
      <c r="F153" s="666">
        <v>3.794</v>
      </c>
      <c r="G153" s="668" t="s">
        <v>2336</v>
      </c>
      <c r="H153" s="666" t="s">
        <v>2337</v>
      </c>
      <c r="I153" s="666" t="s">
        <v>2208</v>
      </c>
      <c r="J153" s="667" t="s">
        <v>2376</v>
      </c>
      <c r="K153" s="667" t="s">
        <v>52</v>
      </c>
      <c r="L153" s="667" t="s">
        <v>2379</v>
      </c>
      <c r="M153" s="666" t="s">
        <v>52</v>
      </c>
      <c r="N153" s="668" t="s">
        <v>2348</v>
      </c>
      <c r="O153" s="667" t="s">
        <v>1582</v>
      </c>
      <c r="P153" s="667" t="s">
        <v>2378</v>
      </c>
      <c r="Q153" s="677" t="s">
        <v>79</v>
      </c>
      <c r="R153" s="677"/>
      <c r="S153" s="669" t="s">
        <v>1600</v>
      </c>
      <c r="T153" s="667" t="s">
        <v>440</v>
      </c>
      <c r="U153" s="669">
        <v>6</v>
      </c>
      <c r="V153" s="666">
        <v>5</v>
      </c>
      <c r="W153" s="666">
        <v>1</v>
      </c>
      <c r="X153" s="666">
        <v>3</v>
      </c>
      <c r="Y153" s="666">
        <v>4.5</v>
      </c>
      <c r="Z153" s="670">
        <v>83.333333333333343</v>
      </c>
      <c r="AA153" s="670">
        <v>25</v>
      </c>
      <c r="AB153" s="670">
        <v>60</v>
      </c>
      <c r="AC153" s="670">
        <v>30</v>
      </c>
      <c r="AD153" s="671">
        <v>1</v>
      </c>
      <c r="AE153" s="672">
        <v>1</v>
      </c>
      <c r="AF153" s="673">
        <v>1</v>
      </c>
      <c r="AG153" s="673">
        <v>1</v>
      </c>
      <c r="AH153" s="672">
        <v>0</v>
      </c>
      <c r="AI153" s="673">
        <v>1</v>
      </c>
      <c r="AJ153" s="674">
        <v>1</v>
      </c>
      <c r="AK153" s="675">
        <v>0</v>
      </c>
      <c r="AL153" s="675">
        <v>0</v>
      </c>
      <c r="AM153" s="675">
        <v>0</v>
      </c>
      <c r="AN153" s="676">
        <v>1</v>
      </c>
      <c r="AO153" s="672">
        <v>1</v>
      </c>
      <c r="AP153" s="675">
        <v>0</v>
      </c>
      <c r="AQ153" s="675">
        <v>1</v>
      </c>
      <c r="AR153" s="675">
        <v>0</v>
      </c>
    </row>
    <row r="154" spans="1:62" x14ac:dyDescent="0.2">
      <c r="A154" s="666">
        <v>47</v>
      </c>
      <c r="B154" s="666" t="s">
        <v>1344</v>
      </c>
      <c r="C154" s="666">
        <v>2019</v>
      </c>
      <c r="D154" s="667" t="s">
        <v>2356</v>
      </c>
      <c r="E154" s="666" t="s">
        <v>2375</v>
      </c>
      <c r="F154" s="666">
        <v>4.3460000000000001</v>
      </c>
      <c r="G154" s="668" t="s">
        <v>2336</v>
      </c>
      <c r="H154" s="667" t="s">
        <v>2337</v>
      </c>
      <c r="I154" s="667" t="s">
        <v>73</v>
      </c>
      <c r="J154" s="667" t="s">
        <v>52</v>
      </c>
      <c r="K154" s="667" t="s">
        <v>52</v>
      </c>
      <c r="L154" s="667" t="s">
        <v>52</v>
      </c>
      <c r="M154" s="666" t="s">
        <v>52</v>
      </c>
      <c r="N154" s="668" t="s">
        <v>2348</v>
      </c>
      <c r="O154" s="667" t="s">
        <v>1582</v>
      </c>
      <c r="P154" s="667" t="s">
        <v>2378</v>
      </c>
      <c r="Q154" s="677" t="s">
        <v>247</v>
      </c>
      <c r="R154" s="677"/>
      <c r="S154" s="669" t="s">
        <v>1600</v>
      </c>
      <c r="T154" s="667" t="s">
        <v>440</v>
      </c>
      <c r="U154" s="669">
        <v>6</v>
      </c>
      <c r="V154" s="666">
        <v>6</v>
      </c>
      <c r="W154" s="666">
        <v>2</v>
      </c>
      <c r="X154" s="666">
        <v>2</v>
      </c>
      <c r="Y154" s="666">
        <v>5</v>
      </c>
      <c r="Z154" s="670">
        <v>100</v>
      </c>
      <c r="AA154" s="670">
        <v>50</v>
      </c>
      <c r="AB154" s="670">
        <v>40</v>
      </c>
      <c r="AC154" s="670">
        <v>33.333333333333329</v>
      </c>
      <c r="AD154" s="671">
        <v>1</v>
      </c>
      <c r="AE154" s="672">
        <v>1</v>
      </c>
      <c r="AF154" s="673">
        <v>1</v>
      </c>
      <c r="AG154" s="673">
        <v>1</v>
      </c>
      <c r="AH154" s="672">
        <v>1</v>
      </c>
      <c r="AI154" s="673">
        <v>1</v>
      </c>
      <c r="AJ154" s="674">
        <v>1</v>
      </c>
      <c r="AK154" s="675">
        <v>1</v>
      </c>
      <c r="AL154" s="675">
        <v>0</v>
      </c>
      <c r="AM154" s="675">
        <v>0</v>
      </c>
      <c r="AN154" s="676">
        <v>1</v>
      </c>
      <c r="AO154" s="672">
        <v>0</v>
      </c>
      <c r="AP154" s="675">
        <v>0</v>
      </c>
      <c r="AQ154" s="675">
        <v>1</v>
      </c>
      <c r="AR154" s="675">
        <v>0</v>
      </c>
    </row>
    <row r="155" spans="1:62" x14ac:dyDescent="0.2">
      <c r="A155" s="666">
        <v>33</v>
      </c>
      <c r="B155" s="666" t="s">
        <v>1326</v>
      </c>
      <c r="C155" s="666">
        <v>2016</v>
      </c>
      <c r="D155" s="667" t="s">
        <v>2356</v>
      </c>
      <c r="E155" s="666" t="s">
        <v>2380</v>
      </c>
      <c r="F155" s="666">
        <v>5.0990000000000002</v>
      </c>
      <c r="G155" s="668" t="s">
        <v>2336</v>
      </c>
      <c r="H155" s="666" t="s">
        <v>2337</v>
      </c>
      <c r="I155" s="666" t="s">
        <v>2208</v>
      </c>
      <c r="J155" s="667" t="s">
        <v>2376</v>
      </c>
      <c r="K155" s="666" t="s">
        <v>52</v>
      </c>
      <c r="L155" s="666" t="s">
        <v>2347</v>
      </c>
      <c r="M155" s="666" t="s">
        <v>2381</v>
      </c>
      <c r="N155" s="668" t="s">
        <v>2360</v>
      </c>
      <c r="O155" s="666" t="s">
        <v>268</v>
      </c>
      <c r="P155" s="666" t="s">
        <v>2361</v>
      </c>
      <c r="Q155" s="677" t="s">
        <v>182</v>
      </c>
      <c r="R155" s="677"/>
      <c r="S155" s="669" t="s">
        <v>1600</v>
      </c>
      <c r="T155" s="667" t="s">
        <v>440</v>
      </c>
      <c r="U155" s="669">
        <v>6</v>
      </c>
      <c r="V155" s="666">
        <v>6</v>
      </c>
      <c r="W155" s="666">
        <v>2</v>
      </c>
      <c r="X155" s="666">
        <v>5</v>
      </c>
      <c r="Y155" s="666">
        <v>13</v>
      </c>
      <c r="Z155" s="670">
        <v>100</v>
      </c>
      <c r="AA155" s="670">
        <v>50</v>
      </c>
      <c r="AB155" s="670">
        <v>100</v>
      </c>
      <c r="AC155" s="670">
        <v>86.666666666666671</v>
      </c>
      <c r="AD155" s="671">
        <v>1</v>
      </c>
      <c r="AE155" s="672">
        <v>1</v>
      </c>
      <c r="AF155" s="673">
        <v>1</v>
      </c>
      <c r="AG155" s="673">
        <v>1</v>
      </c>
      <c r="AH155" s="672">
        <v>1</v>
      </c>
      <c r="AI155" s="673">
        <v>1</v>
      </c>
      <c r="AJ155" s="674">
        <v>1</v>
      </c>
      <c r="AK155" s="675">
        <v>1</v>
      </c>
      <c r="AL155" s="675">
        <v>0</v>
      </c>
      <c r="AM155" s="675">
        <v>0</v>
      </c>
      <c r="AN155" s="676">
        <v>1</v>
      </c>
      <c r="AO155" s="672">
        <v>1</v>
      </c>
      <c r="AP155" s="675">
        <v>1</v>
      </c>
      <c r="AQ155" s="675">
        <v>1</v>
      </c>
      <c r="AR155" s="675">
        <v>1</v>
      </c>
    </row>
    <row r="156" spans="1:62" x14ac:dyDescent="0.2">
      <c r="A156" s="666" t="s">
        <v>2412</v>
      </c>
      <c r="B156" s="666" t="s">
        <v>1354</v>
      </c>
      <c r="C156" s="666">
        <v>2012</v>
      </c>
      <c r="D156" s="667" t="s">
        <v>2356</v>
      </c>
      <c r="E156" s="666" t="s">
        <v>2375</v>
      </c>
      <c r="F156" s="666">
        <v>3.73</v>
      </c>
      <c r="G156" s="668" t="s">
        <v>2336</v>
      </c>
      <c r="H156" s="666" t="s">
        <v>2337</v>
      </c>
      <c r="I156" s="666" t="s">
        <v>2208</v>
      </c>
      <c r="J156" s="667" t="s">
        <v>2376</v>
      </c>
      <c r="K156" s="666" t="s">
        <v>52</v>
      </c>
      <c r="L156" s="666" t="s">
        <v>2347</v>
      </c>
      <c r="M156" s="666" t="s">
        <v>52</v>
      </c>
      <c r="N156" s="668" t="s">
        <v>2360</v>
      </c>
      <c r="O156" s="667" t="s">
        <v>268</v>
      </c>
      <c r="P156" s="667" t="s">
        <v>2361</v>
      </c>
      <c r="Q156" s="677" t="s">
        <v>435</v>
      </c>
      <c r="R156" s="677"/>
      <c r="S156" s="669" t="s">
        <v>1600</v>
      </c>
      <c r="T156" s="667" t="s">
        <v>440</v>
      </c>
      <c r="U156" s="668">
        <v>6</v>
      </c>
      <c r="V156" s="666">
        <v>6</v>
      </c>
      <c r="W156" s="666">
        <v>2</v>
      </c>
      <c r="X156" s="666">
        <v>3</v>
      </c>
      <c r="Y156" s="666">
        <v>11</v>
      </c>
      <c r="Z156" s="670">
        <v>100</v>
      </c>
      <c r="AA156" s="670">
        <v>50</v>
      </c>
      <c r="AB156" s="670">
        <v>60</v>
      </c>
      <c r="AC156" s="670">
        <v>73.333333333333329</v>
      </c>
      <c r="AD156" s="671">
        <v>1</v>
      </c>
      <c r="AE156" s="672">
        <v>1</v>
      </c>
      <c r="AF156" s="673">
        <v>1</v>
      </c>
      <c r="AG156" s="673">
        <v>1</v>
      </c>
      <c r="AH156" s="672">
        <v>1</v>
      </c>
      <c r="AI156" s="673">
        <v>1</v>
      </c>
      <c r="AJ156" s="674">
        <v>1</v>
      </c>
      <c r="AK156" s="675">
        <v>1</v>
      </c>
      <c r="AL156" s="675">
        <v>0</v>
      </c>
      <c r="AM156" s="675">
        <v>0</v>
      </c>
      <c r="AN156" s="676">
        <v>1</v>
      </c>
      <c r="AO156" s="672">
        <v>1</v>
      </c>
      <c r="AP156" s="675">
        <v>0</v>
      </c>
      <c r="AQ156" s="675">
        <v>1</v>
      </c>
      <c r="AR156" s="675">
        <v>0</v>
      </c>
    </row>
    <row r="157" spans="1:62" x14ac:dyDescent="0.2">
      <c r="A157" s="666" t="s">
        <v>2413</v>
      </c>
      <c r="B157" s="666" t="s">
        <v>1354</v>
      </c>
      <c r="C157" s="666">
        <v>2012</v>
      </c>
      <c r="D157" s="667" t="s">
        <v>2356</v>
      </c>
      <c r="E157" s="666" t="s">
        <v>2375</v>
      </c>
      <c r="F157" s="666">
        <v>3.73</v>
      </c>
      <c r="G157" s="668" t="s">
        <v>2336</v>
      </c>
      <c r="H157" s="667" t="s">
        <v>2337</v>
      </c>
      <c r="I157" s="667" t="s">
        <v>73</v>
      </c>
      <c r="J157" s="667" t="s">
        <v>52</v>
      </c>
      <c r="K157" s="667" t="s">
        <v>52</v>
      </c>
      <c r="L157" s="667" t="s">
        <v>52</v>
      </c>
      <c r="M157" s="666" t="s">
        <v>52</v>
      </c>
      <c r="N157" s="668" t="s">
        <v>2360</v>
      </c>
      <c r="O157" s="667" t="s">
        <v>268</v>
      </c>
      <c r="P157" s="667" t="s">
        <v>2361</v>
      </c>
      <c r="Q157" s="677" t="s">
        <v>435</v>
      </c>
      <c r="R157" s="677"/>
      <c r="S157" s="669" t="s">
        <v>1600</v>
      </c>
      <c r="T157" s="667" t="s">
        <v>440</v>
      </c>
      <c r="U157" s="668">
        <v>6</v>
      </c>
      <c r="V157" s="666">
        <v>5</v>
      </c>
      <c r="W157" s="666">
        <v>2</v>
      </c>
      <c r="X157" s="666">
        <v>3</v>
      </c>
      <c r="Y157" s="666">
        <v>10</v>
      </c>
      <c r="Z157" s="670">
        <v>83.333333333333343</v>
      </c>
      <c r="AA157" s="670">
        <v>50</v>
      </c>
      <c r="AB157" s="670">
        <v>60</v>
      </c>
      <c r="AC157" s="670">
        <v>66.666666666666657</v>
      </c>
      <c r="AD157" s="671">
        <v>0</v>
      </c>
      <c r="AE157" s="672">
        <v>1</v>
      </c>
      <c r="AF157" s="673">
        <v>1</v>
      </c>
      <c r="AG157" s="673">
        <v>1</v>
      </c>
      <c r="AH157" s="672">
        <v>1</v>
      </c>
      <c r="AI157" s="673">
        <v>1</v>
      </c>
      <c r="AJ157" s="674">
        <v>1</v>
      </c>
      <c r="AK157" s="675">
        <v>1</v>
      </c>
      <c r="AL157" s="675">
        <v>0</v>
      </c>
      <c r="AM157" s="675">
        <v>0</v>
      </c>
      <c r="AN157" s="676">
        <v>1</v>
      </c>
      <c r="AO157" s="672">
        <v>1</v>
      </c>
      <c r="AP157" s="675">
        <v>0</v>
      </c>
      <c r="AQ157" s="675">
        <v>1</v>
      </c>
      <c r="AR157" s="675">
        <v>0</v>
      </c>
    </row>
    <row r="158" spans="1:62" x14ac:dyDescent="0.2">
      <c r="A158" s="666">
        <v>8</v>
      </c>
      <c r="B158" s="666" t="s">
        <v>1335</v>
      </c>
      <c r="C158" s="666">
        <v>1981</v>
      </c>
      <c r="D158" s="667" t="s">
        <v>2396</v>
      </c>
      <c r="E158" s="666" t="s">
        <v>2397</v>
      </c>
      <c r="F158" s="666" t="s">
        <v>52</v>
      </c>
      <c r="G158" s="668" t="s">
        <v>2336</v>
      </c>
      <c r="H158" s="666" t="s">
        <v>2337</v>
      </c>
      <c r="I158" s="666" t="s">
        <v>2208</v>
      </c>
      <c r="J158" s="667" t="s">
        <v>2409</v>
      </c>
      <c r="K158" s="666" t="s">
        <v>52</v>
      </c>
      <c r="L158" s="667" t="s">
        <v>2347</v>
      </c>
      <c r="M158" s="666" t="s">
        <v>52</v>
      </c>
      <c r="N158" s="668" t="s">
        <v>2360</v>
      </c>
      <c r="O158" s="666" t="s">
        <v>368</v>
      </c>
      <c r="P158" s="667" t="s">
        <v>2386</v>
      </c>
      <c r="Q158" s="677" t="s">
        <v>366</v>
      </c>
      <c r="R158" s="677"/>
      <c r="S158" s="669" t="s">
        <v>1597</v>
      </c>
      <c r="T158" s="667" t="s">
        <v>827</v>
      </c>
      <c r="U158" s="669">
        <v>2</v>
      </c>
      <c r="V158" s="666">
        <v>4</v>
      </c>
      <c r="W158" s="666">
        <v>2</v>
      </c>
      <c r="X158" s="666">
        <v>1</v>
      </c>
      <c r="Y158" s="666">
        <v>0.88</v>
      </c>
      <c r="Z158" s="670">
        <v>66.666666666666657</v>
      </c>
      <c r="AA158" s="670">
        <v>50</v>
      </c>
      <c r="AB158" s="670">
        <v>20</v>
      </c>
      <c r="AC158" s="670">
        <v>5.8666666666666663</v>
      </c>
      <c r="AD158" s="671">
        <v>1</v>
      </c>
      <c r="AE158" s="672">
        <v>1</v>
      </c>
      <c r="AF158" s="673">
        <v>0</v>
      </c>
      <c r="AG158" s="673">
        <v>1</v>
      </c>
      <c r="AH158" s="672">
        <v>0</v>
      </c>
      <c r="AI158" s="673">
        <v>1</v>
      </c>
      <c r="AJ158" s="674">
        <v>1</v>
      </c>
      <c r="AK158" s="675">
        <v>1</v>
      </c>
      <c r="AL158" s="675">
        <v>0</v>
      </c>
      <c r="AM158" s="675">
        <v>0</v>
      </c>
      <c r="AN158" s="676">
        <v>0</v>
      </c>
      <c r="AO158" s="672">
        <v>0</v>
      </c>
      <c r="AP158" s="675">
        <v>0</v>
      </c>
      <c r="AQ158" s="675">
        <v>1</v>
      </c>
      <c r="AR158" s="675">
        <v>0</v>
      </c>
    </row>
    <row r="159" spans="1:62" x14ac:dyDescent="0.2">
      <c r="A159" s="666" t="s">
        <v>2390</v>
      </c>
      <c r="B159" s="666" t="s">
        <v>1353</v>
      </c>
      <c r="C159" s="666">
        <v>2012</v>
      </c>
      <c r="D159" s="667" t="s">
        <v>2356</v>
      </c>
      <c r="E159" s="666" t="s">
        <v>2375</v>
      </c>
      <c r="F159" s="666">
        <v>3.73</v>
      </c>
      <c r="G159" s="668" t="s">
        <v>2336</v>
      </c>
      <c r="H159" s="667" t="s">
        <v>2391</v>
      </c>
      <c r="I159" s="667" t="s">
        <v>458</v>
      </c>
      <c r="J159" s="667" t="s">
        <v>52</v>
      </c>
      <c r="K159" s="667" t="s">
        <v>52</v>
      </c>
      <c r="L159" s="667" t="s">
        <v>52</v>
      </c>
      <c r="M159" s="666" t="s">
        <v>52</v>
      </c>
      <c r="N159" s="668" t="s">
        <v>2360</v>
      </c>
      <c r="O159" s="667" t="s">
        <v>368</v>
      </c>
      <c r="P159" s="667" t="s">
        <v>2386</v>
      </c>
      <c r="Q159" s="677" t="s">
        <v>2392</v>
      </c>
      <c r="R159" s="667" t="s">
        <v>2393</v>
      </c>
      <c r="S159" s="669" t="s">
        <v>1598</v>
      </c>
      <c r="T159" s="667" t="s">
        <v>464</v>
      </c>
      <c r="U159" s="669">
        <v>2</v>
      </c>
      <c r="V159" s="666">
        <v>2</v>
      </c>
      <c r="W159" s="666">
        <v>3</v>
      </c>
      <c r="X159" s="666">
        <v>2</v>
      </c>
      <c r="Y159" s="666">
        <v>3.5</v>
      </c>
      <c r="Z159" s="670">
        <v>33.333333333333329</v>
      </c>
      <c r="AA159" s="670">
        <v>75</v>
      </c>
      <c r="AB159" s="670">
        <v>40</v>
      </c>
      <c r="AC159" s="670">
        <v>23.333333333333332</v>
      </c>
      <c r="AD159" s="671">
        <v>0</v>
      </c>
      <c r="AE159" s="672">
        <v>0</v>
      </c>
      <c r="AF159" s="673">
        <v>0</v>
      </c>
      <c r="AG159" s="673">
        <v>0</v>
      </c>
      <c r="AH159" s="672">
        <v>1</v>
      </c>
      <c r="AI159" s="673">
        <v>1</v>
      </c>
      <c r="AJ159" s="674">
        <v>1</v>
      </c>
      <c r="AK159" s="675">
        <v>1</v>
      </c>
      <c r="AL159" s="675">
        <v>0</v>
      </c>
      <c r="AM159" s="675">
        <v>1</v>
      </c>
      <c r="AN159" s="676">
        <v>1</v>
      </c>
      <c r="AO159" s="672">
        <v>1</v>
      </c>
      <c r="AP159" s="675">
        <v>0</v>
      </c>
      <c r="AQ159" s="675">
        <v>0</v>
      </c>
      <c r="AR159" s="675">
        <v>0</v>
      </c>
    </row>
    <row r="160" spans="1:62" x14ac:dyDescent="0.2">
      <c r="A160" s="666" t="s">
        <v>2394</v>
      </c>
      <c r="B160" s="666" t="s">
        <v>1353</v>
      </c>
      <c r="C160" s="666">
        <v>2012</v>
      </c>
      <c r="D160" s="667" t="s">
        <v>2356</v>
      </c>
      <c r="E160" s="666" t="s">
        <v>2375</v>
      </c>
      <c r="F160" s="666">
        <v>3.73</v>
      </c>
      <c r="G160" s="668" t="s">
        <v>2336</v>
      </c>
      <c r="H160" s="667" t="s">
        <v>2391</v>
      </c>
      <c r="I160" s="667" t="s">
        <v>459</v>
      </c>
      <c r="J160" s="667" t="s">
        <v>52</v>
      </c>
      <c r="K160" s="667" t="s">
        <v>52</v>
      </c>
      <c r="L160" s="667" t="s">
        <v>52</v>
      </c>
      <c r="M160" s="666" t="s">
        <v>52</v>
      </c>
      <c r="N160" s="668" t="s">
        <v>2360</v>
      </c>
      <c r="O160" s="667" t="s">
        <v>368</v>
      </c>
      <c r="P160" s="667" t="s">
        <v>2386</v>
      </c>
      <c r="Q160" s="677" t="s">
        <v>2392</v>
      </c>
      <c r="R160" s="667" t="s">
        <v>2393</v>
      </c>
      <c r="S160" s="669" t="s">
        <v>1598</v>
      </c>
      <c r="T160" s="667" t="s">
        <v>464</v>
      </c>
      <c r="U160" s="669">
        <v>2</v>
      </c>
      <c r="V160" s="666">
        <v>2</v>
      </c>
      <c r="W160" s="666">
        <v>3</v>
      </c>
      <c r="X160" s="666">
        <v>2</v>
      </c>
      <c r="Y160" s="666">
        <v>3.5</v>
      </c>
      <c r="Z160" s="670">
        <v>33.333333333333329</v>
      </c>
      <c r="AA160" s="670">
        <v>75</v>
      </c>
      <c r="AB160" s="670">
        <v>40</v>
      </c>
      <c r="AC160" s="670">
        <v>23.333333333333332</v>
      </c>
      <c r="AD160" s="671">
        <v>0</v>
      </c>
      <c r="AE160" s="672">
        <v>0</v>
      </c>
      <c r="AF160" s="673">
        <v>0</v>
      </c>
      <c r="AG160" s="673">
        <v>0</v>
      </c>
      <c r="AH160" s="672">
        <v>1</v>
      </c>
      <c r="AI160" s="673">
        <v>1</v>
      </c>
      <c r="AJ160" s="674">
        <v>1</v>
      </c>
      <c r="AK160" s="675">
        <v>1</v>
      </c>
      <c r="AL160" s="675">
        <v>0</v>
      </c>
      <c r="AM160" s="675">
        <v>1</v>
      </c>
      <c r="AN160" s="676">
        <v>1</v>
      </c>
      <c r="AO160" s="672">
        <v>1</v>
      </c>
      <c r="AP160" s="675">
        <v>0</v>
      </c>
      <c r="AQ160" s="675">
        <v>0</v>
      </c>
      <c r="AR160" s="675">
        <v>0</v>
      </c>
    </row>
    <row r="161" spans="1:44" x14ac:dyDescent="0.2">
      <c r="A161" s="666">
        <v>8</v>
      </c>
      <c r="B161" s="666" t="s">
        <v>1335</v>
      </c>
      <c r="C161" s="666">
        <v>1981</v>
      </c>
      <c r="D161" s="667" t="s">
        <v>2396</v>
      </c>
      <c r="E161" s="666" t="s">
        <v>2397</v>
      </c>
      <c r="F161" s="666" t="s">
        <v>52</v>
      </c>
      <c r="G161" s="668" t="s">
        <v>2336</v>
      </c>
      <c r="H161" s="666" t="s">
        <v>2337</v>
      </c>
      <c r="I161" s="666" t="s">
        <v>2208</v>
      </c>
      <c r="J161" s="667" t="s">
        <v>2409</v>
      </c>
      <c r="K161" s="666" t="s">
        <v>52</v>
      </c>
      <c r="L161" s="667" t="s">
        <v>2347</v>
      </c>
      <c r="M161" s="666" t="s">
        <v>52</v>
      </c>
      <c r="N161" s="668" t="s">
        <v>2360</v>
      </c>
      <c r="O161" s="666" t="s">
        <v>368</v>
      </c>
      <c r="P161" s="667" t="s">
        <v>2386</v>
      </c>
      <c r="Q161" s="677" t="s">
        <v>366</v>
      </c>
      <c r="R161" s="677"/>
      <c r="S161" s="669" t="s">
        <v>1598</v>
      </c>
      <c r="T161" s="666" t="s">
        <v>823</v>
      </c>
      <c r="U161" s="668">
        <v>2</v>
      </c>
      <c r="V161" s="666">
        <v>4</v>
      </c>
      <c r="W161" s="666">
        <v>2</v>
      </c>
      <c r="X161" s="666">
        <v>1</v>
      </c>
      <c r="Y161" s="666">
        <v>0.88</v>
      </c>
      <c r="Z161" s="670">
        <v>66.666666666666657</v>
      </c>
      <c r="AA161" s="670">
        <v>50</v>
      </c>
      <c r="AB161" s="670">
        <v>20</v>
      </c>
      <c r="AC161" s="670">
        <v>5.8666666666666663</v>
      </c>
      <c r="AD161" s="671">
        <v>1</v>
      </c>
      <c r="AE161" s="672">
        <v>1</v>
      </c>
      <c r="AF161" s="673">
        <v>0</v>
      </c>
      <c r="AG161" s="673">
        <v>1</v>
      </c>
      <c r="AH161" s="672">
        <v>0</v>
      </c>
      <c r="AI161" s="673">
        <v>1</v>
      </c>
      <c r="AJ161" s="674">
        <v>1</v>
      </c>
      <c r="AK161" s="675">
        <v>1</v>
      </c>
      <c r="AL161" s="675">
        <v>0</v>
      </c>
      <c r="AM161" s="675">
        <v>0</v>
      </c>
      <c r="AN161" s="676">
        <v>0</v>
      </c>
      <c r="AO161" s="672">
        <v>0</v>
      </c>
      <c r="AP161" s="675">
        <v>0</v>
      </c>
      <c r="AQ161" s="675">
        <v>1</v>
      </c>
      <c r="AR161" s="675">
        <v>0</v>
      </c>
    </row>
    <row r="162" spans="1:44" x14ac:dyDescent="0.2">
      <c r="A162" s="666">
        <v>45</v>
      </c>
      <c r="B162" s="666" t="s">
        <v>1343</v>
      </c>
      <c r="C162" s="666">
        <v>2018</v>
      </c>
      <c r="D162" s="667" t="s">
        <v>2356</v>
      </c>
      <c r="E162" s="666" t="s">
        <v>2335</v>
      </c>
      <c r="F162" s="666">
        <v>7.149</v>
      </c>
      <c r="G162" s="668" t="s">
        <v>2336</v>
      </c>
      <c r="H162" s="667" t="s">
        <v>2337</v>
      </c>
      <c r="I162" s="667" t="s">
        <v>73</v>
      </c>
      <c r="J162" s="667" t="s">
        <v>52</v>
      </c>
      <c r="K162" s="667" t="s">
        <v>52</v>
      </c>
      <c r="L162" s="667" t="s">
        <v>52</v>
      </c>
      <c r="M162" s="666" t="s">
        <v>52</v>
      </c>
      <c r="N162" s="668" t="s">
        <v>2348</v>
      </c>
      <c r="O162" s="667" t="s">
        <v>1582</v>
      </c>
      <c r="P162" s="667" t="s">
        <v>2378</v>
      </c>
      <c r="Q162" s="677" t="s">
        <v>79</v>
      </c>
      <c r="R162" s="677"/>
      <c r="S162" s="669" t="s">
        <v>1597</v>
      </c>
      <c r="T162" s="667" t="s">
        <v>591</v>
      </c>
      <c r="U162" s="669">
        <v>4</v>
      </c>
      <c r="V162" s="666">
        <v>6</v>
      </c>
      <c r="W162" s="666">
        <v>2</v>
      </c>
      <c r="X162" s="666">
        <v>3</v>
      </c>
      <c r="Y162" s="666">
        <v>5.5</v>
      </c>
      <c r="Z162" s="670">
        <v>100</v>
      </c>
      <c r="AA162" s="670">
        <v>50</v>
      </c>
      <c r="AB162" s="670">
        <v>60</v>
      </c>
      <c r="AC162" s="670">
        <v>36.666666666666664</v>
      </c>
      <c r="AD162" s="671">
        <v>1</v>
      </c>
      <c r="AE162" s="672">
        <v>1</v>
      </c>
      <c r="AF162" s="673">
        <v>1</v>
      </c>
      <c r="AG162" s="673">
        <v>1</v>
      </c>
      <c r="AH162" s="672">
        <v>1</v>
      </c>
      <c r="AI162" s="673">
        <v>1</v>
      </c>
      <c r="AJ162" s="674">
        <v>1</v>
      </c>
      <c r="AK162" s="675">
        <v>1</v>
      </c>
      <c r="AL162" s="675">
        <v>0</v>
      </c>
      <c r="AM162" s="675">
        <v>0</v>
      </c>
      <c r="AN162" s="676">
        <v>1</v>
      </c>
      <c r="AO162" s="672">
        <v>0</v>
      </c>
      <c r="AP162" s="675">
        <v>0</v>
      </c>
      <c r="AQ162" s="675">
        <v>1</v>
      </c>
      <c r="AR162" s="675">
        <v>1</v>
      </c>
    </row>
    <row r="163" spans="1:44" x14ac:dyDescent="0.2">
      <c r="A163" s="666">
        <v>46</v>
      </c>
      <c r="B163" s="666" t="s">
        <v>1325</v>
      </c>
      <c r="C163" s="666">
        <v>2018</v>
      </c>
      <c r="D163" s="667" t="s">
        <v>2356</v>
      </c>
      <c r="E163" s="666" t="s">
        <v>2375</v>
      </c>
      <c r="F163" s="666">
        <v>3.794</v>
      </c>
      <c r="G163" s="668" t="s">
        <v>2336</v>
      </c>
      <c r="H163" s="666" t="s">
        <v>2337</v>
      </c>
      <c r="I163" s="666" t="s">
        <v>2208</v>
      </c>
      <c r="J163" s="667" t="s">
        <v>2376</v>
      </c>
      <c r="K163" s="666" t="s">
        <v>52</v>
      </c>
      <c r="L163" s="667" t="s">
        <v>2377</v>
      </c>
      <c r="M163" s="666" t="s">
        <v>52</v>
      </c>
      <c r="N163" s="668" t="s">
        <v>2348</v>
      </c>
      <c r="O163" s="667" t="s">
        <v>1582</v>
      </c>
      <c r="P163" s="667" t="s">
        <v>2378</v>
      </c>
      <c r="Q163" s="677" t="s">
        <v>79</v>
      </c>
      <c r="R163" s="677"/>
      <c r="S163" s="669" t="s">
        <v>1597</v>
      </c>
      <c r="T163" s="667" t="s">
        <v>591</v>
      </c>
      <c r="U163" s="669">
        <v>4</v>
      </c>
      <c r="V163" s="666">
        <v>5</v>
      </c>
      <c r="W163" s="666">
        <v>1</v>
      </c>
      <c r="X163" s="666">
        <v>3</v>
      </c>
      <c r="Y163" s="666">
        <v>4.5</v>
      </c>
      <c r="Z163" s="670">
        <v>83.333333333333343</v>
      </c>
      <c r="AA163" s="670">
        <v>25</v>
      </c>
      <c r="AB163" s="670">
        <v>60</v>
      </c>
      <c r="AC163" s="670">
        <v>30</v>
      </c>
      <c r="AD163" s="671">
        <v>1</v>
      </c>
      <c r="AE163" s="672">
        <v>1</v>
      </c>
      <c r="AF163" s="673">
        <v>1</v>
      </c>
      <c r="AG163" s="673">
        <v>1</v>
      </c>
      <c r="AH163" s="672">
        <v>0</v>
      </c>
      <c r="AI163" s="673">
        <v>1</v>
      </c>
      <c r="AJ163" s="674">
        <v>1</v>
      </c>
      <c r="AK163" s="675">
        <v>0</v>
      </c>
      <c r="AL163" s="675">
        <v>0</v>
      </c>
      <c r="AM163" s="675">
        <v>0</v>
      </c>
      <c r="AN163" s="676">
        <v>1</v>
      </c>
      <c r="AO163" s="672">
        <v>1</v>
      </c>
      <c r="AP163" s="675">
        <v>0</v>
      </c>
      <c r="AQ163" s="675">
        <v>1</v>
      </c>
      <c r="AR163" s="675">
        <v>0</v>
      </c>
    </row>
    <row r="164" spans="1:44" x14ac:dyDescent="0.2">
      <c r="A164" s="666">
        <v>46</v>
      </c>
      <c r="B164" s="666" t="s">
        <v>1325</v>
      </c>
      <c r="C164" s="666">
        <v>2018</v>
      </c>
      <c r="D164" s="667" t="s">
        <v>2356</v>
      </c>
      <c r="E164" s="666" t="s">
        <v>2375</v>
      </c>
      <c r="F164" s="666">
        <v>3.794</v>
      </c>
      <c r="G164" s="668" t="s">
        <v>2336</v>
      </c>
      <c r="H164" s="666" t="s">
        <v>2337</v>
      </c>
      <c r="I164" s="666" t="s">
        <v>2208</v>
      </c>
      <c r="J164" s="667" t="s">
        <v>2376</v>
      </c>
      <c r="K164" s="666" t="s">
        <v>2364</v>
      </c>
      <c r="L164" s="666" t="s">
        <v>2362</v>
      </c>
      <c r="M164" s="666" t="s">
        <v>52</v>
      </c>
      <c r="N164" s="668" t="s">
        <v>2348</v>
      </c>
      <c r="O164" s="667" t="s">
        <v>1582</v>
      </c>
      <c r="P164" s="667" t="s">
        <v>2378</v>
      </c>
      <c r="Q164" s="677" t="s">
        <v>79</v>
      </c>
      <c r="R164" s="677"/>
      <c r="S164" s="669" t="s">
        <v>1597</v>
      </c>
      <c r="T164" s="667" t="s">
        <v>591</v>
      </c>
      <c r="U164" s="669">
        <v>4</v>
      </c>
      <c r="V164" s="666">
        <v>5</v>
      </c>
      <c r="W164" s="666">
        <v>1</v>
      </c>
      <c r="X164" s="666">
        <v>3</v>
      </c>
      <c r="Y164" s="666">
        <v>4.5</v>
      </c>
      <c r="Z164" s="670">
        <v>83.333333333333343</v>
      </c>
      <c r="AA164" s="670">
        <v>25</v>
      </c>
      <c r="AB164" s="670">
        <v>60</v>
      </c>
      <c r="AC164" s="670">
        <v>30</v>
      </c>
      <c r="AD164" s="671">
        <v>1</v>
      </c>
      <c r="AE164" s="672">
        <v>1</v>
      </c>
      <c r="AF164" s="673">
        <v>1</v>
      </c>
      <c r="AG164" s="673">
        <v>1</v>
      </c>
      <c r="AH164" s="672">
        <v>0</v>
      </c>
      <c r="AI164" s="673">
        <v>1</v>
      </c>
      <c r="AJ164" s="674">
        <v>1</v>
      </c>
      <c r="AK164" s="675">
        <v>0</v>
      </c>
      <c r="AL164" s="675">
        <v>0</v>
      </c>
      <c r="AM164" s="675">
        <v>0</v>
      </c>
      <c r="AN164" s="676">
        <v>1</v>
      </c>
      <c r="AO164" s="672">
        <v>1</v>
      </c>
      <c r="AP164" s="675">
        <v>0</v>
      </c>
      <c r="AQ164" s="675">
        <v>1</v>
      </c>
      <c r="AR164" s="675">
        <v>0</v>
      </c>
    </row>
    <row r="165" spans="1:44" x14ac:dyDescent="0.2">
      <c r="A165" s="666">
        <v>46</v>
      </c>
      <c r="B165" s="666" t="s">
        <v>1325</v>
      </c>
      <c r="C165" s="666">
        <v>2018</v>
      </c>
      <c r="D165" s="667" t="s">
        <v>2356</v>
      </c>
      <c r="E165" s="666" t="s">
        <v>2375</v>
      </c>
      <c r="F165" s="666">
        <v>3.794</v>
      </c>
      <c r="G165" s="668" t="s">
        <v>2336</v>
      </c>
      <c r="H165" s="666" t="s">
        <v>2337</v>
      </c>
      <c r="I165" s="666" t="s">
        <v>2208</v>
      </c>
      <c r="J165" s="667" t="s">
        <v>2376</v>
      </c>
      <c r="K165" s="667" t="s">
        <v>52</v>
      </c>
      <c r="L165" s="667" t="s">
        <v>2379</v>
      </c>
      <c r="M165" s="666" t="s">
        <v>52</v>
      </c>
      <c r="N165" s="668" t="s">
        <v>2348</v>
      </c>
      <c r="O165" s="667" t="s">
        <v>1582</v>
      </c>
      <c r="P165" s="667" t="s">
        <v>2378</v>
      </c>
      <c r="Q165" s="677" t="s">
        <v>79</v>
      </c>
      <c r="R165" s="677"/>
      <c r="S165" s="669" t="s">
        <v>1597</v>
      </c>
      <c r="T165" s="667" t="s">
        <v>591</v>
      </c>
      <c r="U165" s="669">
        <v>4</v>
      </c>
      <c r="V165" s="666">
        <v>5</v>
      </c>
      <c r="W165" s="666">
        <v>1</v>
      </c>
      <c r="X165" s="666">
        <v>3</v>
      </c>
      <c r="Y165" s="666">
        <v>4.5</v>
      </c>
      <c r="Z165" s="670">
        <v>83.333333333333343</v>
      </c>
      <c r="AA165" s="670">
        <v>25</v>
      </c>
      <c r="AB165" s="670">
        <v>60</v>
      </c>
      <c r="AC165" s="670">
        <v>30</v>
      </c>
      <c r="AD165" s="671">
        <v>1</v>
      </c>
      <c r="AE165" s="672">
        <v>1</v>
      </c>
      <c r="AF165" s="673">
        <v>1</v>
      </c>
      <c r="AG165" s="673">
        <v>1</v>
      </c>
      <c r="AH165" s="672">
        <v>0</v>
      </c>
      <c r="AI165" s="673">
        <v>1</v>
      </c>
      <c r="AJ165" s="674">
        <v>1</v>
      </c>
      <c r="AK165" s="675">
        <v>0</v>
      </c>
      <c r="AL165" s="675">
        <v>0</v>
      </c>
      <c r="AM165" s="675">
        <v>0</v>
      </c>
      <c r="AN165" s="676">
        <v>1</v>
      </c>
      <c r="AO165" s="672">
        <v>1</v>
      </c>
      <c r="AP165" s="675">
        <v>0</v>
      </c>
      <c r="AQ165" s="675">
        <v>1</v>
      </c>
      <c r="AR165" s="675">
        <v>0</v>
      </c>
    </row>
    <row r="166" spans="1:44" x14ac:dyDescent="0.2">
      <c r="A166" s="666">
        <v>47</v>
      </c>
      <c r="B166" s="666" t="s">
        <v>1344</v>
      </c>
      <c r="C166" s="666">
        <v>2019</v>
      </c>
      <c r="D166" s="667" t="s">
        <v>2356</v>
      </c>
      <c r="E166" s="666" t="s">
        <v>2375</v>
      </c>
      <c r="F166" s="666">
        <v>4.3460000000000001</v>
      </c>
      <c r="G166" s="668" t="s">
        <v>2336</v>
      </c>
      <c r="H166" s="667" t="s">
        <v>2337</v>
      </c>
      <c r="I166" s="667" t="s">
        <v>73</v>
      </c>
      <c r="J166" s="667" t="s">
        <v>52</v>
      </c>
      <c r="K166" s="667" t="s">
        <v>52</v>
      </c>
      <c r="L166" s="667" t="s">
        <v>52</v>
      </c>
      <c r="M166" s="666" t="s">
        <v>52</v>
      </c>
      <c r="N166" s="668" t="s">
        <v>2348</v>
      </c>
      <c r="O166" s="667" t="s">
        <v>1582</v>
      </c>
      <c r="P166" s="667" t="s">
        <v>2378</v>
      </c>
      <c r="Q166" s="677" t="s">
        <v>247</v>
      </c>
      <c r="R166" s="677"/>
      <c r="S166" s="669" t="s">
        <v>1597</v>
      </c>
      <c r="T166" s="667" t="s">
        <v>591</v>
      </c>
      <c r="U166" s="669">
        <v>4</v>
      </c>
      <c r="V166" s="666">
        <v>6</v>
      </c>
      <c r="W166" s="666">
        <v>2</v>
      </c>
      <c r="X166" s="666">
        <v>2</v>
      </c>
      <c r="Y166" s="666">
        <v>5</v>
      </c>
      <c r="Z166" s="670">
        <v>100</v>
      </c>
      <c r="AA166" s="670">
        <v>50</v>
      </c>
      <c r="AB166" s="670">
        <v>40</v>
      </c>
      <c r="AC166" s="670">
        <v>33.333333333333329</v>
      </c>
      <c r="AD166" s="671">
        <v>1</v>
      </c>
      <c r="AE166" s="672">
        <v>1</v>
      </c>
      <c r="AF166" s="673">
        <v>1</v>
      </c>
      <c r="AG166" s="673">
        <v>1</v>
      </c>
      <c r="AH166" s="672">
        <v>1</v>
      </c>
      <c r="AI166" s="673">
        <v>1</v>
      </c>
      <c r="AJ166" s="674">
        <v>1</v>
      </c>
      <c r="AK166" s="675">
        <v>1</v>
      </c>
      <c r="AL166" s="675">
        <v>0</v>
      </c>
      <c r="AM166" s="675">
        <v>0</v>
      </c>
      <c r="AN166" s="676">
        <v>1</v>
      </c>
      <c r="AO166" s="672">
        <v>0</v>
      </c>
      <c r="AP166" s="675">
        <v>0</v>
      </c>
      <c r="AQ166" s="675">
        <v>1</v>
      </c>
      <c r="AR166" s="675">
        <v>0</v>
      </c>
    </row>
    <row r="167" spans="1:44" x14ac:dyDescent="0.2">
      <c r="A167" s="666">
        <v>1</v>
      </c>
      <c r="B167" s="666" t="s">
        <v>1352</v>
      </c>
      <c r="C167" s="666">
        <v>2015</v>
      </c>
      <c r="D167" s="667" t="s">
        <v>2356</v>
      </c>
      <c r="E167" s="666" t="s">
        <v>2375</v>
      </c>
      <c r="F167" s="666">
        <v>3.5569999999999999</v>
      </c>
      <c r="G167" s="668" t="s">
        <v>2336</v>
      </c>
      <c r="H167" s="666" t="s">
        <v>2337</v>
      </c>
      <c r="I167" s="666" t="s">
        <v>2208</v>
      </c>
      <c r="J167" s="667" t="s">
        <v>2435</v>
      </c>
      <c r="K167" s="666" t="s">
        <v>52</v>
      </c>
      <c r="L167" s="667" t="s">
        <v>2347</v>
      </c>
      <c r="M167" s="666" t="s">
        <v>52</v>
      </c>
      <c r="N167" s="668" t="s">
        <v>2360</v>
      </c>
      <c r="O167" s="667" t="s">
        <v>268</v>
      </c>
      <c r="P167" s="666" t="s">
        <v>2361</v>
      </c>
      <c r="Q167" s="677" t="s">
        <v>182</v>
      </c>
      <c r="R167" s="677"/>
      <c r="S167" s="669" t="s">
        <v>1598</v>
      </c>
      <c r="T167" s="667" t="s">
        <v>496</v>
      </c>
      <c r="U167" s="669">
        <v>1</v>
      </c>
      <c r="V167" s="666">
        <v>4</v>
      </c>
      <c r="W167" s="666">
        <v>3</v>
      </c>
      <c r="X167" s="666">
        <v>3</v>
      </c>
      <c r="Y167" s="666">
        <v>2.5</v>
      </c>
      <c r="Z167" s="670">
        <v>66.666666666666657</v>
      </c>
      <c r="AA167" s="670">
        <v>75</v>
      </c>
      <c r="AB167" s="670">
        <v>60</v>
      </c>
      <c r="AC167" s="670">
        <v>16.666666666666664</v>
      </c>
      <c r="AD167" s="671">
        <v>1</v>
      </c>
      <c r="AE167" s="672">
        <v>1</v>
      </c>
      <c r="AF167" s="673">
        <v>1</v>
      </c>
      <c r="AG167" s="673">
        <v>1</v>
      </c>
      <c r="AH167" s="672">
        <v>0</v>
      </c>
      <c r="AI167" s="673">
        <v>0</v>
      </c>
      <c r="AJ167" s="674">
        <v>1</v>
      </c>
      <c r="AK167" s="675">
        <v>1</v>
      </c>
      <c r="AL167" s="675">
        <v>1</v>
      </c>
      <c r="AM167" s="675">
        <v>0</v>
      </c>
      <c r="AN167" s="676">
        <v>0</v>
      </c>
      <c r="AO167" s="672">
        <v>1</v>
      </c>
      <c r="AP167" s="675">
        <v>0</v>
      </c>
      <c r="AQ167" s="675">
        <v>1</v>
      </c>
      <c r="AR167" s="675">
        <v>1</v>
      </c>
    </row>
    <row r="168" spans="1:44" x14ac:dyDescent="0.2">
      <c r="A168" s="666">
        <v>41</v>
      </c>
      <c r="B168" s="666" t="s">
        <v>2436</v>
      </c>
      <c r="C168" s="666">
        <v>1977</v>
      </c>
      <c r="D168" s="667" t="s">
        <v>2344</v>
      </c>
      <c r="E168" s="666" t="s">
        <v>2437</v>
      </c>
      <c r="F168" s="666" t="s">
        <v>52</v>
      </c>
      <c r="G168" s="668" t="s">
        <v>2336</v>
      </c>
      <c r="H168" s="666" t="s">
        <v>2337</v>
      </c>
      <c r="I168" s="666" t="s">
        <v>2208</v>
      </c>
      <c r="J168" s="667" t="s">
        <v>2346</v>
      </c>
      <c r="K168" s="666" t="s">
        <v>52</v>
      </c>
      <c r="L168" s="666" t="s">
        <v>2347</v>
      </c>
      <c r="M168" s="666" t="s">
        <v>52</v>
      </c>
      <c r="N168" s="668" t="s">
        <v>2348</v>
      </c>
      <c r="O168" s="667" t="s">
        <v>1585</v>
      </c>
      <c r="P168" s="667" t="s">
        <v>2438</v>
      </c>
      <c r="Q168" s="677" t="s">
        <v>629</v>
      </c>
      <c r="R168" s="677"/>
      <c r="S168" s="668" t="s">
        <v>1596</v>
      </c>
      <c r="T168" s="666" t="s">
        <v>632</v>
      </c>
      <c r="U168" s="668">
        <v>3</v>
      </c>
      <c r="V168" s="666">
        <v>3</v>
      </c>
      <c r="W168" s="666">
        <v>2</v>
      </c>
      <c r="X168" s="666">
        <v>2</v>
      </c>
      <c r="Y168" s="666">
        <v>1.75</v>
      </c>
      <c r="Z168" s="670">
        <v>50</v>
      </c>
      <c r="AA168" s="670">
        <v>50</v>
      </c>
      <c r="AB168" s="670">
        <v>40</v>
      </c>
      <c r="AC168" s="670">
        <v>11.666666666666666</v>
      </c>
      <c r="AD168" s="671">
        <v>1</v>
      </c>
      <c r="AE168" s="672">
        <v>0</v>
      </c>
      <c r="AF168" s="673">
        <v>0</v>
      </c>
      <c r="AG168" s="673">
        <v>0</v>
      </c>
      <c r="AH168" s="672">
        <v>1</v>
      </c>
      <c r="AI168" s="673">
        <v>1</v>
      </c>
      <c r="AJ168" s="674">
        <v>1</v>
      </c>
      <c r="AK168" s="675">
        <v>1</v>
      </c>
      <c r="AL168" s="675">
        <v>0</v>
      </c>
      <c r="AM168" s="675">
        <v>0</v>
      </c>
      <c r="AN168" s="676">
        <v>0</v>
      </c>
      <c r="AO168" s="672">
        <v>1</v>
      </c>
      <c r="AP168" s="675">
        <v>0</v>
      </c>
      <c r="AQ168" s="675">
        <v>0</v>
      </c>
      <c r="AR168" s="675">
        <v>1</v>
      </c>
    </row>
    <row r="169" spans="1:44" x14ac:dyDescent="0.2">
      <c r="A169" s="666">
        <v>41</v>
      </c>
      <c r="B169" s="666" t="s">
        <v>2436</v>
      </c>
      <c r="C169" s="666">
        <v>1977</v>
      </c>
      <c r="D169" s="667" t="s">
        <v>2344</v>
      </c>
      <c r="E169" s="666" t="s">
        <v>2437</v>
      </c>
      <c r="F169" s="666" t="s">
        <v>52</v>
      </c>
      <c r="G169" s="668" t="s">
        <v>2336</v>
      </c>
      <c r="H169" s="666" t="s">
        <v>2337</v>
      </c>
      <c r="I169" s="666" t="s">
        <v>2208</v>
      </c>
      <c r="J169" s="667" t="s">
        <v>2350</v>
      </c>
      <c r="K169" s="666" t="s">
        <v>52</v>
      </c>
      <c r="L169" s="667" t="s">
        <v>2347</v>
      </c>
      <c r="M169" s="666" t="s">
        <v>52</v>
      </c>
      <c r="N169" s="668" t="s">
        <v>2348</v>
      </c>
      <c r="O169" s="667" t="s">
        <v>1585</v>
      </c>
      <c r="P169" s="667" t="s">
        <v>2438</v>
      </c>
      <c r="Q169" s="677" t="s">
        <v>629</v>
      </c>
      <c r="R169" s="677"/>
      <c r="S169" s="668" t="s">
        <v>1596</v>
      </c>
      <c r="T169" s="666" t="s">
        <v>632</v>
      </c>
      <c r="U169" s="669">
        <v>3</v>
      </c>
      <c r="V169" s="666">
        <v>3</v>
      </c>
      <c r="W169" s="666">
        <v>2</v>
      </c>
      <c r="X169" s="666">
        <v>2</v>
      </c>
      <c r="Y169" s="666">
        <v>1.75</v>
      </c>
      <c r="Z169" s="670">
        <v>50</v>
      </c>
      <c r="AA169" s="670">
        <v>50</v>
      </c>
      <c r="AB169" s="670">
        <v>40</v>
      </c>
      <c r="AC169" s="670">
        <v>11.666666666666666</v>
      </c>
      <c r="AD169" s="671">
        <v>1</v>
      </c>
      <c r="AE169" s="672">
        <v>0</v>
      </c>
      <c r="AF169" s="673">
        <v>0</v>
      </c>
      <c r="AG169" s="673">
        <v>0</v>
      </c>
      <c r="AH169" s="672">
        <v>1</v>
      </c>
      <c r="AI169" s="673">
        <v>1</v>
      </c>
      <c r="AJ169" s="674">
        <v>1</v>
      </c>
      <c r="AK169" s="675">
        <v>1</v>
      </c>
      <c r="AL169" s="675">
        <v>0</v>
      </c>
      <c r="AM169" s="675">
        <v>0</v>
      </c>
      <c r="AN169" s="676">
        <v>0</v>
      </c>
      <c r="AO169" s="672">
        <v>1</v>
      </c>
      <c r="AP169" s="675">
        <v>0</v>
      </c>
      <c r="AQ169" s="675">
        <v>0</v>
      </c>
      <c r="AR169" s="675">
        <v>1</v>
      </c>
    </row>
    <row r="170" spans="1:44" x14ac:dyDescent="0.2">
      <c r="A170" s="666">
        <v>41</v>
      </c>
      <c r="B170" s="666" t="s">
        <v>2436</v>
      </c>
      <c r="C170" s="666">
        <v>1977</v>
      </c>
      <c r="D170" s="667" t="s">
        <v>2344</v>
      </c>
      <c r="E170" s="666" t="s">
        <v>2437</v>
      </c>
      <c r="F170" s="666" t="s">
        <v>52</v>
      </c>
      <c r="G170" s="668" t="s">
        <v>2336</v>
      </c>
      <c r="H170" s="666" t="s">
        <v>2337</v>
      </c>
      <c r="I170" s="666" t="s">
        <v>2208</v>
      </c>
      <c r="J170" s="667" t="s">
        <v>2352</v>
      </c>
      <c r="K170" s="666" t="s">
        <v>52</v>
      </c>
      <c r="L170" s="667" t="s">
        <v>2347</v>
      </c>
      <c r="M170" s="666" t="s">
        <v>52</v>
      </c>
      <c r="N170" s="668" t="s">
        <v>2348</v>
      </c>
      <c r="O170" s="667" t="s">
        <v>1585</v>
      </c>
      <c r="P170" s="667" t="s">
        <v>2438</v>
      </c>
      <c r="Q170" s="677" t="s">
        <v>629</v>
      </c>
      <c r="R170" s="677"/>
      <c r="S170" s="668" t="s">
        <v>1596</v>
      </c>
      <c r="T170" s="666" t="s">
        <v>632</v>
      </c>
      <c r="U170" s="669">
        <v>3</v>
      </c>
      <c r="V170" s="666">
        <v>3</v>
      </c>
      <c r="W170" s="666">
        <v>2</v>
      </c>
      <c r="X170" s="666">
        <v>2</v>
      </c>
      <c r="Y170" s="666">
        <v>1.75</v>
      </c>
      <c r="Z170" s="670">
        <v>50</v>
      </c>
      <c r="AA170" s="670">
        <v>50</v>
      </c>
      <c r="AB170" s="670">
        <v>40</v>
      </c>
      <c r="AC170" s="670">
        <v>11.666666666666666</v>
      </c>
      <c r="AD170" s="671">
        <v>1</v>
      </c>
      <c r="AE170" s="672">
        <v>0</v>
      </c>
      <c r="AF170" s="673">
        <v>0</v>
      </c>
      <c r="AG170" s="673">
        <v>0</v>
      </c>
      <c r="AH170" s="672">
        <v>1</v>
      </c>
      <c r="AI170" s="673">
        <v>1</v>
      </c>
      <c r="AJ170" s="674">
        <v>1</v>
      </c>
      <c r="AK170" s="675">
        <v>1</v>
      </c>
      <c r="AL170" s="675">
        <v>0</v>
      </c>
      <c r="AM170" s="675">
        <v>0</v>
      </c>
      <c r="AN170" s="676">
        <v>0</v>
      </c>
      <c r="AO170" s="672">
        <v>1</v>
      </c>
      <c r="AP170" s="675">
        <v>0</v>
      </c>
      <c r="AQ170" s="675">
        <v>0</v>
      </c>
      <c r="AR170" s="675">
        <v>1</v>
      </c>
    </row>
    <row r="171" spans="1:44" x14ac:dyDescent="0.2">
      <c r="A171" s="666">
        <v>41</v>
      </c>
      <c r="B171" s="666" t="s">
        <v>2436</v>
      </c>
      <c r="C171" s="666">
        <v>1977</v>
      </c>
      <c r="D171" s="667" t="s">
        <v>2344</v>
      </c>
      <c r="E171" s="666" t="s">
        <v>2437</v>
      </c>
      <c r="F171" s="666" t="s">
        <v>52</v>
      </c>
      <c r="G171" s="668" t="s">
        <v>2336</v>
      </c>
      <c r="H171" s="666" t="s">
        <v>2337</v>
      </c>
      <c r="I171" s="666" t="s">
        <v>2208</v>
      </c>
      <c r="J171" s="667" t="s">
        <v>2346</v>
      </c>
      <c r="K171" s="666" t="s">
        <v>52</v>
      </c>
      <c r="L171" s="666" t="s">
        <v>2347</v>
      </c>
      <c r="M171" s="666" t="s">
        <v>52</v>
      </c>
      <c r="N171" s="668" t="s">
        <v>2348</v>
      </c>
      <c r="O171" s="667" t="s">
        <v>1582</v>
      </c>
      <c r="P171" s="667" t="s">
        <v>2349</v>
      </c>
      <c r="Q171" s="677" t="s">
        <v>628</v>
      </c>
      <c r="R171" s="677"/>
      <c r="S171" s="668" t="s">
        <v>1596</v>
      </c>
      <c r="T171" s="666" t="s">
        <v>632</v>
      </c>
      <c r="U171" s="668">
        <v>3</v>
      </c>
      <c r="V171" s="666">
        <v>3</v>
      </c>
      <c r="W171" s="666">
        <v>2</v>
      </c>
      <c r="X171" s="666">
        <v>2</v>
      </c>
      <c r="Y171" s="666">
        <v>1.75</v>
      </c>
      <c r="Z171" s="670">
        <v>50</v>
      </c>
      <c r="AA171" s="670">
        <v>50</v>
      </c>
      <c r="AB171" s="670">
        <v>40</v>
      </c>
      <c r="AC171" s="670">
        <v>11.666666666666666</v>
      </c>
      <c r="AD171" s="671">
        <v>1</v>
      </c>
      <c r="AE171" s="672">
        <v>0</v>
      </c>
      <c r="AF171" s="673">
        <v>0</v>
      </c>
      <c r="AG171" s="673">
        <v>0</v>
      </c>
      <c r="AH171" s="672">
        <v>1</v>
      </c>
      <c r="AI171" s="673">
        <v>1</v>
      </c>
      <c r="AJ171" s="674">
        <v>1</v>
      </c>
      <c r="AK171" s="675">
        <v>1</v>
      </c>
      <c r="AL171" s="675">
        <v>0</v>
      </c>
      <c r="AM171" s="675">
        <v>0</v>
      </c>
      <c r="AN171" s="676">
        <v>0</v>
      </c>
      <c r="AO171" s="672">
        <v>1</v>
      </c>
      <c r="AP171" s="675">
        <v>0</v>
      </c>
      <c r="AQ171" s="675">
        <v>0</v>
      </c>
      <c r="AR171" s="675">
        <v>1</v>
      </c>
    </row>
    <row r="172" spans="1:44" x14ac:dyDescent="0.2">
      <c r="A172" s="666">
        <v>41</v>
      </c>
      <c r="B172" s="666" t="s">
        <v>2436</v>
      </c>
      <c r="C172" s="666">
        <v>1977</v>
      </c>
      <c r="D172" s="667" t="s">
        <v>2344</v>
      </c>
      <c r="E172" s="666" t="s">
        <v>2437</v>
      </c>
      <c r="F172" s="666" t="s">
        <v>52</v>
      </c>
      <c r="G172" s="668" t="s">
        <v>2336</v>
      </c>
      <c r="H172" s="666" t="s">
        <v>2337</v>
      </c>
      <c r="I172" s="666" t="s">
        <v>2208</v>
      </c>
      <c r="J172" s="667" t="s">
        <v>2350</v>
      </c>
      <c r="K172" s="666" t="s">
        <v>52</v>
      </c>
      <c r="L172" s="667" t="s">
        <v>2347</v>
      </c>
      <c r="M172" s="666" t="s">
        <v>52</v>
      </c>
      <c r="N172" s="668" t="s">
        <v>2348</v>
      </c>
      <c r="O172" s="667" t="s">
        <v>1582</v>
      </c>
      <c r="P172" s="667" t="s">
        <v>2349</v>
      </c>
      <c r="Q172" s="677" t="s">
        <v>628</v>
      </c>
      <c r="R172" s="677"/>
      <c r="S172" s="668" t="s">
        <v>1596</v>
      </c>
      <c r="T172" s="666" t="s">
        <v>632</v>
      </c>
      <c r="U172" s="668">
        <v>3</v>
      </c>
      <c r="V172" s="666">
        <v>3</v>
      </c>
      <c r="W172" s="666">
        <v>2</v>
      </c>
      <c r="X172" s="666">
        <v>2</v>
      </c>
      <c r="Y172" s="666">
        <v>1.75</v>
      </c>
      <c r="Z172" s="670">
        <v>50</v>
      </c>
      <c r="AA172" s="670">
        <v>50</v>
      </c>
      <c r="AB172" s="670">
        <v>40</v>
      </c>
      <c r="AC172" s="670">
        <v>11.666666666666666</v>
      </c>
      <c r="AD172" s="671">
        <v>1</v>
      </c>
      <c r="AE172" s="672">
        <v>0</v>
      </c>
      <c r="AF172" s="673">
        <v>0</v>
      </c>
      <c r="AG172" s="673">
        <v>0</v>
      </c>
      <c r="AH172" s="672">
        <v>1</v>
      </c>
      <c r="AI172" s="673">
        <v>1</v>
      </c>
      <c r="AJ172" s="674">
        <v>1</v>
      </c>
      <c r="AK172" s="675">
        <v>1</v>
      </c>
      <c r="AL172" s="675">
        <v>0</v>
      </c>
      <c r="AM172" s="675">
        <v>0</v>
      </c>
      <c r="AN172" s="676">
        <v>0</v>
      </c>
      <c r="AO172" s="672">
        <v>1</v>
      </c>
      <c r="AP172" s="675">
        <v>0</v>
      </c>
      <c r="AQ172" s="675">
        <v>0</v>
      </c>
      <c r="AR172" s="675">
        <v>1</v>
      </c>
    </row>
    <row r="173" spans="1:44" x14ac:dyDescent="0.2">
      <c r="A173" s="666">
        <v>41</v>
      </c>
      <c r="B173" s="666" t="s">
        <v>2436</v>
      </c>
      <c r="C173" s="666">
        <v>1977</v>
      </c>
      <c r="D173" s="667" t="s">
        <v>2344</v>
      </c>
      <c r="E173" s="666" t="s">
        <v>2437</v>
      </c>
      <c r="F173" s="666" t="s">
        <v>52</v>
      </c>
      <c r="G173" s="668" t="s">
        <v>2336</v>
      </c>
      <c r="H173" s="666" t="s">
        <v>2337</v>
      </c>
      <c r="I173" s="666" t="s">
        <v>2208</v>
      </c>
      <c r="J173" s="667" t="s">
        <v>2352</v>
      </c>
      <c r="K173" s="666" t="s">
        <v>52</v>
      </c>
      <c r="L173" s="667" t="s">
        <v>2347</v>
      </c>
      <c r="M173" s="666" t="s">
        <v>52</v>
      </c>
      <c r="N173" s="668" t="s">
        <v>2348</v>
      </c>
      <c r="O173" s="667" t="s">
        <v>1582</v>
      </c>
      <c r="P173" s="667" t="s">
        <v>2349</v>
      </c>
      <c r="Q173" s="677" t="s">
        <v>628</v>
      </c>
      <c r="R173" s="677"/>
      <c r="S173" s="668" t="s">
        <v>1596</v>
      </c>
      <c r="T173" s="666" t="s">
        <v>632</v>
      </c>
      <c r="U173" s="668">
        <v>3</v>
      </c>
      <c r="V173" s="666">
        <v>3</v>
      </c>
      <c r="W173" s="666">
        <v>2</v>
      </c>
      <c r="X173" s="666">
        <v>2</v>
      </c>
      <c r="Y173" s="666">
        <v>1.75</v>
      </c>
      <c r="Z173" s="670">
        <v>50</v>
      </c>
      <c r="AA173" s="670">
        <v>50</v>
      </c>
      <c r="AB173" s="670">
        <v>40</v>
      </c>
      <c r="AC173" s="670">
        <v>11.666666666666666</v>
      </c>
      <c r="AD173" s="671">
        <v>1</v>
      </c>
      <c r="AE173" s="672">
        <v>0</v>
      </c>
      <c r="AF173" s="673">
        <v>0</v>
      </c>
      <c r="AG173" s="673">
        <v>0</v>
      </c>
      <c r="AH173" s="672">
        <v>1</v>
      </c>
      <c r="AI173" s="673">
        <v>1</v>
      </c>
      <c r="AJ173" s="674">
        <v>1</v>
      </c>
      <c r="AK173" s="675">
        <v>1</v>
      </c>
      <c r="AL173" s="675">
        <v>0</v>
      </c>
      <c r="AM173" s="675">
        <v>0</v>
      </c>
      <c r="AN173" s="676">
        <v>0</v>
      </c>
      <c r="AO173" s="672">
        <v>1</v>
      </c>
      <c r="AP173" s="675">
        <v>0</v>
      </c>
      <c r="AQ173" s="675">
        <v>0</v>
      </c>
      <c r="AR173" s="675">
        <v>1</v>
      </c>
    </row>
    <row r="174" spans="1:44" x14ac:dyDescent="0.2">
      <c r="A174" s="666">
        <v>9</v>
      </c>
      <c r="B174" s="666" t="s">
        <v>1338</v>
      </c>
      <c r="C174" s="666">
        <v>1983</v>
      </c>
      <c r="D174" s="667" t="s">
        <v>2396</v>
      </c>
      <c r="E174" s="666" t="s">
        <v>2397</v>
      </c>
      <c r="F174" s="666" t="s">
        <v>52</v>
      </c>
      <c r="G174" s="668" t="s">
        <v>2336</v>
      </c>
      <c r="H174" s="666" t="s">
        <v>2337</v>
      </c>
      <c r="I174" s="666" t="s">
        <v>2208</v>
      </c>
      <c r="J174" s="667" t="s">
        <v>2398</v>
      </c>
      <c r="K174" s="667" t="s">
        <v>710</v>
      </c>
      <c r="L174" s="666" t="s">
        <v>2362</v>
      </c>
      <c r="M174" s="666" t="s">
        <v>52</v>
      </c>
      <c r="N174" s="668" t="s">
        <v>2348</v>
      </c>
      <c r="O174" s="667" t="s">
        <v>1585</v>
      </c>
      <c r="P174" s="667" t="s">
        <v>2399</v>
      </c>
      <c r="Q174" s="677" t="s">
        <v>174</v>
      </c>
      <c r="R174" s="677"/>
      <c r="S174" s="668" t="s">
        <v>1596</v>
      </c>
      <c r="T174" s="667" t="s">
        <v>760</v>
      </c>
      <c r="U174" s="668">
        <v>3</v>
      </c>
      <c r="V174" s="666">
        <v>6</v>
      </c>
      <c r="W174" s="666">
        <v>2</v>
      </c>
      <c r="X174" s="666">
        <v>1</v>
      </c>
      <c r="Y174" s="666">
        <v>4.5</v>
      </c>
      <c r="Z174" s="670">
        <v>100</v>
      </c>
      <c r="AA174" s="670">
        <v>50</v>
      </c>
      <c r="AB174" s="670">
        <v>20</v>
      </c>
      <c r="AC174" s="670">
        <v>30</v>
      </c>
      <c r="AD174" s="671">
        <v>1</v>
      </c>
      <c r="AE174" s="672">
        <v>1</v>
      </c>
      <c r="AF174" s="673">
        <v>1</v>
      </c>
      <c r="AG174" s="673">
        <v>1</v>
      </c>
      <c r="AH174" s="672">
        <v>1</v>
      </c>
      <c r="AI174" s="673">
        <v>1</v>
      </c>
      <c r="AJ174" s="674">
        <v>1</v>
      </c>
      <c r="AK174" s="675">
        <v>1</v>
      </c>
      <c r="AL174" s="675">
        <v>0</v>
      </c>
      <c r="AM174" s="675">
        <v>0</v>
      </c>
      <c r="AN174" s="676">
        <v>0</v>
      </c>
      <c r="AO174" s="672">
        <v>1</v>
      </c>
      <c r="AP174" s="675">
        <v>0</v>
      </c>
      <c r="AQ174" s="675">
        <v>0</v>
      </c>
      <c r="AR174" s="675">
        <v>0</v>
      </c>
    </row>
    <row r="175" spans="1:44" x14ac:dyDescent="0.2">
      <c r="A175" s="666">
        <v>9</v>
      </c>
      <c r="B175" s="666" t="s">
        <v>1338</v>
      </c>
      <c r="C175" s="666">
        <v>1983</v>
      </c>
      <c r="D175" s="667" t="s">
        <v>2396</v>
      </c>
      <c r="E175" s="666" t="s">
        <v>2397</v>
      </c>
      <c r="F175" s="666" t="s">
        <v>52</v>
      </c>
      <c r="G175" s="668" t="s">
        <v>2336</v>
      </c>
      <c r="H175" s="666" t="s">
        <v>2337</v>
      </c>
      <c r="I175" s="666" t="s">
        <v>2208</v>
      </c>
      <c r="J175" s="667" t="s">
        <v>2398</v>
      </c>
      <c r="K175" s="667" t="s">
        <v>710</v>
      </c>
      <c r="L175" s="666" t="s">
        <v>2362</v>
      </c>
      <c r="M175" s="666" t="s">
        <v>52</v>
      </c>
      <c r="N175" s="668" t="s">
        <v>2348</v>
      </c>
      <c r="O175" s="667" t="s">
        <v>1585</v>
      </c>
      <c r="P175" s="667" t="s">
        <v>2399</v>
      </c>
      <c r="Q175" s="677" t="s">
        <v>174</v>
      </c>
      <c r="R175" s="677"/>
      <c r="S175" s="668" t="s">
        <v>1596</v>
      </c>
      <c r="T175" s="667" t="s">
        <v>759</v>
      </c>
      <c r="U175" s="668">
        <v>3</v>
      </c>
      <c r="V175" s="666">
        <v>6</v>
      </c>
      <c r="W175" s="666">
        <v>2</v>
      </c>
      <c r="X175" s="666">
        <v>1</v>
      </c>
      <c r="Y175" s="666">
        <v>4.5</v>
      </c>
      <c r="Z175" s="670">
        <v>100</v>
      </c>
      <c r="AA175" s="670">
        <v>50</v>
      </c>
      <c r="AB175" s="670">
        <v>20</v>
      </c>
      <c r="AC175" s="670">
        <v>30</v>
      </c>
      <c r="AD175" s="671">
        <v>1</v>
      </c>
      <c r="AE175" s="672">
        <v>1</v>
      </c>
      <c r="AF175" s="673">
        <v>1</v>
      </c>
      <c r="AG175" s="673">
        <v>1</v>
      </c>
      <c r="AH175" s="672">
        <v>1</v>
      </c>
      <c r="AI175" s="673">
        <v>1</v>
      </c>
      <c r="AJ175" s="674">
        <v>1</v>
      </c>
      <c r="AK175" s="675">
        <v>1</v>
      </c>
      <c r="AL175" s="675">
        <v>0</v>
      </c>
      <c r="AM175" s="675">
        <v>0</v>
      </c>
      <c r="AN175" s="676">
        <v>0</v>
      </c>
      <c r="AO175" s="672">
        <v>1</v>
      </c>
      <c r="AP175" s="675">
        <v>0</v>
      </c>
      <c r="AQ175" s="675">
        <v>0</v>
      </c>
      <c r="AR175" s="675">
        <v>0</v>
      </c>
    </row>
    <row r="176" spans="1:44" x14ac:dyDescent="0.2">
      <c r="A176" s="666" t="s">
        <v>2439</v>
      </c>
      <c r="B176" s="666" t="s">
        <v>2440</v>
      </c>
      <c r="C176" s="666">
        <v>1989</v>
      </c>
      <c r="D176" s="667" t="s">
        <v>2396</v>
      </c>
      <c r="E176" s="666" t="s">
        <v>2397</v>
      </c>
      <c r="F176" s="666" t="s">
        <v>52</v>
      </c>
      <c r="G176" s="668" t="s">
        <v>2336</v>
      </c>
      <c r="H176" s="666" t="s">
        <v>2337</v>
      </c>
      <c r="I176" s="666" t="s">
        <v>2208</v>
      </c>
      <c r="J176" s="667" t="s">
        <v>2350</v>
      </c>
      <c r="K176" s="666" t="s">
        <v>52</v>
      </c>
      <c r="L176" s="667" t="s">
        <v>2347</v>
      </c>
      <c r="M176" s="666" t="s">
        <v>2441</v>
      </c>
      <c r="N176" s="668" t="s">
        <v>2348</v>
      </c>
      <c r="O176" s="667" t="s">
        <v>1582</v>
      </c>
      <c r="P176" s="667" t="s">
        <v>2349</v>
      </c>
      <c r="Q176" s="677" t="s">
        <v>772</v>
      </c>
      <c r="R176" s="677"/>
      <c r="S176" s="668" t="s">
        <v>1596</v>
      </c>
      <c r="T176" s="667" t="s">
        <v>779</v>
      </c>
      <c r="U176" s="668">
        <v>3</v>
      </c>
      <c r="V176" s="666">
        <v>3</v>
      </c>
      <c r="W176" s="666">
        <v>4</v>
      </c>
      <c r="X176" s="666">
        <v>2</v>
      </c>
      <c r="Y176" s="666">
        <v>4.5</v>
      </c>
      <c r="Z176" s="670">
        <v>50</v>
      </c>
      <c r="AA176" s="670">
        <v>100</v>
      </c>
      <c r="AB176" s="670">
        <v>40</v>
      </c>
      <c r="AC176" s="670">
        <v>30</v>
      </c>
      <c r="AD176" s="671">
        <v>1</v>
      </c>
      <c r="AE176" s="672">
        <v>1</v>
      </c>
      <c r="AF176" s="673">
        <v>0</v>
      </c>
      <c r="AG176" s="673">
        <v>0</v>
      </c>
      <c r="AH176" s="672">
        <v>1</v>
      </c>
      <c r="AI176" s="673">
        <v>0</v>
      </c>
      <c r="AJ176" s="674">
        <v>1</v>
      </c>
      <c r="AK176" s="675">
        <v>1</v>
      </c>
      <c r="AL176" s="675">
        <v>1</v>
      </c>
      <c r="AM176" s="675">
        <v>1</v>
      </c>
      <c r="AN176" s="676">
        <v>0</v>
      </c>
      <c r="AO176" s="672">
        <v>1</v>
      </c>
      <c r="AP176" s="675">
        <v>0</v>
      </c>
      <c r="AQ176" s="675">
        <v>0</v>
      </c>
      <c r="AR176" s="675">
        <v>1</v>
      </c>
    </row>
    <row r="177" spans="1:44" x14ac:dyDescent="0.2">
      <c r="A177" s="666" t="s">
        <v>2439</v>
      </c>
      <c r="B177" s="666" t="s">
        <v>2440</v>
      </c>
      <c r="C177" s="666">
        <v>1989</v>
      </c>
      <c r="D177" s="667" t="s">
        <v>2396</v>
      </c>
      <c r="E177" s="666" t="s">
        <v>2397</v>
      </c>
      <c r="F177" s="666" t="s">
        <v>52</v>
      </c>
      <c r="G177" s="668" t="s">
        <v>2336</v>
      </c>
      <c r="H177" s="666" t="s">
        <v>2337</v>
      </c>
      <c r="I177" s="666" t="s">
        <v>2208</v>
      </c>
      <c r="J177" s="667" t="s">
        <v>2350</v>
      </c>
      <c r="K177" s="666" t="s">
        <v>52</v>
      </c>
      <c r="L177" s="667" t="s">
        <v>2347</v>
      </c>
      <c r="M177" s="666" t="s">
        <v>2381</v>
      </c>
      <c r="N177" s="668" t="s">
        <v>2348</v>
      </c>
      <c r="O177" s="667" t="s">
        <v>1582</v>
      </c>
      <c r="P177" s="667" t="s">
        <v>2349</v>
      </c>
      <c r="Q177" s="677" t="s">
        <v>772</v>
      </c>
      <c r="R177" s="677"/>
      <c r="S177" s="668" t="s">
        <v>1596</v>
      </c>
      <c r="T177" s="667" t="s">
        <v>779</v>
      </c>
      <c r="U177" s="668">
        <v>3</v>
      </c>
      <c r="V177" s="666">
        <v>3</v>
      </c>
      <c r="W177" s="666">
        <v>4</v>
      </c>
      <c r="X177" s="666">
        <v>2</v>
      </c>
      <c r="Y177" s="666">
        <v>4.5</v>
      </c>
      <c r="Z177" s="670">
        <v>50</v>
      </c>
      <c r="AA177" s="670">
        <v>100</v>
      </c>
      <c r="AB177" s="670">
        <v>40</v>
      </c>
      <c r="AC177" s="670">
        <v>30</v>
      </c>
      <c r="AD177" s="671">
        <v>1</v>
      </c>
      <c r="AE177" s="672">
        <v>1</v>
      </c>
      <c r="AF177" s="673">
        <v>0</v>
      </c>
      <c r="AG177" s="673">
        <v>0</v>
      </c>
      <c r="AH177" s="672">
        <v>1</v>
      </c>
      <c r="AI177" s="673">
        <v>0</v>
      </c>
      <c r="AJ177" s="674">
        <v>1</v>
      </c>
      <c r="AK177" s="675">
        <v>1</v>
      </c>
      <c r="AL177" s="675">
        <v>1</v>
      </c>
      <c r="AM177" s="675">
        <v>1</v>
      </c>
      <c r="AN177" s="676">
        <v>0</v>
      </c>
      <c r="AO177" s="672">
        <v>1</v>
      </c>
      <c r="AP177" s="675">
        <v>0</v>
      </c>
      <c r="AQ177" s="675">
        <v>0</v>
      </c>
      <c r="AR177" s="675">
        <v>1</v>
      </c>
    </row>
    <row r="178" spans="1:44" x14ac:dyDescent="0.2">
      <c r="A178" s="666" t="s">
        <v>2442</v>
      </c>
      <c r="B178" s="666" t="s">
        <v>2440</v>
      </c>
      <c r="C178" s="666">
        <v>1989</v>
      </c>
      <c r="D178" s="667" t="s">
        <v>2396</v>
      </c>
      <c r="E178" s="666" t="s">
        <v>2397</v>
      </c>
      <c r="F178" s="666" t="s">
        <v>52</v>
      </c>
      <c r="G178" s="668" t="s">
        <v>2336</v>
      </c>
      <c r="H178" s="667" t="s">
        <v>2383</v>
      </c>
      <c r="I178" s="667" t="s">
        <v>775</v>
      </c>
      <c r="J178" s="667" t="s">
        <v>52</v>
      </c>
      <c r="K178" s="667" t="s">
        <v>52</v>
      </c>
      <c r="L178" s="667" t="s">
        <v>52</v>
      </c>
      <c r="M178" s="666" t="s">
        <v>52</v>
      </c>
      <c r="N178" s="668" t="s">
        <v>2348</v>
      </c>
      <c r="O178" s="667" t="s">
        <v>1582</v>
      </c>
      <c r="P178" s="667" t="s">
        <v>2349</v>
      </c>
      <c r="Q178" s="677" t="s">
        <v>772</v>
      </c>
      <c r="R178" s="677"/>
      <c r="S178" s="668" t="s">
        <v>1596</v>
      </c>
      <c r="T178" s="667" t="s">
        <v>779</v>
      </c>
      <c r="U178" s="668">
        <v>3</v>
      </c>
      <c r="V178" s="666">
        <v>1</v>
      </c>
      <c r="W178" s="666">
        <v>4</v>
      </c>
      <c r="X178" s="666">
        <v>2</v>
      </c>
      <c r="Y178" s="666">
        <v>1.75</v>
      </c>
      <c r="Z178" s="670">
        <v>16.666666666666664</v>
      </c>
      <c r="AA178" s="670">
        <v>100</v>
      </c>
      <c r="AB178" s="670">
        <v>40</v>
      </c>
      <c r="AC178" s="670">
        <v>11.666666666666666</v>
      </c>
      <c r="AD178" s="671">
        <v>0</v>
      </c>
      <c r="AE178" s="672">
        <v>0</v>
      </c>
      <c r="AF178" s="673">
        <v>0</v>
      </c>
      <c r="AG178" s="673">
        <v>0</v>
      </c>
      <c r="AH178" s="672">
        <v>1</v>
      </c>
      <c r="AI178" s="673">
        <v>0</v>
      </c>
      <c r="AJ178" s="674">
        <v>1</v>
      </c>
      <c r="AK178" s="675">
        <v>1</v>
      </c>
      <c r="AL178" s="675">
        <v>1</v>
      </c>
      <c r="AM178" s="675">
        <v>1</v>
      </c>
      <c r="AN178" s="676">
        <v>0</v>
      </c>
      <c r="AO178" s="672">
        <v>1</v>
      </c>
      <c r="AP178" s="675">
        <v>0</v>
      </c>
      <c r="AQ178" s="675">
        <v>0</v>
      </c>
      <c r="AR178" s="675">
        <v>1</v>
      </c>
    </row>
    <row r="179" spans="1:44" x14ac:dyDescent="0.2">
      <c r="A179" s="666" t="s">
        <v>2439</v>
      </c>
      <c r="B179" s="666" t="s">
        <v>2440</v>
      </c>
      <c r="C179" s="666">
        <v>1989</v>
      </c>
      <c r="D179" s="667" t="s">
        <v>2396</v>
      </c>
      <c r="E179" s="666" t="s">
        <v>2397</v>
      </c>
      <c r="F179" s="666" t="s">
        <v>52</v>
      </c>
      <c r="G179" s="668" t="s">
        <v>2336</v>
      </c>
      <c r="H179" s="666" t="s">
        <v>2337</v>
      </c>
      <c r="I179" s="666" t="s">
        <v>2208</v>
      </c>
      <c r="J179" s="667" t="s">
        <v>2350</v>
      </c>
      <c r="K179" s="666" t="s">
        <v>52</v>
      </c>
      <c r="L179" s="667" t="s">
        <v>2347</v>
      </c>
      <c r="M179" s="666" t="s">
        <v>2441</v>
      </c>
      <c r="N179" s="668" t="s">
        <v>2348</v>
      </c>
      <c r="O179" s="667" t="s">
        <v>1582</v>
      </c>
      <c r="P179" s="667" t="s">
        <v>2349</v>
      </c>
      <c r="Q179" s="677" t="s">
        <v>772</v>
      </c>
      <c r="R179" s="677"/>
      <c r="S179" s="668" t="s">
        <v>1596</v>
      </c>
      <c r="T179" s="667" t="s">
        <v>780</v>
      </c>
      <c r="U179" s="668">
        <v>3</v>
      </c>
      <c r="V179" s="666">
        <v>3</v>
      </c>
      <c r="W179" s="666">
        <v>4</v>
      </c>
      <c r="X179" s="666">
        <v>2</v>
      </c>
      <c r="Y179" s="666">
        <v>4.5</v>
      </c>
      <c r="Z179" s="670">
        <v>50</v>
      </c>
      <c r="AA179" s="670">
        <v>100</v>
      </c>
      <c r="AB179" s="670">
        <v>40</v>
      </c>
      <c r="AC179" s="670">
        <v>30</v>
      </c>
      <c r="AD179" s="671">
        <v>1</v>
      </c>
      <c r="AE179" s="672">
        <v>1</v>
      </c>
      <c r="AF179" s="673">
        <v>0</v>
      </c>
      <c r="AG179" s="673">
        <v>0</v>
      </c>
      <c r="AH179" s="672">
        <v>1</v>
      </c>
      <c r="AI179" s="673">
        <v>0</v>
      </c>
      <c r="AJ179" s="674">
        <v>1</v>
      </c>
      <c r="AK179" s="675">
        <v>1</v>
      </c>
      <c r="AL179" s="675">
        <v>1</v>
      </c>
      <c r="AM179" s="675">
        <v>1</v>
      </c>
      <c r="AN179" s="676">
        <v>0</v>
      </c>
      <c r="AO179" s="672">
        <v>1</v>
      </c>
      <c r="AP179" s="675">
        <v>0</v>
      </c>
      <c r="AQ179" s="675">
        <v>0</v>
      </c>
      <c r="AR179" s="675">
        <v>1</v>
      </c>
    </row>
    <row r="180" spans="1:44" x14ac:dyDescent="0.2">
      <c r="A180" s="666" t="s">
        <v>2439</v>
      </c>
      <c r="B180" s="666" t="s">
        <v>2440</v>
      </c>
      <c r="C180" s="666">
        <v>1989</v>
      </c>
      <c r="D180" s="667" t="s">
        <v>2396</v>
      </c>
      <c r="E180" s="666" t="s">
        <v>2397</v>
      </c>
      <c r="F180" s="666" t="s">
        <v>52</v>
      </c>
      <c r="G180" s="668" t="s">
        <v>2336</v>
      </c>
      <c r="H180" s="666" t="s">
        <v>2337</v>
      </c>
      <c r="I180" s="666" t="s">
        <v>2208</v>
      </c>
      <c r="J180" s="667" t="s">
        <v>2350</v>
      </c>
      <c r="K180" s="666" t="s">
        <v>52</v>
      </c>
      <c r="L180" s="667" t="s">
        <v>2347</v>
      </c>
      <c r="M180" s="666" t="s">
        <v>2381</v>
      </c>
      <c r="N180" s="668" t="s">
        <v>2348</v>
      </c>
      <c r="O180" s="667" t="s">
        <v>1582</v>
      </c>
      <c r="P180" s="667" t="s">
        <v>2349</v>
      </c>
      <c r="Q180" s="677" t="s">
        <v>772</v>
      </c>
      <c r="R180" s="677"/>
      <c r="S180" s="668" t="s">
        <v>1596</v>
      </c>
      <c r="T180" s="667" t="s">
        <v>780</v>
      </c>
      <c r="U180" s="668">
        <v>3</v>
      </c>
      <c r="V180" s="666">
        <v>3</v>
      </c>
      <c r="W180" s="666">
        <v>4</v>
      </c>
      <c r="X180" s="666">
        <v>2</v>
      </c>
      <c r="Y180" s="666">
        <v>4.5</v>
      </c>
      <c r="Z180" s="670">
        <v>50</v>
      </c>
      <c r="AA180" s="670">
        <v>100</v>
      </c>
      <c r="AB180" s="670">
        <v>40</v>
      </c>
      <c r="AC180" s="670">
        <v>30</v>
      </c>
      <c r="AD180" s="671">
        <v>1</v>
      </c>
      <c r="AE180" s="672">
        <v>1</v>
      </c>
      <c r="AF180" s="673">
        <v>0</v>
      </c>
      <c r="AG180" s="673">
        <v>0</v>
      </c>
      <c r="AH180" s="672">
        <v>1</v>
      </c>
      <c r="AI180" s="673">
        <v>0</v>
      </c>
      <c r="AJ180" s="674">
        <v>1</v>
      </c>
      <c r="AK180" s="675">
        <v>1</v>
      </c>
      <c r="AL180" s="675">
        <v>1</v>
      </c>
      <c r="AM180" s="675">
        <v>1</v>
      </c>
      <c r="AN180" s="676">
        <v>0</v>
      </c>
      <c r="AO180" s="672">
        <v>1</v>
      </c>
      <c r="AP180" s="675">
        <v>0</v>
      </c>
      <c r="AQ180" s="675">
        <v>0</v>
      </c>
      <c r="AR180" s="675">
        <v>1</v>
      </c>
    </row>
    <row r="181" spans="1:44" x14ac:dyDescent="0.2">
      <c r="A181" s="666" t="s">
        <v>2442</v>
      </c>
      <c r="B181" s="666" t="s">
        <v>2440</v>
      </c>
      <c r="C181" s="666">
        <v>1989</v>
      </c>
      <c r="D181" s="667" t="s">
        <v>2396</v>
      </c>
      <c r="E181" s="666" t="s">
        <v>2397</v>
      </c>
      <c r="F181" s="666" t="s">
        <v>52</v>
      </c>
      <c r="G181" s="668" t="s">
        <v>2336</v>
      </c>
      <c r="H181" s="667" t="s">
        <v>2383</v>
      </c>
      <c r="I181" s="667" t="s">
        <v>775</v>
      </c>
      <c r="J181" s="667" t="s">
        <v>52</v>
      </c>
      <c r="K181" s="667" t="s">
        <v>52</v>
      </c>
      <c r="L181" s="667" t="s">
        <v>52</v>
      </c>
      <c r="M181" s="666" t="s">
        <v>52</v>
      </c>
      <c r="N181" s="668" t="s">
        <v>2348</v>
      </c>
      <c r="O181" s="667" t="s">
        <v>1582</v>
      </c>
      <c r="P181" s="667" t="s">
        <v>2349</v>
      </c>
      <c r="Q181" s="677" t="s">
        <v>772</v>
      </c>
      <c r="R181" s="677"/>
      <c r="S181" s="668" t="s">
        <v>1596</v>
      </c>
      <c r="T181" s="667" t="s">
        <v>780</v>
      </c>
      <c r="U181" s="668">
        <v>3</v>
      </c>
      <c r="V181" s="666">
        <v>1</v>
      </c>
      <c r="W181" s="666">
        <v>4</v>
      </c>
      <c r="X181" s="666">
        <v>2</v>
      </c>
      <c r="Y181" s="666">
        <v>1.75</v>
      </c>
      <c r="Z181" s="670">
        <v>16.666666666666664</v>
      </c>
      <c r="AA181" s="670">
        <v>100</v>
      </c>
      <c r="AB181" s="670">
        <v>40</v>
      </c>
      <c r="AC181" s="670">
        <v>11.666666666666666</v>
      </c>
      <c r="AD181" s="671">
        <v>0</v>
      </c>
      <c r="AE181" s="672">
        <v>0</v>
      </c>
      <c r="AF181" s="673">
        <v>0</v>
      </c>
      <c r="AG181" s="673">
        <v>0</v>
      </c>
      <c r="AH181" s="672">
        <v>1</v>
      </c>
      <c r="AI181" s="673">
        <v>0</v>
      </c>
      <c r="AJ181" s="674">
        <v>1</v>
      </c>
      <c r="AK181" s="675">
        <v>1</v>
      </c>
      <c r="AL181" s="675">
        <v>1</v>
      </c>
      <c r="AM181" s="675">
        <v>1</v>
      </c>
      <c r="AN181" s="676">
        <v>0</v>
      </c>
      <c r="AO181" s="672">
        <v>1</v>
      </c>
      <c r="AP181" s="675">
        <v>0</v>
      </c>
      <c r="AQ181" s="675">
        <v>0</v>
      </c>
      <c r="AR181" s="675">
        <v>1</v>
      </c>
    </row>
    <row r="182" spans="1:44" x14ac:dyDescent="0.2">
      <c r="A182" s="666" t="s">
        <v>2382</v>
      </c>
      <c r="B182" s="666" t="s">
        <v>1357</v>
      </c>
      <c r="C182" s="666">
        <v>2017</v>
      </c>
      <c r="D182" s="667" t="s">
        <v>2356</v>
      </c>
      <c r="E182" s="666" t="s">
        <v>2335</v>
      </c>
      <c r="F182" s="666">
        <v>6.6529999999999996</v>
      </c>
      <c r="G182" s="668" t="s">
        <v>2336</v>
      </c>
      <c r="H182" s="667" t="s">
        <v>2383</v>
      </c>
      <c r="I182" s="667" t="s">
        <v>2384</v>
      </c>
      <c r="J182" s="667" t="s">
        <v>52</v>
      </c>
      <c r="K182" s="667" t="s">
        <v>52</v>
      </c>
      <c r="L182" s="667" t="s">
        <v>52</v>
      </c>
      <c r="M182" s="666" t="s">
        <v>2385</v>
      </c>
      <c r="N182" s="668" t="s">
        <v>2360</v>
      </c>
      <c r="O182" s="667" t="s">
        <v>368</v>
      </c>
      <c r="P182" s="667" t="s">
        <v>2386</v>
      </c>
      <c r="Q182" s="677" t="s">
        <v>365</v>
      </c>
      <c r="R182" s="677"/>
      <c r="S182" s="669" t="s">
        <v>1598</v>
      </c>
      <c r="T182" s="667" t="s">
        <v>575</v>
      </c>
      <c r="U182" s="669">
        <v>2</v>
      </c>
      <c r="V182" s="666">
        <v>4</v>
      </c>
      <c r="W182" s="666">
        <v>3</v>
      </c>
      <c r="X182" s="666">
        <v>2</v>
      </c>
      <c r="Y182" s="666">
        <v>9</v>
      </c>
      <c r="Z182" s="670">
        <v>66.666666666666657</v>
      </c>
      <c r="AA182" s="670">
        <v>75</v>
      </c>
      <c r="AB182" s="670">
        <v>40</v>
      </c>
      <c r="AC182" s="670">
        <v>60</v>
      </c>
      <c r="AD182" s="671">
        <v>1</v>
      </c>
      <c r="AE182" s="672">
        <v>1</v>
      </c>
      <c r="AF182" s="673">
        <v>0</v>
      </c>
      <c r="AG182" s="673">
        <v>0</v>
      </c>
      <c r="AH182" s="672">
        <v>1</v>
      </c>
      <c r="AI182" s="673">
        <v>1</v>
      </c>
      <c r="AJ182" s="674">
        <v>1</v>
      </c>
      <c r="AK182" s="675">
        <v>1</v>
      </c>
      <c r="AL182" s="675">
        <v>0</v>
      </c>
      <c r="AM182" s="675">
        <v>1</v>
      </c>
      <c r="AN182" s="676">
        <v>1</v>
      </c>
      <c r="AO182" s="672">
        <v>1</v>
      </c>
      <c r="AP182" s="675">
        <v>0</v>
      </c>
      <c r="AQ182" s="675">
        <v>0</v>
      </c>
      <c r="AR182" s="675">
        <v>0</v>
      </c>
    </row>
    <row r="183" spans="1:44" x14ac:dyDescent="0.2">
      <c r="A183" s="666" t="s">
        <v>2388</v>
      </c>
      <c r="B183" s="666" t="s">
        <v>1357</v>
      </c>
      <c r="C183" s="666">
        <v>2017</v>
      </c>
      <c r="D183" s="667" t="s">
        <v>2356</v>
      </c>
      <c r="E183" s="666" t="s">
        <v>2335</v>
      </c>
      <c r="F183" s="666">
        <v>6.6529999999999996</v>
      </c>
      <c r="G183" s="668" t="s">
        <v>2336</v>
      </c>
      <c r="H183" s="667" t="s">
        <v>2383</v>
      </c>
      <c r="I183" s="667" t="s">
        <v>2384</v>
      </c>
      <c r="J183" s="667" t="s">
        <v>52</v>
      </c>
      <c r="K183" s="667" t="s">
        <v>52</v>
      </c>
      <c r="L183" s="667" t="s">
        <v>52</v>
      </c>
      <c r="M183" s="666" t="s">
        <v>2389</v>
      </c>
      <c r="N183" s="668" t="s">
        <v>2360</v>
      </c>
      <c r="O183" s="667" t="s">
        <v>368</v>
      </c>
      <c r="P183" s="667" t="s">
        <v>2386</v>
      </c>
      <c r="Q183" s="677" t="s">
        <v>365</v>
      </c>
      <c r="R183" s="677"/>
      <c r="S183" s="669" t="s">
        <v>1598</v>
      </c>
      <c r="T183" s="667" t="s">
        <v>575</v>
      </c>
      <c r="U183" s="669">
        <v>2</v>
      </c>
      <c r="V183" s="666">
        <v>4</v>
      </c>
      <c r="W183" s="666">
        <v>3</v>
      </c>
      <c r="X183" s="666">
        <v>2</v>
      </c>
      <c r="Y183" s="666">
        <v>9</v>
      </c>
      <c r="Z183" s="670">
        <v>66.666666666666657</v>
      </c>
      <c r="AA183" s="670">
        <v>75</v>
      </c>
      <c r="AB183" s="670">
        <v>40</v>
      </c>
      <c r="AC183" s="670">
        <v>60</v>
      </c>
      <c r="AD183" s="671">
        <v>1</v>
      </c>
      <c r="AE183" s="672">
        <v>1</v>
      </c>
      <c r="AF183" s="673">
        <v>0</v>
      </c>
      <c r="AG183" s="673">
        <v>0</v>
      </c>
      <c r="AH183" s="672">
        <v>1</v>
      </c>
      <c r="AI183" s="673">
        <v>1</v>
      </c>
      <c r="AJ183" s="674">
        <v>1</v>
      </c>
      <c r="AK183" s="675">
        <v>1</v>
      </c>
      <c r="AL183" s="675">
        <v>0</v>
      </c>
      <c r="AM183" s="675">
        <v>1</v>
      </c>
      <c r="AN183" s="676">
        <v>1</v>
      </c>
      <c r="AO183" s="672">
        <v>1</v>
      </c>
      <c r="AP183" s="675">
        <v>0</v>
      </c>
      <c r="AQ183" s="675">
        <v>0</v>
      </c>
      <c r="AR183" s="675">
        <v>0</v>
      </c>
    </row>
    <row r="184" spans="1:44" x14ac:dyDescent="0.2">
      <c r="A184" s="666" t="s">
        <v>2390</v>
      </c>
      <c r="B184" s="666" t="s">
        <v>1353</v>
      </c>
      <c r="C184" s="666">
        <v>2012</v>
      </c>
      <c r="D184" s="667" t="s">
        <v>2356</v>
      </c>
      <c r="E184" s="666" t="s">
        <v>2375</v>
      </c>
      <c r="F184" s="666">
        <v>3.73</v>
      </c>
      <c r="G184" s="668" t="s">
        <v>2336</v>
      </c>
      <c r="H184" s="667" t="s">
        <v>2391</v>
      </c>
      <c r="I184" s="667" t="s">
        <v>458</v>
      </c>
      <c r="J184" s="667" t="s">
        <v>52</v>
      </c>
      <c r="K184" s="667" t="s">
        <v>52</v>
      </c>
      <c r="L184" s="667" t="s">
        <v>52</v>
      </c>
      <c r="M184" s="666" t="s">
        <v>52</v>
      </c>
      <c r="N184" s="668" t="s">
        <v>2360</v>
      </c>
      <c r="O184" s="667" t="s">
        <v>368</v>
      </c>
      <c r="P184" s="667" t="s">
        <v>2386</v>
      </c>
      <c r="Q184" s="677" t="s">
        <v>2392</v>
      </c>
      <c r="R184" s="667" t="s">
        <v>2393</v>
      </c>
      <c r="S184" s="669" t="s">
        <v>1598</v>
      </c>
      <c r="T184" s="667" t="s">
        <v>575</v>
      </c>
      <c r="U184" s="669">
        <v>2</v>
      </c>
      <c r="V184" s="666">
        <v>2</v>
      </c>
      <c r="W184" s="666">
        <v>3</v>
      </c>
      <c r="X184" s="666">
        <v>2</v>
      </c>
      <c r="Y184" s="666">
        <v>3.5</v>
      </c>
      <c r="Z184" s="670">
        <v>33.333333333333329</v>
      </c>
      <c r="AA184" s="670">
        <v>75</v>
      </c>
      <c r="AB184" s="670">
        <v>40</v>
      </c>
      <c r="AC184" s="670">
        <v>23.333333333333332</v>
      </c>
      <c r="AD184" s="671">
        <v>0</v>
      </c>
      <c r="AE184" s="672">
        <v>0</v>
      </c>
      <c r="AF184" s="673">
        <v>0</v>
      </c>
      <c r="AG184" s="673">
        <v>0</v>
      </c>
      <c r="AH184" s="672">
        <v>1</v>
      </c>
      <c r="AI184" s="673">
        <v>1</v>
      </c>
      <c r="AJ184" s="674">
        <v>1</v>
      </c>
      <c r="AK184" s="675">
        <v>1</v>
      </c>
      <c r="AL184" s="675">
        <v>0</v>
      </c>
      <c r="AM184" s="675">
        <v>1</v>
      </c>
      <c r="AN184" s="676">
        <v>1</v>
      </c>
      <c r="AO184" s="672">
        <v>1</v>
      </c>
      <c r="AP184" s="675">
        <v>0</v>
      </c>
      <c r="AQ184" s="675">
        <v>0</v>
      </c>
      <c r="AR184" s="675">
        <v>0</v>
      </c>
    </row>
    <row r="185" spans="1:44" x14ac:dyDescent="0.2">
      <c r="A185" s="666" t="s">
        <v>2394</v>
      </c>
      <c r="B185" s="666" t="s">
        <v>1353</v>
      </c>
      <c r="C185" s="666">
        <v>2012</v>
      </c>
      <c r="D185" s="667" t="s">
        <v>2356</v>
      </c>
      <c r="E185" s="666" t="s">
        <v>2375</v>
      </c>
      <c r="F185" s="666">
        <v>3.73</v>
      </c>
      <c r="G185" s="668" t="s">
        <v>2336</v>
      </c>
      <c r="H185" s="667" t="s">
        <v>2391</v>
      </c>
      <c r="I185" s="667" t="s">
        <v>459</v>
      </c>
      <c r="J185" s="667" t="s">
        <v>52</v>
      </c>
      <c r="K185" s="667" t="s">
        <v>52</v>
      </c>
      <c r="L185" s="667" t="s">
        <v>52</v>
      </c>
      <c r="M185" s="666" t="s">
        <v>52</v>
      </c>
      <c r="N185" s="668" t="s">
        <v>2360</v>
      </c>
      <c r="O185" s="667" t="s">
        <v>368</v>
      </c>
      <c r="P185" s="667" t="s">
        <v>2386</v>
      </c>
      <c r="Q185" s="677" t="s">
        <v>2392</v>
      </c>
      <c r="R185" s="667" t="s">
        <v>2393</v>
      </c>
      <c r="S185" s="669" t="s">
        <v>1598</v>
      </c>
      <c r="T185" s="667" t="s">
        <v>575</v>
      </c>
      <c r="U185" s="669">
        <v>2</v>
      </c>
      <c r="V185" s="666">
        <v>2</v>
      </c>
      <c r="W185" s="666">
        <v>3</v>
      </c>
      <c r="X185" s="666">
        <v>2</v>
      </c>
      <c r="Y185" s="666">
        <v>3.5</v>
      </c>
      <c r="Z185" s="670">
        <v>33.333333333333329</v>
      </c>
      <c r="AA185" s="670">
        <v>75</v>
      </c>
      <c r="AB185" s="670">
        <v>40</v>
      </c>
      <c r="AC185" s="670">
        <v>23.333333333333332</v>
      </c>
      <c r="AD185" s="671">
        <v>0</v>
      </c>
      <c r="AE185" s="672">
        <v>0</v>
      </c>
      <c r="AF185" s="673">
        <v>0</v>
      </c>
      <c r="AG185" s="673">
        <v>0</v>
      </c>
      <c r="AH185" s="672">
        <v>1</v>
      </c>
      <c r="AI185" s="673">
        <v>1</v>
      </c>
      <c r="AJ185" s="674">
        <v>1</v>
      </c>
      <c r="AK185" s="675">
        <v>1</v>
      </c>
      <c r="AL185" s="675">
        <v>0</v>
      </c>
      <c r="AM185" s="675">
        <v>1</v>
      </c>
      <c r="AN185" s="676">
        <v>1</v>
      </c>
      <c r="AO185" s="672">
        <v>1</v>
      </c>
      <c r="AP185" s="675">
        <v>0</v>
      </c>
      <c r="AQ185" s="675">
        <v>0</v>
      </c>
      <c r="AR185" s="675">
        <v>0</v>
      </c>
    </row>
    <row r="186" spans="1:44" x14ac:dyDescent="0.2">
      <c r="A186" s="666" t="s">
        <v>2382</v>
      </c>
      <c r="B186" s="666" t="s">
        <v>1357</v>
      </c>
      <c r="C186" s="666">
        <v>2017</v>
      </c>
      <c r="D186" s="667" t="s">
        <v>2356</v>
      </c>
      <c r="E186" s="666" t="s">
        <v>2335</v>
      </c>
      <c r="F186" s="666">
        <v>6.6529999999999996</v>
      </c>
      <c r="G186" s="668" t="s">
        <v>2336</v>
      </c>
      <c r="H186" s="667" t="s">
        <v>2383</v>
      </c>
      <c r="I186" s="667" t="s">
        <v>2384</v>
      </c>
      <c r="J186" s="667" t="s">
        <v>52</v>
      </c>
      <c r="K186" s="667" t="s">
        <v>52</v>
      </c>
      <c r="L186" s="667" t="s">
        <v>52</v>
      </c>
      <c r="M186" s="666" t="s">
        <v>2385</v>
      </c>
      <c r="N186" s="668" t="s">
        <v>2360</v>
      </c>
      <c r="O186" s="667" t="s">
        <v>368</v>
      </c>
      <c r="P186" s="667" t="s">
        <v>2386</v>
      </c>
      <c r="Q186" s="677" t="s">
        <v>364</v>
      </c>
      <c r="R186" s="677"/>
      <c r="S186" s="669" t="s">
        <v>1598</v>
      </c>
      <c r="T186" s="667" t="s">
        <v>575</v>
      </c>
      <c r="U186" s="669">
        <v>2</v>
      </c>
      <c r="V186" s="666">
        <v>4</v>
      </c>
      <c r="W186" s="666">
        <v>3</v>
      </c>
      <c r="X186" s="666">
        <v>2</v>
      </c>
      <c r="Y186" s="666">
        <v>9</v>
      </c>
      <c r="Z186" s="670">
        <v>66.666666666666657</v>
      </c>
      <c r="AA186" s="670">
        <v>75</v>
      </c>
      <c r="AB186" s="670">
        <v>40</v>
      </c>
      <c r="AC186" s="670">
        <v>60</v>
      </c>
      <c r="AD186" s="671">
        <v>1</v>
      </c>
      <c r="AE186" s="672">
        <v>1</v>
      </c>
      <c r="AF186" s="673">
        <v>0</v>
      </c>
      <c r="AG186" s="673">
        <v>0</v>
      </c>
      <c r="AH186" s="672">
        <v>1</v>
      </c>
      <c r="AI186" s="673">
        <v>1</v>
      </c>
      <c r="AJ186" s="674">
        <v>1</v>
      </c>
      <c r="AK186" s="675">
        <v>1</v>
      </c>
      <c r="AL186" s="675">
        <v>0</v>
      </c>
      <c r="AM186" s="675">
        <v>1</v>
      </c>
      <c r="AN186" s="676">
        <v>1</v>
      </c>
      <c r="AO186" s="672">
        <v>1</v>
      </c>
      <c r="AP186" s="675">
        <v>0</v>
      </c>
      <c r="AQ186" s="675">
        <v>0</v>
      </c>
      <c r="AR186" s="675">
        <v>0</v>
      </c>
    </row>
    <row r="187" spans="1:44" x14ac:dyDescent="0.2">
      <c r="A187" s="666" t="s">
        <v>2388</v>
      </c>
      <c r="B187" s="666" t="s">
        <v>1357</v>
      </c>
      <c r="C187" s="666">
        <v>2017</v>
      </c>
      <c r="D187" s="667" t="s">
        <v>2356</v>
      </c>
      <c r="E187" s="666" t="s">
        <v>2335</v>
      </c>
      <c r="F187" s="666">
        <v>6.6529999999999996</v>
      </c>
      <c r="G187" s="668" t="s">
        <v>2336</v>
      </c>
      <c r="H187" s="667" t="s">
        <v>2383</v>
      </c>
      <c r="I187" s="667" t="s">
        <v>2384</v>
      </c>
      <c r="J187" s="667" t="s">
        <v>52</v>
      </c>
      <c r="K187" s="667" t="s">
        <v>52</v>
      </c>
      <c r="L187" s="667" t="s">
        <v>52</v>
      </c>
      <c r="M187" s="666" t="s">
        <v>2389</v>
      </c>
      <c r="N187" s="668" t="s">
        <v>2360</v>
      </c>
      <c r="O187" s="667" t="s">
        <v>368</v>
      </c>
      <c r="P187" s="667" t="s">
        <v>2386</v>
      </c>
      <c r="Q187" s="677" t="s">
        <v>364</v>
      </c>
      <c r="R187" s="677"/>
      <c r="S187" s="669" t="s">
        <v>1598</v>
      </c>
      <c r="T187" s="667" t="s">
        <v>575</v>
      </c>
      <c r="U187" s="669">
        <v>2</v>
      </c>
      <c r="V187" s="666">
        <v>4</v>
      </c>
      <c r="W187" s="666">
        <v>3</v>
      </c>
      <c r="X187" s="666">
        <v>2</v>
      </c>
      <c r="Y187" s="666">
        <v>9</v>
      </c>
      <c r="Z187" s="670">
        <v>66.666666666666657</v>
      </c>
      <c r="AA187" s="670">
        <v>75</v>
      </c>
      <c r="AB187" s="670">
        <v>40</v>
      </c>
      <c r="AC187" s="670">
        <v>60</v>
      </c>
      <c r="AD187" s="671">
        <v>1</v>
      </c>
      <c r="AE187" s="672">
        <v>1</v>
      </c>
      <c r="AF187" s="673">
        <v>0</v>
      </c>
      <c r="AG187" s="673">
        <v>0</v>
      </c>
      <c r="AH187" s="672">
        <v>1</v>
      </c>
      <c r="AI187" s="673">
        <v>1</v>
      </c>
      <c r="AJ187" s="674">
        <v>1</v>
      </c>
      <c r="AK187" s="675">
        <v>1</v>
      </c>
      <c r="AL187" s="675">
        <v>0</v>
      </c>
      <c r="AM187" s="675">
        <v>1</v>
      </c>
      <c r="AN187" s="676">
        <v>1</v>
      </c>
      <c r="AO187" s="672">
        <v>1</v>
      </c>
      <c r="AP187" s="675">
        <v>0</v>
      </c>
      <c r="AQ187" s="675">
        <v>0</v>
      </c>
      <c r="AR187" s="675">
        <v>0</v>
      </c>
    </row>
    <row r="188" spans="1:44" x14ac:dyDescent="0.2">
      <c r="A188" s="666" t="s">
        <v>2382</v>
      </c>
      <c r="B188" s="666" t="s">
        <v>1357</v>
      </c>
      <c r="C188" s="666">
        <v>2017</v>
      </c>
      <c r="D188" s="667" t="s">
        <v>2356</v>
      </c>
      <c r="E188" s="666" t="s">
        <v>2335</v>
      </c>
      <c r="F188" s="666">
        <v>6.6529999999999996</v>
      </c>
      <c r="G188" s="668" t="s">
        <v>2336</v>
      </c>
      <c r="H188" s="667" t="s">
        <v>2383</v>
      </c>
      <c r="I188" s="667" t="s">
        <v>2384</v>
      </c>
      <c r="J188" s="667" t="s">
        <v>52</v>
      </c>
      <c r="K188" s="667" t="s">
        <v>52</v>
      </c>
      <c r="L188" s="667" t="s">
        <v>52</v>
      </c>
      <c r="M188" s="666" t="s">
        <v>2385</v>
      </c>
      <c r="N188" s="668" t="s">
        <v>2360</v>
      </c>
      <c r="O188" s="667" t="s">
        <v>368</v>
      </c>
      <c r="P188" s="667" t="s">
        <v>2386</v>
      </c>
      <c r="Q188" s="677" t="s">
        <v>367</v>
      </c>
      <c r="R188" s="677"/>
      <c r="S188" s="669" t="s">
        <v>1598</v>
      </c>
      <c r="T188" s="667" t="s">
        <v>575</v>
      </c>
      <c r="U188" s="669">
        <v>2</v>
      </c>
      <c r="V188" s="666">
        <v>4</v>
      </c>
      <c r="W188" s="666">
        <v>3</v>
      </c>
      <c r="X188" s="666">
        <v>2</v>
      </c>
      <c r="Y188" s="666">
        <v>9</v>
      </c>
      <c r="Z188" s="670">
        <v>66.666666666666657</v>
      </c>
      <c r="AA188" s="670">
        <v>75</v>
      </c>
      <c r="AB188" s="670">
        <v>40</v>
      </c>
      <c r="AC188" s="670">
        <v>60</v>
      </c>
      <c r="AD188" s="671">
        <v>1</v>
      </c>
      <c r="AE188" s="672">
        <v>1</v>
      </c>
      <c r="AF188" s="673">
        <v>0</v>
      </c>
      <c r="AG188" s="673">
        <v>0</v>
      </c>
      <c r="AH188" s="672">
        <v>1</v>
      </c>
      <c r="AI188" s="673">
        <v>1</v>
      </c>
      <c r="AJ188" s="674">
        <v>1</v>
      </c>
      <c r="AK188" s="675">
        <v>1</v>
      </c>
      <c r="AL188" s="675">
        <v>0</v>
      </c>
      <c r="AM188" s="675">
        <v>1</v>
      </c>
      <c r="AN188" s="676">
        <v>1</v>
      </c>
      <c r="AO188" s="672">
        <v>1</v>
      </c>
      <c r="AP188" s="675">
        <v>0</v>
      </c>
      <c r="AQ188" s="675">
        <v>0</v>
      </c>
      <c r="AR188" s="675">
        <v>0</v>
      </c>
    </row>
    <row r="189" spans="1:44" x14ac:dyDescent="0.2">
      <c r="A189" s="666" t="s">
        <v>2443</v>
      </c>
      <c r="B189" s="666" t="s">
        <v>1351</v>
      </c>
      <c r="C189" s="666">
        <v>2016</v>
      </c>
      <c r="D189" s="667" t="s">
        <v>2356</v>
      </c>
      <c r="E189" s="666" t="s">
        <v>2444</v>
      </c>
      <c r="F189" s="666">
        <v>3.835</v>
      </c>
      <c r="G189" s="668" t="s">
        <v>2336</v>
      </c>
      <c r="H189" s="667" t="s">
        <v>2383</v>
      </c>
      <c r="I189" s="667" t="s">
        <v>1732</v>
      </c>
      <c r="J189" s="667" t="s">
        <v>52</v>
      </c>
      <c r="K189" s="667" t="s">
        <v>52</v>
      </c>
      <c r="L189" s="667" t="s">
        <v>52</v>
      </c>
      <c r="M189" s="666" t="s">
        <v>52</v>
      </c>
      <c r="N189" s="668" t="s">
        <v>2360</v>
      </c>
      <c r="O189" s="667" t="s">
        <v>368</v>
      </c>
      <c r="P189" s="667" t="s">
        <v>2386</v>
      </c>
      <c r="Q189" s="677" t="s">
        <v>574</v>
      </c>
      <c r="R189" s="667" t="s">
        <v>2393</v>
      </c>
      <c r="S189" s="669" t="s">
        <v>1598</v>
      </c>
      <c r="T189" s="667" t="s">
        <v>575</v>
      </c>
      <c r="U189" s="669">
        <v>2</v>
      </c>
      <c r="V189" s="666">
        <v>3</v>
      </c>
      <c r="W189" s="666">
        <v>3</v>
      </c>
      <c r="X189" s="666">
        <v>2</v>
      </c>
      <c r="Y189" s="666">
        <v>8</v>
      </c>
      <c r="Z189" s="670">
        <v>50</v>
      </c>
      <c r="AA189" s="670">
        <v>75</v>
      </c>
      <c r="AB189" s="670">
        <v>40</v>
      </c>
      <c r="AC189" s="670">
        <v>53.333333333333336</v>
      </c>
      <c r="AD189" s="671">
        <v>0</v>
      </c>
      <c r="AE189" s="672">
        <v>1</v>
      </c>
      <c r="AF189" s="673">
        <v>0</v>
      </c>
      <c r="AG189" s="673">
        <v>0</v>
      </c>
      <c r="AH189" s="672">
        <v>1</v>
      </c>
      <c r="AI189" s="673">
        <v>1</v>
      </c>
      <c r="AJ189" s="674">
        <v>1</v>
      </c>
      <c r="AK189" s="675">
        <v>1</v>
      </c>
      <c r="AL189" s="675">
        <v>0</v>
      </c>
      <c r="AM189" s="675">
        <v>1</v>
      </c>
      <c r="AN189" s="676">
        <v>1</v>
      </c>
      <c r="AO189" s="672">
        <v>1</v>
      </c>
      <c r="AP189" s="675">
        <v>0</v>
      </c>
      <c r="AQ189" s="675">
        <v>0</v>
      </c>
      <c r="AR189" s="675">
        <v>0</v>
      </c>
    </row>
    <row r="190" spans="1:44" x14ac:dyDescent="0.2">
      <c r="A190" s="666" t="s">
        <v>2445</v>
      </c>
      <c r="B190" s="666" t="s">
        <v>1351</v>
      </c>
      <c r="C190" s="666">
        <v>2016</v>
      </c>
      <c r="D190" s="667" t="s">
        <v>2356</v>
      </c>
      <c r="E190" s="666" t="s">
        <v>2444</v>
      </c>
      <c r="F190" s="666">
        <v>3.835</v>
      </c>
      <c r="G190" s="668" t="s">
        <v>2336</v>
      </c>
      <c r="H190" s="667" t="s">
        <v>2383</v>
      </c>
      <c r="I190" s="667" t="s">
        <v>1733</v>
      </c>
      <c r="J190" s="667" t="s">
        <v>52</v>
      </c>
      <c r="K190" s="667" t="s">
        <v>52</v>
      </c>
      <c r="L190" s="667" t="s">
        <v>52</v>
      </c>
      <c r="M190" s="666" t="s">
        <v>52</v>
      </c>
      <c r="N190" s="668" t="s">
        <v>2360</v>
      </c>
      <c r="O190" s="667" t="s">
        <v>368</v>
      </c>
      <c r="P190" s="667" t="s">
        <v>2386</v>
      </c>
      <c r="Q190" s="677" t="s">
        <v>574</v>
      </c>
      <c r="R190" s="677"/>
      <c r="S190" s="669" t="s">
        <v>1598</v>
      </c>
      <c r="T190" s="667" t="s">
        <v>575</v>
      </c>
      <c r="U190" s="669">
        <v>2</v>
      </c>
      <c r="V190" s="666">
        <v>3</v>
      </c>
      <c r="W190" s="666">
        <v>3</v>
      </c>
      <c r="X190" s="666">
        <v>2</v>
      </c>
      <c r="Y190" s="666">
        <v>8</v>
      </c>
      <c r="Z190" s="670">
        <v>50</v>
      </c>
      <c r="AA190" s="670">
        <v>75</v>
      </c>
      <c r="AB190" s="670">
        <v>40</v>
      </c>
      <c r="AC190" s="670">
        <v>53.333333333333336</v>
      </c>
      <c r="AD190" s="671">
        <v>0</v>
      </c>
      <c r="AE190" s="672">
        <v>1</v>
      </c>
      <c r="AF190" s="673">
        <v>0</v>
      </c>
      <c r="AG190" s="673">
        <v>0</v>
      </c>
      <c r="AH190" s="672">
        <v>1</v>
      </c>
      <c r="AI190" s="673">
        <v>1</v>
      </c>
      <c r="AJ190" s="674">
        <v>1</v>
      </c>
      <c r="AK190" s="675">
        <v>1</v>
      </c>
      <c r="AL190" s="675">
        <v>0</v>
      </c>
      <c r="AM190" s="675">
        <v>1</v>
      </c>
      <c r="AN190" s="676">
        <v>1</v>
      </c>
      <c r="AO190" s="672">
        <v>1</v>
      </c>
      <c r="AP190" s="675">
        <v>0</v>
      </c>
      <c r="AQ190" s="675">
        <v>0</v>
      </c>
      <c r="AR190" s="675">
        <v>0</v>
      </c>
    </row>
    <row r="191" spans="1:44" x14ac:dyDescent="0.2">
      <c r="A191" s="666" t="s">
        <v>2446</v>
      </c>
      <c r="B191" s="666" t="s">
        <v>1351</v>
      </c>
      <c r="C191" s="666">
        <v>2016</v>
      </c>
      <c r="D191" s="667" t="s">
        <v>2356</v>
      </c>
      <c r="E191" s="666" t="s">
        <v>2444</v>
      </c>
      <c r="F191" s="666">
        <v>3.835</v>
      </c>
      <c r="G191" s="668" t="s">
        <v>2336</v>
      </c>
      <c r="H191" s="667" t="s">
        <v>2383</v>
      </c>
      <c r="I191" s="667" t="s">
        <v>1734</v>
      </c>
      <c r="J191" s="667" t="s">
        <v>52</v>
      </c>
      <c r="K191" s="667" t="s">
        <v>52</v>
      </c>
      <c r="L191" s="667" t="s">
        <v>52</v>
      </c>
      <c r="M191" s="666" t="s">
        <v>52</v>
      </c>
      <c r="N191" s="668" t="s">
        <v>2360</v>
      </c>
      <c r="O191" s="667" t="s">
        <v>368</v>
      </c>
      <c r="P191" s="667" t="s">
        <v>2386</v>
      </c>
      <c r="Q191" s="677" t="s">
        <v>574</v>
      </c>
      <c r="R191" s="667" t="s">
        <v>2393</v>
      </c>
      <c r="S191" s="669" t="s">
        <v>1598</v>
      </c>
      <c r="T191" s="667" t="s">
        <v>575</v>
      </c>
      <c r="U191" s="669">
        <v>2</v>
      </c>
      <c r="V191" s="666">
        <v>3</v>
      </c>
      <c r="W191" s="666">
        <v>3</v>
      </c>
      <c r="X191" s="666">
        <v>2</v>
      </c>
      <c r="Y191" s="666">
        <v>8</v>
      </c>
      <c r="Z191" s="670">
        <v>50</v>
      </c>
      <c r="AA191" s="670">
        <v>75</v>
      </c>
      <c r="AB191" s="670">
        <v>40</v>
      </c>
      <c r="AC191" s="670">
        <v>53.333333333333336</v>
      </c>
      <c r="AD191" s="671">
        <v>0</v>
      </c>
      <c r="AE191" s="672">
        <v>1</v>
      </c>
      <c r="AF191" s="673">
        <v>0</v>
      </c>
      <c r="AG191" s="673">
        <v>0</v>
      </c>
      <c r="AH191" s="672">
        <v>1</v>
      </c>
      <c r="AI191" s="673">
        <v>1</v>
      </c>
      <c r="AJ191" s="674">
        <v>1</v>
      </c>
      <c r="AK191" s="675">
        <v>1</v>
      </c>
      <c r="AL191" s="675">
        <v>0</v>
      </c>
      <c r="AM191" s="675">
        <v>1</v>
      </c>
      <c r="AN191" s="676">
        <v>1</v>
      </c>
      <c r="AO191" s="672">
        <v>1</v>
      </c>
      <c r="AP191" s="675">
        <v>0</v>
      </c>
      <c r="AQ191" s="675">
        <v>0</v>
      </c>
      <c r="AR191" s="675">
        <v>0</v>
      </c>
    </row>
    <row r="192" spans="1:44" x14ac:dyDescent="0.2">
      <c r="A192" s="666" t="s">
        <v>2447</v>
      </c>
      <c r="B192" s="666" t="s">
        <v>1351</v>
      </c>
      <c r="C192" s="666">
        <v>2016</v>
      </c>
      <c r="D192" s="667" t="s">
        <v>2356</v>
      </c>
      <c r="E192" s="666" t="s">
        <v>2444</v>
      </c>
      <c r="F192" s="666">
        <v>3.835</v>
      </c>
      <c r="G192" s="668" t="s">
        <v>2336</v>
      </c>
      <c r="H192" s="667" t="s">
        <v>2383</v>
      </c>
      <c r="I192" s="667" t="s">
        <v>1735</v>
      </c>
      <c r="J192" s="667" t="s">
        <v>52</v>
      </c>
      <c r="K192" s="667" t="s">
        <v>52</v>
      </c>
      <c r="L192" s="667" t="s">
        <v>52</v>
      </c>
      <c r="M192" s="666" t="s">
        <v>52</v>
      </c>
      <c r="N192" s="668" t="s">
        <v>2360</v>
      </c>
      <c r="O192" s="667" t="s">
        <v>368</v>
      </c>
      <c r="P192" s="667" t="s">
        <v>2386</v>
      </c>
      <c r="Q192" s="677" t="s">
        <v>574</v>
      </c>
      <c r="R192" s="667" t="s">
        <v>2393</v>
      </c>
      <c r="S192" s="669" t="s">
        <v>1598</v>
      </c>
      <c r="T192" s="667" t="s">
        <v>575</v>
      </c>
      <c r="U192" s="669">
        <v>2</v>
      </c>
      <c r="V192" s="666">
        <v>3</v>
      </c>
      <c r="W192" s="666">
        <v>3</v>
      </c>
      <c r="X192" s="666">
        <v>2</v>
      </c>
      <c r="Y192" s="666">
        <v>8</v>
      </c>
      <c r="Z192" s="670">
        <v>50</v>
      </c>
      <c r="AA192" s="670">
        <v>75</v>
      </c>
      <c r="AB192" s="670">
        <v>40</v>
      </c>
      <c r="AC192" s="670">
        <v>53.333333333333336</v>
      </c>
      <c r="AD192" s="671">
        <v>0</v>
      </c>
      <c r="AE192" s="672">
        <v>1</v>
      </c>
      <c r="AF192" s="673">
        <v>0</v>
      </c>
      <c r="AG192" s="673">
        <v>0</v>
      </c>
      <c r="AH192" s="672">
        <v>1</v>
      </c>
      <c r="AI192" s="673">
        <v>1</v>
      </c>
      <c r="AJ192" s="674">
        <v>1</v>
      </c>
      <c r="AK192" s="675">
        <v>1</v>
      </c>
      <c r="AL192" s="675">
        <v>0</v>
      </c>
      <c r="AM192" s="675">
        <v>1</v>
      </c>
      <c r="AN192" s="676">
        <v>1</v>
      </c>
      <c r="AO192" s="672">
        <v>1</v>
      </c>
      <c r="AP192" s="675">
        <v>0</v>
      </c>
      <c r="AQ192" s="675">
        <v>0</v>
      </c>
      <c r="AR192" s="675">
        <v>0</v>
      </c>
    </row>
    <row r="193" spans="1:44" x14ac:dyDescent="0.2">
      <c r="A193" s="666" t="s">
        <v>2382</v>
      </c>
      <c r="B193" s="666" t="s">
        <v>1357</v>
      </c>
      <c r="C193" s="666">
        <v>2017</v>
      </c>
      <c r="D193" s="667" t="s">
        <v>2356</v>
      </c>
      <c r="E193" s="666" t="s">
        <v>2335</v>
      </c>
      <c r="F193" s="666">
        <v>6.6529999999999996</v>
      </c>
      <c r="G193" s="668" t="s">
        <v>2336</v>
      </c>
      <c r="H193" s="667" t="s">
        <v>2383</v>
      </c>
      <c r="I193" s="667" t="s">
        <v>2384</v>
      </c>
      <c r="J193" s="667" t="s">
        <v>52</v>
      </c>
      <c r="K193" s="667" t="s">
        <v>52</v>
      </c>
      <c r="L193" s="667" t="s">
        <v>52</v>
      </c>
      <c r="M193" s="666" t="s">
        <v>2385</v>
      </c>
      <c r="N193" s="668" t="s">
        <v>2360</v>
      </c>
      <c r="O193" s="667" t="s">
        <v>368</v>
      </c>
      <c r="P193" s="667" t="s">
        <v>2386</v>
      </c>
      <c r="Q193" s="677" t="s">
        <v>366</v>
      </c>
      <c r="R193" s="677"/>
      <c r="S193" s="669" t="s">
        <v>1598</v>
      </c>
      <c r="T193" s="667" t="s">
        <v>575</v>
      </c>
      <c r="U193" s="669">
        <v>2</v>
      </c>
      <c r="V193" s="666">
        <v>4</v>
      </c>
      <c r="W193" s="666">
        <v>3</v>
      </c>
      <c r="X193" s="666">
        <v>2</v>
      </c>
      <c r="Y193" s="666">
        <v>9</v>
      </c>
      <c r="Z193" s="670">
        <v>66.666666666666657</v>
      </c>
      <c r="AA193" s="670">
        <v>75</v>
      </c>
      <c r="AB193" s="670">
        <v>40</v>
      </c>
      <c r="AC193" s="670">
        <v>60</v>
      </c>
      <c r="AD193" s="671">
        <v>1</v>
      </c>
      <c r="AE193" s="672">
        <v>1</v>
      </c>
      <c r="AF193" s="673">
        <v>0</v>
      </c>
      <c r="AG193" s="673">
        <v>0</v>
      </c>
      <c r="AH193" s="672">
        <v>1</v>
      </c>
      <c r="AI193" s="673">
        <v>1</v>
      </c>
      <c r="AJ193" s="674">
        <v>1</v>
      </c>
      <c r="AK193" s="675">
        <v>1</v>
      </c>
      <c r="AL193" s="675">
        <v>0</v>
      </c>
      <c r="AM193" s="675">
        <v>1</v>
      </c>
      <c r="AN193" s="676">
        <v>1</v>
      </c>
      <c r="AO193" s="672">
        <v>1</v>
      </c>
      <c r="AP193" s="675">
        <v>0</v>
      </c>
      <c r="AQ193" s="675">
        <v>0</v>
      </c>
      <c r="AR193" s="675">
        <v>0</v>
      </c>
    </row>
    <row r="194" spans="1:44" x14ac:dyDescent="0.2">
      <c r="A194" s="666" t="s">
        <v>2388</v>
      </c>
      <c r="B194" s="666" t="s">
        <v>1357</v>
      </c>
      <c r="C194" s="666">
        <v>2017</v>
      </c>
      <c r="D194" s="667" t="s">
        <v>2356</v>
      </c>
      <c r="E194" s="666" t="s">
        <v>2335</v>
      </c>
      <c r="F194" s="666">
        <v>6.6529999999999996</v>
      </c>
      <c r="G194" s="668" t="s">
        <v>2336</v>
      </c>
      <c r="H194" s="667" t="s">
        <v>2383</v>
      </c>
      <c r="I194" s="667" t="s">
        <v>2384</v>
      </c>
      <c r="J194" s="667" t="s">
        <v>52</v>
      </c>
      <c r="K194" s="667" t="s">
        <v>52</v>
      </c>
      <c r="L194" s="667" t="s">
        <v>52</v>
      </c>
      <c r="M194" s="666" t="s">
        <v>2389</v>
      </c>
      <c r="N194" s="668" t="s">
        <v>2360</v>
      </c>
      <c r="O194" s="667" t="s">
        <v>368</v>
      </c>
      <c r="P194" s="667" t="s">
        <v>2386</v>
      </c>
      <c r="Q194" s="677" t="s">
        <v>366</v>
      </c>
      <c r="R194" s="677"/>
      <c r="S194" s="669" t="s">
        <v>1598</v>
      </c>
      <c r="T194" s="667" t="s">
        <v>575</v>
      </c>
      <c r="U194" s="669">
        <v>2</v>
      </c>
      <c r="V194" s="666">
        <v>4</v>
      </c>
      <c r="W194" s="666">
        <v>3</v>
      </c>
      <c r="X194" s="666">
        <v>2</v>
      </c>
      <c r="Y194" s="666">
        <v>9</v>
      </c>
      <c r="Z194" s="670">
        <v>66.666666666666657</v>
      </c>
      <c r="AA194" s="670">
        <v>75</v>
      </c>
      <c r="AB194" s="670">
        <v>40</v>
      </c>
      <c r="AC194" s="670">
        <v>60</v>
      </c>
      <c r="AD194" s="671">
        <v>1</v>
      </c>
      <c r="AE194" s="672">
        <v>1</v>
      </c>
      <c r="AF194" s="673">
        <v>0</v>
      </c>
      <c r="AG194" s="673">
        <v>0</v>
      </c>
      <c r="AH194" s="672">
        <v>1</v>
      </c>
      <c r="AI194" s="673">
        <v>1</v>
      </c>
      <c r="AJ194" s="674">
        <v>1</v>
      </c>
      <c r="AK194" s="675">
        <v>1</v>
      </c>
      <c r="AL194" s="675">
        <v>0</v>
      </c>
      <c r="AM194" s="675">
        <v>1</v>
      </c>
      <c r="AN194" s="676">
        <v>1</v>
      </c>
      <c r="AO194" s="672">
        <v>1</v>
      </c>
      <c r="AP194" s="675">
        <v>0</v>
      </c>
      <c r="AQ194" s="675">
        <v>0</v>
      </c>
      <c r="AR194" s="675">
        <v>0</v>
      </c>
    </row>
    <row r="195" spans="1:44" x14ac:dyDescent="0.2">
      <c r="A195" s="666">
        <v>10</v>
      </c>
      <c r="B195" s="666" t="s">
        <v>1336</v>
      </c>
      <c r="C195" s="666">
        <v>2011</v>
      </c>
      <c r="D195" s="667" t="s">
        <v>2356</v>
      </c>
      <c r="E195" s="666" t="s">
        <v>2397</v>
      </c>
      <c r="F195" s="666" t="s">
        <v>52</v>
      </c>
      <c r="G195" s="668" t="s">
        <v>2336</v>
      </c>
      <c r="H195" s="666" t="s">
        <v>2337</v>
      </c>
      <c r="I195" s="666" t="s">
        <v>2208</v>
      </c>
      <c r="J195" s="667" t="s">
        <v>2448</v>
      </c>
      <c r="K195" s="666" t="s">
        <v>52</v>
      </c>
      <c r="L195" s="667" t="s">
        <v>2347</v>
      </c>
      <c r="M195" s="666" t="s">
        <v>52</v>
      </c>
      <c r="N195" s="668" t="s">
        <v>2348</v>
      </c>
      <c r="O195" s="667" t="s">
        <v>1582</v>
      </c>
      <c r="P195" s="667" t="s">
        <v>2349</v>
      </c>
      <c r="Q195" s="677" t="s">
        <v>703</v>
      </c>
      <c r="R195" s="677"/>
      <c r="S195" s="669" t="s">
        <v>1597</v>
      </c>
      <c r="T195" s="667" t="s">
        <v>808</v>
      </c>
      <c r="U195" s="668">
        <v>2</v>
      </c>
      <c r="V195" s="666">
        <v>3</v>
      </c>
      <c r="W195" s="666">
        <v>2</v>
      </c>
      <c r="X195" s="666">
        <v>3</v>
      </c>
      <c r="Y195" s="666">
        <v>4</v>
      </c>
      <c r="Z195" s="670">
        <v>50</v>
      </c>
      <c r="AA195" s="670">
        <v>50</v>
      </c>
      <c r="AB195" s="670">
        <v>60</v>
      </c>
      <c r="AC195" s="670">
        <v>26.666666666666668</v>
      </c>
      <c r="AD195" s="671">
        <v>1</v>
      </c>
      <c r="AE195" s="672">
        <v>1</v>
      </c>
      <c r="AF195" s="673">
        <v>0</v>
      </c>
      <c r="AG195" s="673">
        <v>0</v>
      </c>
      <c r="AH195" s="672">
        <v>0</v>
      </c>
      <c r="AI195" s="673">
        <v>1</v>
      </c>
      <c r="AJ195" s="674">
        <v>1</v>
      </c>
      <c r="AK195" s="675">
        <v>1</v>
      </c>
      <c r="AL195" s="675">
        <v>0</v>
      </c>
      <c r="AM195" s="675">
        <v>0</v>
      </c>
      <c r="AN195" s="676">
        <v>1</v>
      </c>
      <c r="AO195" s="672">
        <v>1</v>
      </c>
      <c r="AP195" s="675">
        <v>0</v>
      </c>
      <c r="AQ195" s="675">
        <v>1</v>
      </c>
      <c r="AR195" s="675">
        <v>0</v>
      </c>
    </row>
    <row r="196" spans="1:44" x14ac:dyDescent="0.2">
      <c r="A196" s="666">
        <v>10</v>
      </c>
      <c r="B196" s="666" t="s">
        <v>1336</v>
      </c>
      <c r="C196" s="666">
        <v>2011</v>
      </c>
      <c r="D196" s="667" t="s">
        <v>2356</v>
      </c>
      <c r="E196" s="666" t="s">
        <v>2397</v>
      </c>
      <c r="F196" s="666" t="s">
        <v>52</v>
      </c>
      <c r="G196" s="668" t="s">
        <v>2336</v>
      </c>
      <c r="H196" s="666" t="s">
        <v>2337</v>
      </c>
      <c r="I196" s="666" t="s">
        <v>2208</v>
      </c>
      <c r="J196" s="667" t="s">
        <v>2448</v>
      </c>
      <c r="K196" s="667" t="s">
        <v>2431</v>
      </c>
      <c r="L196" s="666" t="s">
        <v>2362</v>
      </c>
      <c r="M196" s="666" t="s">
        <v>52</v>
      </c>
      <c r="N196" s="668" t="s">
        <v>2348</v>
      </c>
      <c r="O196" s="667" t="s">
        <v>1582</v>
      </c>
      <c r="P196" s="667" t="s">
        <v>2349</v>
      </c>
      <c r="Q196" s="677" t="s">
        <v>703</v>
      </c>
      <c r="R196" s="677"/>
      <c r="S196" s="669" t="s">
        <v>1597</v>
      </c>
      <c r="T196" s="667" t="s">
        <v>808</v>
      </c>
      <c r="U196" s="668">
        <v>2</v>
      </c>
      <c r="V196" s="666">
        <v>3</v>
      </c>
      <c r="W196" s="666">
        <v>2</v>
      </c>
      <c r="X196" s="666">
        <v>3</v>
      </c>
      <c r="Y196" s="666">
        <v>4</v>
      </c>
      <c r="Z196" s="670">
        <v>50</v>
      </c>
      <c r="AA196" s="670">
        <v>50</v>
      </c>
      <c r="AB196" s="670">
        <v>60</v>
      </c>
      <c r="AC196" s="670">
        <v>26.666666666666668</v>
      </c>
      <c r="AD196" s="671">
        <v>1</v>
      </c>
      <c r="AE196" s="672">
        <v>1</v>
      </c>
      <c r="AF196" s="673">
        <v>0</v>
      </c>
      <c r="AG196" s="673">
        <v>0</v>
      </c>
      <c r="AH196" s="672">
        <v>0</v>
      </c>
      <c r="AI196" s="673">
        <v>1</v>
      </c>
      <c r="AJ196" s="674">
        <v>1</v>
      </c>
      <c r="AK196" s="675">
        <v>1</v>
      </c>
      <c r="AL196" s="675">
        <v>0</v>
      </c>
      <c r="AM196" s="675">
        <v>0</v>
      </c>
      <c r="AN196" s="676">
        <v>1</v>
      </c>
      <c r="AO196" s="672">
        <v>1</v>
      </c>
      <c r="AP196" s="675">
        <v>0</v>
      </c>
      <c r="AQ196" s="675">
        <v>1</v>
      </c>
      <c r="AR196" s="675">
        <v>0</v>
      </c>
    </row>
    <row r="197" spans="1:44" x14ac:dyDescent="0.2">
      <c r="A197" s="666">
        <v>33</v>
      </c>
      <c r="B197" s="666" t="s">
        <v>1326</v>
      </c>
      <c r="C197" s="666">
        <v>2016</v>
      </c>
      <c r="D197" s="667" t="s">
        <v>2356</v>
      </c>
      <c r="E197" s="666" t="s">
        <v>2380</v>
      </c>
      <c r="F197" s="666">
        <v>5.0990000000000002</v>
      </c>
      <c r="G197" s="668" t="s">
        <v>2336</v>
      </c>
      <c r="H197" s="666" t="s">
        <v>2337</v>
      </c>
      <c r="I197" s="666" t="s">
        <v>2208</v>
      </c>
      <c r="J197" s="667" t="s">
        <v>2376</v>
      </c>
      <c r="K197" s="666" t="s">
        <v>52</v>
      </c>
      <c r="L197" s="666" t="s">
        <v>2347</v>
      </c>
      <c r="M197" s="666" t="s">
        <v>2381</v>
      </c>
      <c r="N197" s="668" t="s">
        <v>2360</v>
      </c>
      <c r="O197" s="666" t="s">
        <v>268</v>
      </c>
      <c r="P197" s="666" t="s">
        <v>2361</v>
      </c>
      <c r="Q197" s="677" t="s">
        <v>182</v>
      </c>
      <c r="R197" s="677"/>
      <c r="S197" s="668" t="s">
        <v>1600</v>
      </c>
      <c r="T197" s="666" t="s">
        <v>965</v>
      </c>
      <c r="U197" s="668">
        <v>5</v>
      </c>
      <c r="V197" s="666">
        <v>6</v>
      </c>
      <c r="W197" s="666">
        <v>2</v>
      </c>
      <c r="X197" s="666">
        <v>5</v>
      </c>
      <c r="Y197" s="666">
        <v>13</v>
      </c>
      <c r="Z197" s="670">
        <v>100</v>
      </c>
      <c r="AA197" s="670">
        <v>50</v>
      </c>
      <c r="AB197" s="670">
        <v>100</v>
      </c>
      <c r="AC197" s="670">
        <v>86.666666666666671</v>
      </c>
      <c r="AD197" s="671">
        <v>1</v>
      </c>
      <c r="AE197" s="672">
        <v>1</v>
      </c>
      <c r="AF197" s="673">
        <v>1</v>
      </c>
      <c r="AG197" s="673">
        <v>1</v>
      </c>
      <c r="AH197" s="672">
        <v>1</v>
      </c>
      <c r="AI197" s="673">
        <v>1</v>
      </c>
      <c r="AJ197" s="674">
        <v>1</v>
      </c>
      <c r="AK197" s="675">
        <v>1</v>
      </c>
      <c r="AL197" s="675">
        <v>0</v>
      </c>
      <c r="AM197" s="675">
        <v>0</v>
      </c>
      <c r="AN197" s="676">
        <v>1</v>
      </c>
      <c r="AO197" s="672">
        <v>1</v>
      </c>
      <c r="AP197" s="675">
        <v>1</v>
      </c>
      <c r="AQ197" s="675">
        <v>1</v>
      </c>
      <c r="AR197" s="675">
        <v>1</v>
      </c>
    </row>
    <row r="198" spans="1:44" x14ac:dyDescent="0.2">
      <c r="A198" s="666">
        <v>9</v>
      </c>
      <c r="B198" s="666" t="s">
        <v>1338</v>
      </c>
      <c r="C198" s="666">
        <v>1983</v>
      </c>
      <c r="D198" s="667" t="s">
        <v>2396</v>
      </c>
      <c r="E198" s="666" t="s">
        <v>2397</v>
      </c>
      <c r="F198" s="666" t="s">
        <v>52</v>
      </c>
      <c r="G198" s="668" t="s">
        <v>2336</v>
      </c>
      <c r="H198" s="666" t="s">
        <v>2337</v>
      </c>
      <c r="I198" s="666" t="s">
        <v>2208</v>
      </c>
      <c r="J198" s="667" t="s">
        <v>2398</v>
      </c>
      <c r="K198" s="667" t="s">
        <v>710</v>
      </c>
      <c r="L198" s="666" t="s">
        <v>2362</v>
      </c>
      <c r="M198" s="666" t="s">
        <v>52</v>
      </c>
      <c r="N198" s="668" t="s">
        <v>2348</v>
      </c>
      <c r="O198" s="667" t="s">
        <v>1584</v>
      </c>
      <c r="P198" s="667" t="s">
        <v>2401</v>
      </c>
      <c r="Q198" s="677" t="s">
        <v>744</v>
      </c>
      <c r="R198" s="677"/>
      <c r="S198" s="669" t="s">
        <v>1596</v>
      </c>
      <c r="T198" s="667" t="s">
        <v>757</v>
      </c>
      <c r="U198" s="668">
        <v>3</v>
      </c>
      <c r="V198" s="666">
        <v>6</v>
      </c>
      <c r="W198" s="666">
        <v>2</v>
      </c>
      <c r="X198" s="666">
        <v>1</v>
      </c>
      <c r="Y198" s="666">
        <v>4.5</v>
      </c>
      <c r="Z198" s="670">
        <v>100</v>
      </c>
      <c r="AA198" s="670">
        <v>50</v>
      </c>
      <c r="AB198" s="670">
        <v>20</v>
      </c>
      <c r="AC198" s="670">
        <v>30</v>
      </c>
      <c r="AD198" s="671">
        <v>1</v>
      </c>
      <c r="AE198" s="672">
        <v>1</v>
      </c>
      <c r="AF198" s="673">
        <v>1</v>
      </c>
      <c r="AG198" s="673">
        <v>1</v>
      </c>
      <c r="AH198" s="672">
        <v>1</v>
      </c>
      <c r="AI198" s="673">
        <v>1</v>
      </c>
      <c r="AJ198" s="674">
        <v>1</v>
      </c>
      <c r="AK198" s="675">
        <v>1</v>
      </c>
      <c r="AL198" s="675">
        <v>0</v>
      </c>
      <c r="AM198" s="675">
        <v>0</v>
      </c>
      <c r="AN198" s="676">
        <v>0</v>
      </c>
      <c r="AO198" s="672">
        <v>1</v>
      </c>
      <c r="AP198" s="675">
        <v>0</v>
      </c>
      <c r="AQ198" s="675">
        <v>0</v>
      </c>
      <c r="AR198" s="675">
        <v>0</v>
      </c>
    </row>
    <row r="199" spans="1:44" x14ac:dyDescent="0.2">
      <c r="A199" s="666" t="s">
        <v>2390</v>
      </c>
      <c r="B199" s="666" t="s">
        <v>1353</v>
      </c>
      <c r="C199" s="666">
        <v>2012</v>
      </c>
      <c r="D199" s="667" t="s">
        <v>2356</v>
      </c>
      <c r="E199" s="666" t="s">
        <v>2375</v>
      </c>
      <c r="F199" s="666">
        <v>3.73</v>
      </c>
      <c r="G199" s="668" t="s">
        <v>2336</v>
      </c>
      <c r="H199" s="667" t="s">
        <v>2391</v>
      </c>
      <c r="I199" s="667" t="s">
        <v>458</v>
      </c>
      <c r="J199" s="667" t="s">
        <v>52</v>
      </c>
      <c r="K199" s="667" t="s">
        <v>52</v>
      </c>
      <c r="L199" s="667" t="s">
        <v>52</v>
      </c>
      <c r="M199" s="666" t="s">
        <v>52</v>
      </c>
      <c r="N199" s="668" t="s">
        <v>2360</v>
      </c>
      <c r="O199" s="667" t="s">
        <v>368</v>
      </c>
      <c r="P199" s="667" t="s">
        <v>2386</v>
      </c>
      <c r="Q199" s="677" t="s">
        <v>2392</v>
      </c>
      <c r="R199" s="667" t="s">
        <v>2393</v>
      </c>
      <c r="S199" s="669" t="s">
        <v>1597</v>
      </c>
      <c r="T199" s="667" t="s">
        <v>465</v>
      </c>
      <c r="U199" s="669">
        <v>2</v>
      </c>
      <c r="V199" s="666">
        <v>2</v>
      </c>
      <c r="W199" s="666">
        <v>3</v>
      </c>
      <c r="X199" s="666">
        <v>2</v>
      </c>
      <c r="Y199" s="666">
        <v>3.5</v>
      </c>
      <c r="Z199" s="670">
        <v>33.333333333333329</v>
      </c>
      <c r="AA199" s="670">
        <v>75</v>
      </c>
      <c r="AB199" s="670">
        <v>40</v>
      </c>
      <c r="AC199" s="670">
        <v>23.333333333333332</v>
      </c>
      <c r="AD199" s="671">
        <v>0</v>
      </c>
      <c r="AE199" s="672">
        <v>0</v>
      </c>
      <c r="AF199" s="673">
        <v>0</v>
      </c>
      <c r="AG199" s="673">
        <v>0</v>
      </c>
      <c r="AH199" s="672">
        <v>1</v>
      </c>
      <c r="AI199" s="673">
        <v>1</v>
      </c>
      <c r="AJ199" s="674">
        <v>1</v>
      </c>
      <c r="AK199" s="675">
        <v>1</v>
      </c>
      <c r="AL199" s="675">
        <v>0</v>
      </c>
      <c r="AM199" s="675">
        <v>1</v>
      </c>
      <c r="AN199" s="676">
        <v>1</v>
      </c>
      <c r="AO199" s="672">
        <v>1</v>
      </c>
      <c r="AP199" s="675">
        <v>0</v>
      </c>
      <c r="AQ199" s="675">
        <v>0</v>
      </c>
      <c r="AR199" s="675">
        <v>0</v>
      </c>
    </row>
    <row r="200" spans="1:44" x14ac:dyDescent="0.2">
      <c r="A200" s="666" t="s">
        <v>2394</v>
      </c>
      <c r="B200" s="666" t="s">
        <v>1353</v>
      </c>
      <c r="C200" s="666">
        <v>2012</v>
      </c>
      <c r="D200" s="667" t="s">
        <v>2356</v>
      </c>
      <c r="E200" s="666" t="s">
        <v>2375</v>
      </c>
      <c r="F200" s="666">
        <v>3.73</v>
      </c>
      <c r="G200" s="668" t="s">
        <v>2336</v>
      </c>
      <c r="H200" s="667" t="s">
        <v>2391</v>
      </c>
      <c r="I200" s="667" t="s">
        <v>459</v>
      </c>
      <c r="J200" s="667" t="s">
        <v>52</v>
      </c>
      <c r="K200" s="667" t="s">
        <v>52</v>
      </c>
      <c r="L200" s="667" t="s">
        <v>52</v>
      </c>
      <c r="M200" s="666" t="s">
        <v>52</v>
      </c>
      <c r="N200" s="668" t="s">
        <v>2360</v>
      </c>
      <c r="O200" s="667" t="s">
        <v>368</v>
      </c>
      <c r="P200" s="667" t="s">
        <v>2386</v>
      </c>
      <c r="Q200" s="677" t="s">
        <v>2392</v>
      </c>
      <c r="R200" s="667" t="s">
        <v>2393</v>
      </c>
      <c r="S200" s="669" t="s">
        <v>1597</v>
      </c>
      <c r="T200" s="667" t="s">
        <v>465</v>
      </c>
      <c r="U200" s="669">
        <v>2</v>
      </c>
      <c r="V200" s="666">
        <v>2</v>
      </c>
      <c r="W200" s="666">
        <v>3</v>
      </c>
      <c r="X200" s="666">
        <v>2</v>
      </c>
      <c r="Y200" s="666">
        <v>3.5</v>
      </c>
      <c r="Z200" s="670">
        <v>33.333333333333329</v>
      </c>
      <c r="AA200" s="670">
        <v>75</v>
      </c>
      <c r="AB200" s="670">
        <v>40</v>
      </c>
      <c r="AC200" s="670">
        <v>23.333333333333332</v>
      </c>
      <c r="AD200" s="671">
        <v>0</v>
      </c>
      <c r="AE200" s="672">
        <v>0</v>
      </c>
      <c r="AF200" s="673">
        <v>0</v>
      </c>
      <c r="AG200" s="673">
        <v>0</v>
      </c>
      <c r="AH200" s="672">
        <v>1</v>
      </c>
      <c r="AI200" s="673">
        <v>1</v>
      </c>
      <c r="AJ200" s="674">
        <v>1</v>
      </c>
      <c r="AK200" s="675">
        <v>1</v>
      </c>
      <c r="AL200" s="675">
        <v>0</v>
      </c>
      <c r="AM200" s="675">
        <v>1</v>
      </c>
      <c r="AN200" s="676">
        <v>1</v>
      </c>
      <c r="AO200" s="672">
        <v>1</v>
      </c>
      <c r="AP200" s="675">
        <v>0</v>
      </c>
      <c r="AQ200" s="675">
        <v>0</v>
      </c>
      <c r="AR200" s="675">
        <v>0</v>
      </c>
    </row>
    <row r="201" spans="1:44" x14ac:dyDescent="0.2">
      <c r="A201" s="666" t="s">
        <v>2423</v>
      </c>
      <c r="B201" s="666" t="s">
        <v>1365</v>
      </c>
      <c r="C201" s="666">
        <v>2014</v>
      </c>
      <c r="D201" s="667" t="s">
        <v>2356</v>
      </c>
      <c r="E201" s="666" t="s">
        <v>2410</v>
      </c>
      <c r="F201" s="666">
        <v>2.351</v>
      </c>
      <c r="G201" s="668" t="s">
        <v>2336</v>
      </c>
      <c r="H201" s="667" t="s">
        <v>2337</v>
      </c>
      <c r="I201" s="666" t="s">
        <v>2424</v>
      </c>
      <c r="J201" s="667" t="s">
        <v>52</v>
      </c>
      <c r="K201" s="667" t="s">
        <v>2425</v>
      </c>
      <c r="L201" s="667" t="s">
        <v>52</v>
      </c>
      <c r="M201" s="666" t="s">
        <v>52</v>
      </c>
      <c r="N201" s="668" t="s">
        <v>2348</v>
      </c>
      <c r="O201" s="666" t="s">
        <v>1582</v>
      </c>
      <c r="P201" s="666" t="s">
        <v>2378</v>
      </c>
      <c r="Q201" s="684" t="s">
        <v>77</v>
      </c>
      <c r="R201" s="684"/>
      <c r="S201" s="668" t="s">
        <v>90</v>
      </c>
      <c r="T201" s="666" t="s">
        <v>90</v>
      </c>
      <c r="U201" s="668">
        <v>6</v>
      </c>
      <c r="V201" s="666">
        <v>3</v>
      </c>
      <c r="W201" s="666">
        <v>2</v>
      </c>
      <c r="X201" s="666">
        <v>2</v>
      </c>
      <c r="Y201" s="666">
        <v>3.5</v>
      </c>
      <c r="Z201" s="670">
        <v>50</v>
      </c>
      <c r="AA201" s="670">
        <v>50</v>
      </c>
      <c r="AB201" s="670">
        <v>40</v>
      </c>
      <c r="AC201" s="670">
        <v>23.333333333333332</v>
      </c>
      <c r="AD201" s="671">
        <v>1</v>
      </c>
      <c r="AE201" s="672">
        <v>0</v>
      </c>
      <c r="AF201" s="673">
        <v>0</v>
      </c>
      <c r="AG201" s="673">
        <v>0</v>
      </c>
      <c r="AH201" s="672">
        <v>1</v>
      </c>
      <c r="AI201" s="673">
        <v>1</v>
      </c>
      <c r="AJ201" s="674">
        <v>1</v>
      </c>
      <c r="AK201" s="675">
        <v>1</v>
      </c>
      <c r="AL201" s="675">
        <v>0</v>
      </c>
      <c r="AM201" s="675">
        <v>0</v>
      </c>
      <c r="AN201" s="676">
        <v>1</v>
      </c>
      <c r="AO201" s="672">
        <v>1</v>
      </c>
      <c r="AP201" s="675">
        <v>0</v>
      </c>
      <c r="AQ201" s="675">
        <v>0</v>
      </c>
      <c r="AR201" s="675">
        <v>0</v>
      </c>
    </row>
    <row r="202" spans="1:44" x14ac:dyDescent="0.2">
      <c r="A202" s="666" t="s">
        <v>2423</v>
      </c>
      <c r="B202" s="666" t="s">
        <v>1365</v>
      </c>
      <c r="C202" s="666">
        <v>2014</v>
      </c>
      <c r="D202" s="667" t="s">
        <v>2356</v>
      </c>
      <c r="E202" s="666" t="s">
        <v>2410</v>
      </c>
      <c r="F202" s="666">
        <v>2.351</v>
      </c>
      <c r="G202" s="668" t="s">
        <v>2336</v>
      </c>
      <c r="H202" s="667" t="s">
        <v>2337</v>
      </c>
      <c r="I202" s="666" t="s">
        <v>2424</v>
      </c>
      <c r="J202" s="667" t="s">
        <v>52</v>
      </c>
      <c r="K202" s="666" t="s">
        <v>2426</v>
      </c>
      <c r="L202" s="667" t="s">
        <v>52</v>
      </c>
      <c r="M202" s="666" t="s">
        <v>52</v>
      </c>
      <c r="N202" s="668" t="s">
        <v>2348</v>
      </c>
      <c r="O202" s="666" t="s">
        <v>1582</v>
      </c>
      <c r="P202" s="666" t="s">
        <v>2378</v>
      </c>
      <c r="Q202" s="684" t="s">
        <v>77</v>
      </c>
      <c r="R202" s="684"/>
      <c r="S202" s="668" t="s">
        <v>90</v>
      </c>
      <c r="T202" s="666" t="s">
        <v>90</v>
      </c>
      <c r="U202" s="668">
        <v>6</v>
      </c>
      <c r="V202" s="666">
        <v>3</v>
      </c>
      <c r="W202" s="666">
        <v>2</v>
      </c>
      <c r="X202" s="666">
        <v>2</v>
      </c>
      <c r="Y202" s="666">
        <v>3.5</v>
      </c>
      <c r="Z202" s="670">
        <v>50</v>
      </c>
      <c r="AA202" s="670">
        <v>50</v>
      </c>
      <c r="AB202" s="670">
        <v>40</v>
      </c>
      <c r="AC202" s="670">
        <v>23.333333333333332</v>
      </c>
      <c r="AD202" s="671">
        <v>1</v>
      </c>
      <c r="AE202" s="672">
        <v>0</v>
      </c>
      <c r="AF202" s="673">
        <v>0</v>
      </c>
      <c r="AG202" s="673">
        <v>0</v>
      </c>
      <c r="AH202" s="672">
        <v>1</v>
      </c>
      <c r="AI202" s="673">
        <v>1</v>
      </c>
      <c r="AJ202" s="674">
        <v>1</v>
      </c>
      <c r="AK202" s="675">
        <v>1</v>
      </c>
      <c r="AL202" s="675">
        <v>0</v>
      </c>
      <c r="AM202" s="675">
        <v>0</v>
      </c>
      <c r="AN202" s="676">
        <v>1</v>
      </c>
      <c r="AO202" s="672">
        <v>1</v>
      </c>
      <c r="AP202" s="675">
        <v>0</v>
      </c>
      <c r="AQ202" s="675">
        <v>0</v>
      </c>
      <c r="AR202" s="675">
        <v>0</v>
      </c>
    </row>
    <row r="203" spans="1:44" x14ac:dyDescent="0.2">
      <c r="A203" s="666" t="s">
        <v>2423</v>
      </c>
      <c r="B203" s="666" t="s">
        <v>1365</v>
      </c>
      <c r="C203" s="666">
        <v>2014</v>
      </c>
      <c r="D203" s="667" t="s">
        <v>2356</v>
      </c>
      <c r="E203" s="666" t="s">
        <v>2410</v>
      </c>
      <c r="F203" s="666">
        <v>2.351</v>
      </c>
      <c r="G203" s="668" t="s">
        <v>2336</v>
      </c>
      <c r="H203" s="667" t="s">
        <v>2337</v>
      </c>
      <c r="I203" s="666" t="s">
        <v>2424</v>
      </c>
      <c r="J203" s="667" t="s">
        <v>52</v>
      </c>
      <c r="K203" s="666" t="s">
        <v>2427</v>
      </c>
      <c r="L203" s="667" t="s">
        <v>52</v>
      </c>
      <c r="M203" s="666" t="s">
        <v>52</v>
      </c>
      <c r="N203" s="668" t="s">
        <v>2348</v>
      </c>
      <c r="O203" s="666" t="s">
        <v>1582</v>
      </c>
      <c r="P203" s="666" t="s">
        <v>2378</v>
      </c>
      <c r="Q203" s="684" t="s">
        <v>77</v>
      </c>
      <c r="R203" s="684"/>
      <c r="S203" s="668" t="s">
        <v>90</v>
      </c>
      <c r="T203" s="666" t="s">
        <v>90</v>
      </c>
      <c r="U203" s="668">
        <v>6</v>
      </c>
      <c r="V203" s="666">
        <v>3</v>
      </c>
      <c r="W203" s="666">
        <v>2</v>
      </c>
      <c r="X203" s="666">
        <v>2</v>
      </c>
      <c r="Y203" s="666">
        <v>3.5</v>
      </c>
      <c r="Z203" s="670">
        <v>50</v>
      </c>
      <c r="AA203" s="670">
        <v>50</v>
      </c>
      <c r="AB203" s="670">
        <v>40</v>
      </c>
      <c r="AC203" s="670">
        <v>23.333333333333332</v>
      </c>
      <c r="AD203" s="671">
        <v>1</v>
      </c>
      <c r="AE203" s="672">
        <v>0</v>
      </c>
      <c r="AF203" s="673">
        <v>0</v>
      </c>
      <c r="AG203" s="673">
        <v>0</v>
      </c>
      <c r="AH203" s="672">
        <v>1</v>
      </c>
      <c r="AI203" s="673">
        <v>1</v>
      </c>
      <c r="AJ203" s="674">
        <v>1</v>
      </c>
      <c r="AK203" s="675">
        <v>1</v>
      </c>
      <c r="AL203" s="675">
        <v>0</v>
      </c>
      <c r="AM203" s="675">
        <v>0</v>
      </c>
      <c r="AN203" s="676">
        <v>1</v>
      </c>
      <c r="AO203" s="672">
        <v>1</v>
      </c>
      <c r="AP203" s="675">
        <v>0</v>
      </c>
      <c r="AQ203" s="675">
        <v>0</v>
      </c>
      <c r="AR203" s="675">
        <v>0</v>
      </c>
    </row>
    <row r="204" spans="1:44" x14ac:dyDescent="0.2">
      <c r="A204" s="666" t="s">
        <v>2423</v>
      </c>
      <c r="B204" s="666" t="s">
        <v>1365</v>
      </c>
      <c r="C204" s="666">
        <v>2014</v>
      </c>
      <c r="D204" s="667" t="s">
        <v>2356</v>
      </c>
      <c r="E204" s="666" t="s">
        <v>2410</v>
      </c>
      <c r="F204" s="666">
        <v>2.351</v>
      </c>
      <c r="G204" s="668" t="s">
        <v>2336</v>
      </c>
      <c r="H204" s="667" t="s">
        <v>2337</v>
      </c>
      <c r="I204" s="666" t="s">
        <v>2424</v>
      </c>
      <c r="J204" s="667" t="s">
        <v>52</v>
      </c>
      <c r="K204" s="666" t="s">
        <v>2428</v>
      </c>
      <c r="L204" s="667" t="s">
        <v>52</v>
      </c>
      <c r="M204" s="666" t="s">
        <v>52</v>
      </c>
      <c r="N204" s="668" t="s">
        <v>2348</v>
      </c>
      <c r="O204" s="666" t="s">
        <v>1582</v>
      </c>
      <c r="P204" s="666" t="s">
        <v>2378</v>
      </c>
      <c r="Q204" s="684" t="s">
        <v>77</v>
      </c>
      <c r="R204" s="684"/>
      <c r="S204" s="668" t="s">
        <v>90</v>
      </c>
      <c r="T204" s="666" t="s">
        <v>90</v>
      </c>
      <c r="U204" s="668">
        <v>6</v>
      </c>
      <c r="V204" s="666">
        <v>3</v>
      </c>
      <c r="W204" s="666">
        <v>2</v>
      </c>
      <c r="X204" s="666">
        <v>2</v>
      </c>
      <c r="Y204" s="666">
        <v>3.5</v>
      </c>
      <c r="Z204" s="670">
        <v>50</v>
      </c>
      <c r="AA204" s="670">
        <v>50</v>
      </c>
      <c r="AB204" s="670">
        <v>40</v>
      </c>
      <c r="AC204" s="670">
        <v>23.333333333333332</v>
      </c>
      <c r="AD204" s="671">
        <v>1</v>
      </c>
      <c r="AE204" s="672">
        <v>0</v>
      </c>
      <c r="AF204" s="673">
        <v>0</v>
      </c>
      <c r="AG204" s="673">
        <v>0</v>
      </c>
      <c r="AH204" s="672">
        <v>1</v>
      </c>
      <c r="AI204" s="673">
        <v>1</v>
      </c>
      <c r="AJ204" s="674">
        <v>1</v>
      </c>
      <c r="AK204" s="675">
        <v>1</v>
      </c>
      <c r="AL204" s="675">
        <v>0</v>
      </c>
      <c r="AM204" s="675">
        <v>0</v>
      </c>
      <c r="AN204" s="676">
        <v>1</v>
      </c>
      <c r="AO204" s="672">
        <v>1</v>
      </c>
      <c r="AP204" s="675">
        <v>0</v>
      </c>
      <c r="AQ204" s="675">
        <v>0</v>
      </c>
      <c r="AR204" s="675">
        <v>0</v>
      </c>
    </row>
    <row r="205" spans="1:44" x14ac:dyDescent="0.2">
      <c r="A205" s="666" t="s">
        <v>2423</v>
      </c>
      <c r="B205" s="666" t="s">
        <v>1365</v>
      </c>
      <c r="C205" s="666">
        <v>2014</v>
      </c>
      <c r="D205" s="667" t="s">
        <v>2356</v>
      </c>
      <c r="E205" s="666" t="s">
        <v>2410</v>
      </c>
      <c r="F205" s="666">
        <v>2.351</v>
      </c>
      <c r="G205" s="668" t="s">
        <v>2336</v>
      </c>
      <c r="H205" s="667" t="s">
        <v>2337</v>
      </c>
      <c r="I205" s="666" t="s">
        <v>2424</v>
      </c>
      <c r="J205" s="667" t="s">
        <v>52</v>
      </c>
      <c r="K205" s="666" t="s">
        <v>2429</v>
      </c>
      <c r="L205" s="667" t="s">
        <v>52</v>
      </c>
      <c r="M205" s="666" t="s">
        <v>52</v>
      </c>
      <c r="N205" s="668" t="s">
        <v>2348</v>
      </c>
      <c r="O205" s="666" t="s">
        <v>1582</v>
      </c>
      <c r="P205" s="666" t="s">
        <v>2378</v>
      </c>
      <c r="Q205" s="684" t="s">
        <v>77</v>
      </c>
      <c r="R205" s="684"/>
      <c r="S205" s="668" t="s">
        <v>90</v>
      </c>
      <c r="T205" s="666" t="s">
        <v>90</v>
      </c>
      <c r="U205" s="668">
        <v>6</v>
      </c>
      <c r="V205" s="666">
        <v>3</v>
      </c>
      <c r="W205" s="666">
        <v>2</v>
      </c>
      <c r="X205" s="666">
        <v>2</v>
      </c>
      <c r="Y205" s="666">
        <v>3.5</v>
      </c>
      <c r="Z205" s="670">
        <v>50</v>
      </c>
      <c r="AA205" s="670">
        <v>50</v>
      </c>
      <c r="AB205" s="670">
        <v>40</v>
      </c>
      <c r="AC205" s="670">
        <v>23.333333333333332</v>
      </c>
      <c r="AD205" s="671">
        <v>1</v>
      </c>
      <c r="AE205" s="672">
        <v>0</v>
      </c>
      <c r="AF205" s="673">
        <v>0</v>
      </c>
      <c r="AG205" s="673">
        <v>0</v>
      </c>
      <c r="AH205" s="672">
        <v>1</v>
      </c>
      <c r="AI205" s="673">
        <v>1</v>
      </c>
      <c r="AJ205" s="674">
        <v>1</v>
      </c>
      <c r="AK205" s="675">
        <v>1</v>
      </c>
      <c r="AL205" s="675">
        <v>0</v>
      </c>
      <c r="AM205" s="675">
        <v>0</v>
      </c>
      <c r="AN205" s="676">
        <v>1</v>
      </c>
      <c r="AO205" s="672">
        <v>1</v>
      </c>
      <c r="AP205" s="675">
        <v>0</v>
      </c>
      <c r="AQ205" s="675">
        <v>0</v>
      </c>
      <c r="AR205" s="675">
        <v>0</v>
      </c>
    </row>
    <row r="206" spans="1:44" x14ac:dyDescent="0.2">
      <c r="A206" s="666" t="s">
        <v>2430</v>
      </c>
      <c r="B206" s="666" t="s">
        <v>1365</v>
      </c>
      <c r="C206" s="666">
        <v>2014</v>
      </c>
      <c r="D206" s="667" t="s">
        <v>2356</v>
      </c>
      <c r="E206" s="666" t="s">
        <v>2410</v>
      </c>
      <c r="F206" s="666">
        <v>2.351</v>
      </c>
      <c r="G206" s="668" t="s">
        <v>2336</v>
      </c>
      <c r="H206" s="666" t="s">
        <v>2337</v>
      </c>
      <c r="I206" s="666" t="s">
        <v>2367</v>
      </c>
      <c r="J206" s="667" t="s">
        <v>52</v>
      </c>
      <c r="K206" s="666" t="s">
        <v>2431</v>
      </c>
      <c r="L206" s="667" t="s">
        <v>2347</v>
      </c>
      <c r="M206" s="666" t="s">
        <v>52</v>
      </c>
      <c r="N206" s="668" t="s">
        <v>2348</v>
      </c>
      <c r="O206" s="666" t="s">
        <v>1582</v>
      </c>
      <c r="P206" s="666" t="s">
        <v>2378</v>
      </c>
      <c r="Q206" s="684" t="s">
        <v>77</v>
      </c>
      <c r="R206" s="684"/>
      <c r="S206" s="668" t="s">
        <v>90</v>
      </c>
      <c r="T206" s="666" t="s">
        <v>90</v>
      </c>
      <c r="U206" s="668">
        <v>6</v>
      </c>
      <c r="V206" s="666">
        <v>3</v>
      </c>
      <c r="W206" s="666">
        <v>2</v>
      </c>
      <c r="X206" s="666">
        <v>2</v>
      </c>
      <c r="Y206" s="666">
        <v>3.5</v>
      </c>
      <c r="Z206" s="670">
        <v>50</v>
      </c>
      <c r="AA206" s="670">
        <v>50</v>
      </c>
      <c r="AB206" s="670">
        <v>40</v>
      </c>
      <c r="AC206" s="670">
        <v>23.333333333333332</v>
      </c>
      <c r="AD206" s="671">
        <v>1</v>
      </c>
      <c r="AE206" s="672">
        <v>0</v>
      </c>
      <c r="AF206" s="673">
        <v>0</v>
      </c>
      <c r="AG206" s="673">
        <v>0</v>
      </c>
      <c r="AH206" s="672">
        <v>1</v>
      </c>
      <c r="AI206" s="673">
        <v>1</v>
      </c>
      <c r="AJ206" s="674">
        <v>1</v>
      </c>
      <c r="AK206" s="675">
        <v>1</v>
      </c>
      <c r="AL206" s="675">
        <v>0</v>
      </c>
      <c r="AM206" s="675">
        <v>0</v>
      </c>
      <c r="AN206" s="676">
        <v>1</v>
      </c>
      <c r="AO206" s="672">
        <v>1</v>
      </c>
      <c r="AP206" s="675">
        <v>0</v>
      </c>
      <c r="AQ206" s="675">
        <v>0</v>
      </c>
      <c r="AR206" s="675">
        <v>0</v>
      </c>
    </row>
    <row r="207" spans="1:44" x14ac:dyDescent="0.2">
      <c r="A207" s="666" t="s">
        <v>2430</v>
      </c>
      <c r="B207" s="666" t="s">
        <v>1365</v>
      </c>
      <c r="C207" s="666">
        <v>2014</v>
      </c>
      <c r="D207" s="667" t="s">
        <v>2356</v>
      </c>
      <c r="E207" s="666" t="s">
        <v>2410</v>
      </c>
      <c r="F207" s="666">
        <v>2.351</v>
      </c>
      <c r="G207" s="668" t="s">
        <v>2336</v>
      </c>
      <c r="H207" s="666" t="s">
        <v>2337</v>
      </c>
      <c r="I207" s="666" t="s">
        <v>2367</v>
      </c>
      <c r="J207" s="667" t="s">
        <v>52</v>
      </c>
      <c r="K207" s="667" t="s">
        <v>75</v>
      </c>
      <c r="L207" s="667" t="s">
        <v>2347</v>
      </c>
      <c r="M207" s="666" t="s">
        <v>52</v>
      </c>
      <c r="N207" s="668" t="s">
        <v>2348</v>
      </c>
      <c r="O207" s="666" t="s">
        <v>1582</v>
      </c>
      <c r="P207" s="666" t="s">
        <v>2378</v>
      </c>
      <c r="Q207" s="684" t="s">
        <v>77</v>
      </c>
      <c r="R207" s="684"/>
      <c r="S207" s="668" t="s">
        <v>90</v>
      </c>
      <c r="T207" s="666" t="s">
        <v>90</v>
      </c>
      <c r="U207" s="668">
        <v>6</v>
      </c>
      <c r="V207" s="666">
        <v>3</v>
      </c>
      <c r="W207" s="666">
        <v>2</v>
      </c>
      <c r="X207" s="666">
        <v>2</v>
      </c>
      <c r="Y207" s="666">
        <v>3.5</v>
      </c>
      <c r="Z207" s="670">
        <v>50</v>
      </c>
      <c r="AA207" s="670">
        <v>50</v>
      </c>
      <c r="AB207" s="670">
        <v>40</v>
      </c>
      <c r="AC207" s="670">
        <v>23.333333333333332</v>
      </c>
      <c r="AD207" s="671">
        <v>1</v>
      </c>
      <c r="AE207" s="672">
        <v>0</v>
      </c>
      <c r="AF207" s="673">
        <v>0</v>
      </c>
      <c r="AG207" s="673">
        <v>0</v>
      </c>
      <c r="AH207" s="672">
        <v>1</v>
      </c>
      <c r="AI207" s="673">
        <v>1</v>
      </c>
      <c r="AJ207" s="674">
        <v>1</v>
      </c>
      <c r="AK207" s="675">
        <v>1</v>
      </c>
      <c r="AL207" s="675">
        <v>0</v>
      </c>
      <c r="AM207" s="675">
        <v>0</v>
      </c>
      <c r="AN207" s="676">
        <v>1</v>
      </c>
      <c r="AO207" s="672">
        <v>1</v>
      </c>
      <c r="AP207" s="675">
        <v>0</v>
      </c>
      <c r="AQ207" s="675">
        <v>0</v>
      </c>
      <c r="AR207" s="675">
        <v>0</v>
      </c>
    </row>
    <row r="208" spans="1:44" x14ac:dyDescent="0.2">
      <c r="A208" s="666" t="s">
        <v>2430</v>
      </c>
      <c r="B208" s="666" t="s">
        <v>1365</v>
      </c>
      <c r="C208" s="666">
        <v>2014</v>
      </c>
      <c r="D208" s="667" t="s">
        <v>2356</v>
      </c>
      <c r="E208" s="666" t="s">
        <v>2410</v>
      </c>
      <c r="F208" s="666">
        <v>2.351</v>
      </c>
      <c r="G208" s="668" t="s">
        <v>2336</v>
      </c>
      <c r="H208" s="666" t="s">
        <v>2337</v>
      </c>
      <c r="I208" s="666" t="s">
        <v>2367</v>
      </c>
      <c r="J208" s="667" t="s">
        <v>52</v>
      </c>
      <c r="K208" s="666" t="s">
        <v>2432</v>
      </c>
      <c r="L208" s="667" t="s">
        <v>2347</v>
      </c>
      <c r="M208" s="666" t="s">
        <v>52</v>
      </c>
      <c r="N208" s="668" t="s">
        <v>2348</v>
      </c>
      <c r="O208" s="666" t="s">
        <v>1582</v>
      </c>
      <c r="P208" s="666" t="s">
        <v>2378</v>
      </c>
      <c r="Q208" s="684" t="s">
        <v>77</v>
      </c>
      <c r="R208" s="684"/>
      <c r="S208" s="668" t="s">
        <v>90</v>
      </c>
      <c r="T208" s="666" t="s">
        <v>90</v>
      </c>
      <c r="U208" s="668">
        <v>6</v>
      </c>
      <c r="V208" s="666">
        <v>3</v>
      </c>
      <c r="W208" s="666">
        <v>2</v>
      </c>
      <c r="X208" s="666">
        <v>2</v>
      </c>
      <c r="Y208" s="666">
        <v>3.5</v>
      </c>
      <c r="Z208" s="670">
        <v>50</v>
      </c>
      <c r="AA208" s="670">
        <v>50</v>
      </c>
      <c r="AB208" s="670">
        <v>40</v>
      </c>
      <c r="AC208" s="670">
        <v>23.333333333333332</v>
      </c>
      <c r="AD208" s="671">
        <v>1</v>
      </c>
      <c r="AE208" s="672">
        <v>0</v>
      </c>
      <c r="AF208" s="673">
        <v>0</v>
      </c>
      <c r="AG208" s="673">
        <v>0</v>
      </c>
      <c r="AH208" s="672">
        <v>1</v>
      </c>
      <c r="AI208" s="673">
        <v>1</v>
      </c>
      <c r="AJ208" s="674">
        <v>1</v>
      </c>
      <c r="AK208" s="675">
        <v>1</v>
      </c>
      <c r="AL208" s="675">
        <v>0</v>
      </c>
      <c r="AM208" s="675">
        <v>0</v>
      </c>
      <c r="AN208" s="676">
        <v>1</v>
      </c>
      <c r="AO208" s="672">
        <v>1</v>
      </c>
      <c r="AP208" s="675">
        <v>0</v>
      </c>
      <c r="AQ208" s="675">
        <v>0</v>
      </c>
      <c r="AR208" s="675">
        <v>0</v>
      </c>
    </row>
    <row r="209" spans="1:62" x14ac:dyDescent="0.2">
      <c r="A209" s="666">
        <v>36</v>
      </c>
      <c r="B209" s="666" t="s">
        <v>1362</v>
      </c>
      <c r="C209" s="666">
        <v>2011</v>
      </c>
      <c r="D209" s="667" t="s">
        <v>2356</v>
      </c>
      <c r="E209" s="666" t="s">
        <v>2449</v>
      </c>
      <c r="F209" s="666">
        <v>2.2759999999999998</v>
      </c>
      <c r="G209" s="668" t="s">
        <v>2336</v>
      </c>
      <c r="H209" s="666" t="s">
        <v>2337</v>
      </c>
      <c r="I209" s="666" t="s">
        <v>172</v>
      </c>
      <c r="J209" s="666" t="s">
        <v>52</v>
      </c>
      <c r="K209" s="666" t="s">
        <v>52</v>
      </c>
      <c r="L209" s="666" t="s">
        <v>52</v>
      </c>
      <c r="M209" s="666" t="s">
        <v>52</v>
      </c>
      <c r="N209" s="668" t="s">
        <v>2348</v>
      </c>
      <c r="O209" s="667" t="s">
        <v>1584</v>
      </c>
      <c r="P209" s="666" t="s">
        <v>2450</v>
      </c>
      <c r="Q209" s="677" t="s">
        <v>175</v>
      </c>
      <c r="R209" s="677"/>
      <c r="S209" s="668" t="s">
        <v>90</v>
      </c>
      <c r="T209" s="666" t="s">
        <v>90</v>
      </c>
      <c r="U209" s="668">
        <v>6</v>
      </c>
      <c r="V209" s="666">
        <v>2</v>
      </c>
      <c r="W209" s="666">
        <v>2</v>
      </c>
      <c r="X209" s="666">
        <v>2</v>
      </c>
      <c r="Y209" s="666">
        <v>3</v>
      </c>
      <c r="Z209" s="670">
        <v>33.333333333333329</v>
      </c>
      <c r="AA209" s="670">
        <v>50</v>
      </c>
      <c r="AB209" s="670">
        <v>40</v>
      </c>
      <c r="AC209" s="670">
        <v>20</v>
      </c>
      <c r="AD209" s="671">
        <v>0</v>
      </c>
      <c r="AE209" s="672">
        <v>0</v>
      </c>
      <c r="AF209" s="673">
        <v>0</v>
      </c>
      <c r="AG209" s="673">
        <v>0</v>
      </c>
      <c r="AH209" s="672">
        <v>1</v>
      </c>
      <c r="AI209" s="673">
        <v>1</v>
      </c>
      <c r="AJ209" s="674">
        <v>1</v>
      </c>
      <c r="AK209" s="675">
        <v>1</v>
      </c>
      <c r="AL209" s="675">
        <v>0</v>
      </c>
      <c r="AM209" s="675">
        <v>0</v>
      </c>
      <c r="AN209" s="676">
        <v>1</v>
      </c>
      <c r="AO209" s="672">
        <v>1</v>
      </c>
      <c r="AP209" s="675">
        <v>0</v>
      </c>
      <c r="AQ209" s="675">
        <v>0</v>
      </c>
      <c r="AR209" s="675">
        <v>0</v>
      </c>
      <c r="AW209" s="433"/>
      <c r="AX209" s="433"/>
      <c r="AY209" s="433"/>
      <c r="AZ209" s="433"/>
      <c r="BA209" s="680"/>
      <c r="BB209" s="681"/>
      <c r="BC209" s="682"/>
      <c r="BD209" s="489"/>
      <c r="BE209" s="195"/>
      <c r="BF209" s="195"/>
      <c r="BG209" s="23"/>
      <c r="BH209"/>
      <c r="BI209"/>
      <c r="BJ209" s="683"/>
    </row>
    <row r="210" spans="1:62" x14ac:dyDescent="0.2">
      <c r="A210" s="666" t="s">
        <v>2451</v>
      </c>
      <c r="B210" s="666" t="s">
        <v>1339</v>
      </c>
      <c r="C210" s="666">
        <v>1979</v>
      </c>
      <c r="D210" s="667" t="s">
        <v>2344</v>
      </c>
      <c r="E210" s="666" t="s">
        <v>2397</v>
      </c>
      <c r="F210" s="666" t="s">
        <v>52</v>
      </c>
      <c r="G210" s="668" t="s">
        <v>2336</v>
      </c>
      <c r="H210" s="666" t="s">
        <v>2337</v>
      </c>
      <c r="I210" s="666" t="s">
        <v>2367</v>
      </c>
      <c r="J210" s="667" t="s">
        <v>52</v>
      </c>
      <c r="K210" s="667" t="s">
        <v>710</v>
      </c>
      <c r="L210" s="667" t="s">
        <v>2347</v>
      </c>
      <c r="M210" s="666" t="s">
        <v>52</v>
      </c>
      <c r="N210" s="668" t="s">
        <v>2348</v>
      </c>
      <c r="O210" s="667" t="s">
        <v>1582</v>
      </c>
      <c r="P210" s="667" t="s">
        <v>2349</v>
      </c>
      <c r="Q210" s="677" t="s">
        <v>701</v>
      </c>
      <c r="R210" s="677"/>
      <c r="S210" s="668" t="s">
        <v>90</v>
      </c>
      <c r="T210" s="667" t="s">
        <v>90</v>
      </c>
      <c r="U210" s="668">
        <v>6</v>
      </c>
      <c r="V210" s="666">
        <v>3</v>
      </c>
      <c r="W210" s="666">
        <v>3</v>
      </c>
      <c r="X210" s="666">
        <v>2</v>
      </c>
      <c r="Y210" s="666">
        <v>4</v>
      </c>
      <c r="Z210" s="670">
        <v>50</v>
      </c>
      <c r="AA210" s="670">
        <v>75</v>
      </c>
      <c r="AB210" s="670">
        <v>40</v>
      </c>
      <c r="AC210" s="670">
        <v>26.666666666666668</v>
      </c>
      <c r="AD210" s="671">
        <v>1</v>
      </c>
      <c r="AE210" s="672">
        <v>0</v>
      </c>
      <c r="AF210" s="673">
        <v>0</v>
      </c>
      <c r="AG210" s="673">
        <v>0</v>
      </c>
      <c r="AH210" s="672">
        <v>1</v>
      </c>
      <c r="AI210" s="673">
        <v>1</v>
      </c>
      <c r="AJ210" s="674">
        <v>1</v>
      </c>
      <c r="AK210" s="675">
        <v>1</v>
      </c>
      <c r="AL210" s="675">
        <v>0</v>
      </c>
      <c r="AM210" s="675">
        <v>1</v>
      </c>
      <c r="AN210" s="676">
        <v>1</v>
      </c>
      <c r="AO210" s="672">
        <v>1</v>
      </c>
      <c r="AP210" s="675">
        <v>0</v>
      </c>
      <c r="AQ210" s="675">
        <v>0</v>
      </c>
      <c r="AR210" s="675">
        <v>0</v>
      </c>
    </row>
    <row r="211" spans="1:62" x14ac:dyDescent="0.2">
      <c r="A211" s="666" t="s">
        <v>2452</v>
      </c>
      <c r="B211" s="666" t="s">
        <v>1339</v>
      </c>
      <c r="C211" s="666">
        <v>1979</v>
      </c>
      <c r="D211" s="667" t="s">
        <v>2344</v>
      </c>
      <c r="E211" s="666" t="s">
        <v>2397</v>
      </c>
      <c r="F211" s="666" t="s">
        <v>52</v>
      </c>
      <c r="G211" s="668" t="s">
        <v>2336</v>
      </c>
      <c r="H211" s="666" t="s">
        <v>2337</v>
      </c>
      <c r="I211" s="666" t="s">
        <v>2208</v>
      </c>
      <c r="J211" s="667" t="s">
        <v>2453</v>
      </c>
      <c r="K211" s="666" t="s">
        <v>52</v>
      </c>
      <c r="L211" s="667" t="s">
        <v>2347</v>
      </c>
      <c r="M211" s="666" t="s">
        <v>52</v>
      </c>
      <c r="N211" s="668" t="s">
        <v>2348</v>
      </c>
      <c r="O211" s="667" t="s">
        <v>1582</v>
      </c>
      <c r="P211" s="667" t="s">
        <v>2349</v>
      </c>
      <c r="Q211" s="677" t="s">
        <v>701</v>
      </c>
      <c r="R211" s="677"/>
      <c r="S211" s="668" t="s">
        <v>90</v>
      </c>
      <c r="T211" s="667" t="s">
        <v>90</v>
      </c>
      <c r="U211" s="668">
        <v>6</v>
      </c>
      <c r="V211" s="666">
        <v>4</v>
      </c>
      <c r="W211" s="666">
        <v>3</v>
      </c>
      <c r="X211" s="666">
        <v>2</v>
      </c>
      <c r="Y211" s="666">
        <v>9</v>
      </c>
      <c r="Z211" s="670">
        <v>66.666666666666657</v>
      </c>
      <c r="AA211" s="670">
        <v>75</v>
      </c>
      <c r="AB211" s="670">
        <v>40</v>
      </c>
      <c r="AC211" s="670">
        <v>60</v>
      </c>
      <c r="AD211" s="671">
        <v>1</v>
      </c>
      <c r="AE211" s="672">
        <v>1</v>
      </c>
      <c r="AF211" s="673">
        <v>0</v>
      </c>
      <c r="AG211" s="673">
        <v>0</v>
      </c>
      <c r="AH211" s="672">
        <v>1</v>
      </c>
      <c r="AI211" s="673">
        <v>1</v>
      </c>
      <c r="AJ211" s="674">
        <v>1</v>
      </c>
      <c r="AK211" s="675">
        <v>1</v>
      </c>
      <c r="AL211" s="675">
        <v>0</v>
      </c>
      <c r="AM211" s="675">
        <v>1</v>
      </c>
      <c r="AN211" s="676">
        <v>1</v>
      </c>
      <c r="AO211" s="672">
        <v>1</v>
      </c>
      <c r="AP211" s="675">
        <v>0</v>
      </c>
      <c r="AQ211" s="675">
        <v>0</v>
      </c>
      <c r="AR211" s="675">
        <v>0</v>
      </c>
    </row>
    <row r="212" spans="1:62" x14ac:dyDescent="0.2">
      <c r="A212" s="666" t="s">
        <v>2452</v>
      </c>
      <c r="B212" s="666" t="s">
        <v>1339</v>
      </c>
      <c r="C212" s="666">
        <v>1979</v>
      </c>
      <c r="D212" s="667" t="s">
        <v>2344</v>
      </c>
      <c r="E212" s="666" t="s">
        <v>2397</v>
      </c>
      <c r="F212" s="666" t="s">
        <v>52</v>
      </c>
      <c r="G212" s="668" t="s">
        <v>2336</v>
      </c>
      <c r="H212" s="666" t="s">
        <v>2337</v>
      </c>
      <c r="I212" s="666" t="s">
        <v>2208</v>
      </c>
      <c r="J212" s="667" t="s">
        <v>2453</v>
      </c>
      <c r="K212" s="667" t="s">
        <v>710</v>
      </c>
      <c r="L212" s="666" t="s">
        <v>2362</v>
      </c>
      <c r="M212" s="666" t="s">
        <v>52</v>
      </c>
      <c r="N212" s="668" t="s">
        <v>2348</v>
      </c>
      <c r="O212" s="667" t="s">
        <v>1582</v>
      </c>
      <c r="P212" s="667" t="s">
        <v>2349</v>
      </c>
      <c r="Q212" s="677" t="s">
        <v>701</v>
      </c>
      <c r="R212" s="677"/>
      <c r="S212" s="668" t="s">
        <v>90</v>
      </c>
      <c r="T212" s="667" t="s">
        <v>90</v>
      </c>
      <c r="U212" s="668">
        <v>6</v>
      </c>
      <c r="V212" s="666">
        <v>4</v>
      </c>
      <c r="W212" s="666">
        <v>3</v>
      </c>
      <c r="X212" s="666">
        <v>2</v>
      </c>
      <c r="Y212" s="666">
        <v>9</v>
      </c>
      <c r="Z212" s="670">
        <v>66.666666666666657</v>
      </c>
      <c r="AA212" s="670">
        <v>75</v>
      </c>
      <c r="AB212" s="670">
        <v>40</v>
      </c>
      <c r="AC212" s="670">
        <v>60</v>
      </c>
      <c r="AD212" s="671">
        <v>1</v>
      </c>
      <c r="AE212" s="672">
        <v>1</v>
      </c>
      <c r="AF212" s="673">
        <v>0</v>
      </c>
      <c r="AG212" s="673">
        <v>0</v>
      </c>
      <c r="AH212" s="672">
        <v>1</v>
      </c>
      <c r="AI212" s="673">
        <v>1</v>
      </c>
      <c r="AJ212" s="674">
        <v>1</v>
      </c>
      <c r="AK212" s="675">
        <v>1</v>
      </c>
      <c r="AL212" s="675">
        <v>0</v>
      </c>
      <c r="AM212" s="675">
        <v>1</v>
      </c>
      <c r="AN212" s="676">
        <v>1</v>
      </c>
      <c r="AO212" s="672">
        <v>1</v>
      </c>
      <c r="AP212" s="675">
        <v>0</v>
      </c>
      <c r="AQ212" s="675">
        <v>0</v>
      </c>
      <c r="AR212" s="675">
        <v>0</v>
      </c>
    </row>
    <row r="213" spans="1:62" x14ac:dyDescent="0.2">
      <c r="A213" s="666">
        <v>36</v>
      </c>
      <c r="B213" s="666" t="s">
        <v>1362</v>
      </c>
      <c r="C213" s="666">
        <v>2011</v>
      </c>
      <c r="D213" s="667" t="s">
        <v>2356</v>
      </c>
      <c r="E213" s="666" t="s">
        <v>2449</v>
      </c>
      <c r="F213" s="666">
        <v>2.2759999999999998</v>
      </c>
      <c r="G213" s="668" t="s">
        <v>2336</v>
      </c>
      <c r="H213" s="666" t="s">
        <v>2337</v>
      </c>
      <c r="I213" s="666" t="s">
        <v>172</v>
      </c>
      <c r="J213" s="666" t="s">
        <v>52</v>
      </c>
      <c r="K213" s="666" t="s">
        <v>52</v>
      </c>
      <c r="L213" s="666" t="s">
        <v>52</v>
      </c>
      <c r="M213" s="666" t="s">
        <v>52</v>
      </c>
      <c r="N213" s="668" t="s">
        <v>2348</v>
      </c>
      <c r="O213" s="667" t="s">
        <v>1582</v>
      </c>
      <c r="P213" s="667" t="s">
        <v>2349</v>
      </c>
      <c r="Q213" s="677" t="s">
        <v>180</v>
      </c>
      <c r="R213" s="677"/>
      <c r="S213" s="668" t="s">
        <v>90</v>
      </c>
      <c r="T213" s="666" t="s">
        <v>90</v>
      </c>
      <c r="U213" s="668">
        <v>6</v>
      </c>
      <c r="V213" s="666">
        <v>2</v>
      </c>
      <c r="W213" s="666">
        <v>2</v>
      </c>
      <c r="X213" s="666">
        <v>2</v>
      </c>
      <c r="Y213" s="666">
        <v>3</v>
      </c>
      <c r="Z213" s="670">
        <v>33.333333333333329</v>
      </c>
      <c r="AA213" s="670">
        <v>50</v>
      </c>
      <c r="AB213" s="670">
        <v>40</v>
      </c>
      <c r="AC213" s="670">
        <v>20</v>
      </c>
      <c r="AD213" s="671">
        <v>0</v>
      </c>
      <c r="AE213" s="672">
        <v>0</v>
      </c>
      <c r="AF213" s="673">
        <v>0</v>
      </c>
      <c r="AG213" s="673">
        <v>0</v>
      </c>
      <c r="AH213" s="672">
        <v>1</v>
      </c>
      <c r="AI213" s="673">
        <v>1</v>
      </c>
      <c r="AJ213" s="674">
        <v>1</v>
      </c>
      <c r="AK213" s="675">
        <v>1</v>
      </c>
      <c r="AL213" s="675">
        <v>0</v>
      </c>
      <c r="AM213" s="675">
        <v>0</v>
      </c>
      <c r="AN213" s="676">
        <v>1</v>
      </c>
      <c r="AO213" s="672">
        <v>1</v>
      </c>
      <c r="AP213" s="675">
        <v>0</v>
      </c>
      <c r="AQ213" s="675">
        <v>0</v>
      </c>
      <c r="AR213" s="675">
        <v>0</v>
      </c>
    </row>
    <row r="214" spans="1:62" x14ac:dyDescent="0.2">
      <c r="A214" s="666" t="s">
        <v>2451</v>
      </c>
      <c r="B214" s="666" t="s">
        <v>1339</v>
      </c>
      <c r="C214" s="666">
        <v>1979</v>
      </c>
      <c r="D214" s="667" t="s">
        <v>2344</v>
      </c>
      <c r="E214" s="666" t="s">
        <v>2397</v>
      </c>
      <c r="F214" s="666" t="s">
        <v>52</v>
      </c>
      <c r="G214" s="668" t="s">
        <v>2336</v>
      </c>
      <c r="H214" s="666" t="s">
        <v>2337</v>
      </c>
      <c r="I214" s="666" t="s">
        <v>2367</v>
      </c>
      <c r="J214" s="667" t="s">
        <v>52</v>
      </c>
      <c r="K214" s="667" t="s">
        <v>710</v>
      </c>
      <c r="L214" s="667" t="s">
        <v>2347</v>
      </c>
      <c r="M214" s="666" t="s">
        <v>52</v>
      </c>
      <c r="N214" s="668" t="s">
        <v>2348</v>
      </c>
      <c r="O214" s="667" t="s">
        <v>1582</v>
      </c>
      <c r="P214" s="667" t="s">
        <v>2349</v>
      </c>
      <c r="Q214" s="677" t="s">
        <v>180</v>
      </c>
      <c r="R214" s="677"/>
      <c r="S214" s="668" t="s">
        <v>90</v>
      </c>
      <c r="T214" s="667" t="s">
        <v>90</v>
      </c>
      <c r="U214" s="668">
        <v>6</v>
      </c>
      <c r="V214" s="666">
        <v>3</v>
      </c>
      <c r="W214" s="666">
        <v>3</v>
      </c>
      <c r="X214" s="666">
        <v>2</v>
      </c>
      <c r="Y214" s="666">
        <v>4</v>
      </c>
      <c r="Z214" s="670">
        <v>50</v>
      </c>
      <c r="AA214" s="670">
        <v>75</v>
      </c>
      <c r="AB214" s="670">
        <v>40</v>
      </c>
      <c r="AC214" s="670">
        <v>26.666666666666668</v>
      </c>
      <c r="AD214" s="671">
        <v>1</v>
      </c>
      <c r="AE214" s="672">
        <v>0</v>
      </c>
      <c r="AF214" s="673">
        <v>0</v>
      </c>
      <c r="AG214" s="673">
        <v>0</v>
      </c>
      <c r="AH214" s="672">
        <v>1</v>
      </c>
      <c r="AI214" s="673">
        <v>1</v>
      </c>
      <c r="AJ214" s="674">
        <v>1</v>
      </c>
      <c r="AK214" s="675">
        <v>1</v>
      </c>
      <c r="AL214" s="675">
        <v>0</v>
      </c>
      <c r="AM214" s="675">
        <v>1</v>
      </c>
      <c r="AN214" s="676">
        <v>1</v>
      </c>
      <c r="AO214" s="672">
        <v>1</v>
      </c>
      <c r="AP214" s="675">
        <v>0</v>
      </c>
      <c r="AQ214" s="675">
        <v>0</v>
      </c>
      <c r="AR214" s="675">
        <v>0</v>
      </c>
    </row>
    <row r="215" spans="1:62" x14ac:dyDescent="0.2">
      <c r="A215" s="666" t="s">
        <v>2452</v>
      </c>
      <c r="B215" s="666" t="s">
        <v>1339</v>
      </c>
      <c r="C215" s="666">
        <v>1979</v>
      </c>
      <c r="D215" s="667" t="s">
        <v>2344</v>
      </c>
      <c r="E215" s="666" t="s">
        <v>2397</v>
      </c>
      <c r="F215" s="666" t="s">
        <v>52</v>
      </c>
      <c r="G215" s="668" t="s">
        <v>2336</v>
      </c>
      <c r="H215" s="666" t="s">
        <v>2337</v>
      </c>
      <c r="I215" s="666" t="s">
        <v>2208</v>
      </c>
      <c r="J215" s="667" t="s">
        <v>2453</v>
      </c>
      <c r="K215" s="666" t="s">
        <v>52</v>
      </c>
      <c r="L215" s="667" t="s">
        <v>2347</v>
      </c>
      <c r="M215" s="666" t="s">
        <v>52</v>
      </c>
      <c r="N215" s="668" t="s">
        <v>2348</v>
      </c>
      <c r="O215" s="667" t="s">
        <v>1582</v>
      </c>
      <c r="P215" s="667" t="s">
        <v>2349</v>
      </c>
      <c r="Q215" s="677" t="s">
        <v>180</v>
      </c>
      <c r="R215" s="677"/>
      <c r="S215" s="668" t="s">
        <v>90</v>
      </c>
      <c r="T215" s="667" t="s">
        <v>90</v>
      </c>
      <c r="U215" s="668">
        <v>6</v>
      </c>
      <c r="V215" s="666">
        <v>4</v>
      </c>
      <c r="W215" s="666">
        <v>3</v>
      </c>
      <c r="X215" s="666">
        <v>2</v>
      </c>
      <c r="Y215" s="666">
        <v>9</v>
      </c>
      <c r="Z215" s="670">
        <v>66.666666666666657</v>
      </c>
      <c r="AA215" s="670">
        <v>75</v>
      </c>
      <c r="AB215" s="670">
        <v>40</v>
      </c>
      <c r="AC215" s="670">
        <v>60</v>
      </c>
      <c r="AD215" s="671">
        <v>1</v>
      </c>
      <c r="AE215" s="672">
        <v>1</v>
      </c>
      <c r="AF215" s="673">
        <v>0</v>
      </c>
      <c r="AG215" s="673">
        <v>0</v>
      </c>
      <c r="AH215" s="672">
        <v>1</v>
      </c>
      <c r="AI215" s="673">
        <v>1</v>
      </c>
      <c r="AJ215" s="674">
        <v>1</v>
      </c>
      <c r="AK215" s="675">
        <v>1</v>
      </c>
      <c r="AL215" s="675">
        <v>0</v>
      </c>
      <c r="AM215" s="675">
        <v>1</v>
      </c>
      <c r="AN215" s="676">
        <v>1</v>
      </c>
      <c r="AO215" s="672">
        <v>1</v>
      </c>
      <c r="AP215" s="675">
        <v>0</v>
      </c>
      <c r="AQ215" s="675">
        <v>0</v>
      </c>
      <c r="AR215" s="675">
        <v>0</v>
      </c>
    </row>
    <row r="216" spans="1:62" x14ac:dyDescent="0.2">
      <c r="A216" s="666" t="s">
        <v>2452</v>
      </c>
      <c r="B216" s="666" t="s">
        <v>1339</v>
      </c>
      <c r="C216" s="666">
        <v>1979</v>
      </c>
      <c r="D216" s="667" t="s">
        <v>2344</v>
      </c>
      <c r="E216" s="666" t="s">
        <v>2397</v>
      </c>
      <c r="F216" s="666" t="s">
        <v>52</v>
      </c>
      <c r="G216" s="668" t="s">
        <v>2336</v>
      </c>
      <c r="H216" s="666" t="s">
        <v>2337</v>
      </c>
      <c r="I216" s="666" t="s">
        <v>2208</v>
      </c>
      <c r="J216" s="667" t="s">
        <v>2453</v>
      </c>
      <c r="K216" s="667" t="s">
        <v>710</v>
      </c>
      <c r="L216" s="666" t="s">
        <v>2362</v>
      </c>
      <c r="M216" s="666" t="s">
        <v>52</v>
      </c>
      <c r="N216" s="668" t="s">
        <v>2348</v>
      </c>
      <c r="O216" s="667" t="s">
        <v>1582</v>
      </c>
      <c r="P216" s="667" t="s">
        <v>2349</v>
      </c>
      <c r="Q216" s="677" t="s">
        <v>180</v>
      </c>
      <c r="R216" s="677"/>
      <c r="S216" s="668" t="s">
        <v>90</v>
      </c>
      <c r="T216" s="667" t="s">
        <v>90</v>
      </c>
      <c r="U216" s="668">
        <v>6</v>
      </c>
      <c r="V216" s="666">
        <v>4</v>
      </c>
      <c r="W216" s="666">
        <v>3</v>
      </c>
      <c r="X216" s="666">
        <v>2</v>
      </c>
      <c r="Y216" s="666">
        <v>9</v>
      </c>
      <c r="Z216" s="670">
        <v>66.666666666666657</v>
      </c>
      <c r="AA216" s="670">
        <v>75</v>
      </c>
      <c r="AB216" s="670">
        <v>40</v>
      </c>
      <c r="AC216" s="670">
        <v>60</v>
      </c>
      <c r="AD216" s="671">
        <v>1</v>
      </c>
      <c r="AE216" s="672">
        <v>1</v>
      </c>
      <c r="AF216" s="673">
        <v>0</v>
      </c>
      <c r="AG216" s="673">
        <v>0</v>
      </c>
      <c r="AH216" s="672">
        <v>1</v>
      </c>
      <c r="AI216" s="673">
        <v>1</v>
      </c>
      <c r="AJ216" s="674">
        <v>1</v>
      </c>
      <c r="AK216" s="675">
        <v>1</v>
      </c>
      <c r="AL216" s="675">
        <v>0</v>
      </c>
      <c r="AM216" s="675">
        <v>1</v>
      </c>
      <c r="AN216" s="676">
        <v>1</v>
      </c>
      <c r="AO216" s="672">
        <v>1</v>
      </c>
      <c r="AP216" s="675">
        <v>0</v>
      </c>
      <c r="AQ216" s="675">
        <v>0</v>
      </c>
      <c r="AR216" s="675">
        <v>0</v>
      </c>
    </row>
    <row r="217" spans="1:62" x14ac:dyDescent="0.2">
      <c r="A217" s="666" t="s">
        <v>2454</v>
      </c>
      <c r="B217" s="666" t="s">
        <v>2455</v>
      </c>
      <c r="C217" s="666">
        <v>1978</v>
      </c>
      <c r="D217" s="667" t="s">
        <v>2344</v>
      </c>
      <c r="E217" s="666" t="s">
        <v>2397</v>
      </c>
      <c r="F217" s="666" t="s">
        <v>52</v>
      </c>
      <c r="G217" s="668" t="s">
        <v>2336</v>
      </c>
      <c r="H217" s="666" t="s">
        <v>2337</v>
      </c>
      <c r="I217" s="666" t="s">
        <v>2208</v>
      </c>
      <c r="J217" s="667" t="s">
        <v>2453</v>
      </c>
      <c r="K217" s="666" t="s">
        <v>52</v>
      </c>
      <c r="L217" s="667" t="s">
        <v>2347</v>
      </c>
      <c r="M217" s="666" t="s">
        <v>52</v>
      </c>
      <c r="N217" s="668" t="s">
        <v>2348</v>
      </c>
      <c r="O217" s="667" t="s">
        <v>1582</v>
      </c>
      <c r="P217" s="667" t="s">
        <v>2349</v>
      </c>
      <c r="Q217" s="677" t="s">
        <v>180</v>
      </c>
      <c r="R217" s="677"/>
      <c r="S217" s="668" t="s">
        <v>90</v>
      </c>
      <c r="T217" s="667" t="s">
        <v>90</v>
      </c>
      <c r="U217" s="668">
        <v>6</v>
      </c>
      <c r="V217" s="666">
        <v>4</v>
      </c>
      <c r="W217" s="666">
        <v>0</v>
      </c>
      <c r="X217" s="666">
        <v>1</v>
      </c>
      <c r="Y217" s="666">
        <v>2.5</v>
      </c>
      <c r="Z217" s="670">
        <v>66.666666666666657</v>
      </c>
      <c r="AA217" s="670">
        <v>0</v>
      </c>
      <c r="AB217" s="670">
        <v>20</v>
      </c>
      <c r="AC217" s="670">
        <v>16.666666666666664</v>
      </c>
      <c r="AD217" s="671">
        <v>1</v>
      </c>
      <c r="AE217" s="672">
        <v>1</v>
      </c>
      <c r="AF217" s="673">
        <v>0</v>
      </c>
      <c r="AG217" s="673">
        <v>0</v>
      </c>
      <c r="AH217" s="672">
        <v>0</v>
      </c>
      <c r="AI217" s="673">
        <v>1</v>
      </c>
      <c r="AJ217" s="674">
        <v>0</v>
      </c>
      <c r="AK217" s="675">
        <v>0</v>
      </c>
      <c r="AL217" s="675">
        <v>0</v>
      </c>
      <c r="AM217" s="675">
        <v>0</v>
      </c>
      <c r="AN217" s="676">
        <v>0</v>
      </c>
      <c r="AO217" s="672">
        <v>1</v>
      </c>
      <c r="AP217" s="675">
        <v>0</v>
      </c>
      <c r="AQ217" s="675">
        <v>0</v>
      </c>
      <c r="AR217" s="675">
        <v>0</v>
      </c>
    </row>
    <row r="218" spans="1:62" x14ac:dyDescent="0.2">
      <c r="A218" s="666" t="s">
        <v>2454</v>
      </c>
      <c r="B218" s="666" t="s">
        <v>2455</v>
      </c>
      <c r="C218" s="666">
        <v>1978</v>
      </c>
      <c r="D218" s="667" t="s">
        <v>2344</v>
      </c>
      <c r="E218" s="666" t="s">
        <v>2397</v>
      </c>
      <c r="F218" s="666" t="s">
        <v>52</v>
      </c>
      <c r="G218" s="668" t="s">
        <v>2336</v>
      </c>
      <c r="H218" s="666" t="s">
        <v>2337</v>
      </c>
      <c r="I218" s="666" t="s">
        <v>2208</v>
      </c>
      <c r="J218" s="667" t="s">
        <v>2453</v>
      </c>
      <c r="K218" s="667" t="s">
        <v>710</v>
      </c>
      <c r="L218" s="666" t="s">
        <v>2362</v>
      </c>
      <c r="M218" s="666" t="s">
        <v>52</v>
      </c>
      <c r="N218" s="668" t="s">
        <v>2348</v>
      </c>
      <c r="O218" s="667" t="s">
        <v>1582</v>
      </c>
      <c r="P218" s="667" t="s">
        <v>2349</v>
      </c>
      <c r="Q218" s="677" t="s">
        <v>180</v>
      </c>
      <c r="R218" s="677"/>
      <c r="S218" s="668" t="s">
        <v>90</v>
      </c>
      <c r="T218" s="667" t="s">
        <v>90</v>
      </c>
      <c r="U218" s="668">
        <v>6</v>
      </c>
      <c r="V218" s="666">
        <v>4</v>
      </c>
      <c r="W218" s="666">
        <v>0</v>
      </c>
      <c r="X218" s="666">
        <v>1</v>
      </c>
      <c r="Y218" s="666">
        <v>2.5</v>
      </c>
      <c r="Z218" s="670">
        <v>66.666666666666657</v>
      </c>
      <c r="AA218" s="670">
        <v>0</v>
      </c>
      <c r="AB218" s="670">
        <v>20</v>
      </c>
      <c r="AC218" s="670">
        <v>16.666666666666664</v>
      </c>
      <c r="AD218" s="671">
        <v>1</v>
      </c>
      <c r="AE218" s="672">
        <v>1</v>
      </c>
      <c r="AF218" s="673">
        <v>0</v>
      </c>
      <c r="AG218" s="673">
        <v>0</v>
      </c>
      <c r="AH218" s="672">
        <v>0</v>
      </c>
      <c r="AI218" s="673">
        <v>1</v>
      </c>
      <c r="AJ218" s="674">
        <v>0</v>
      </c>
      <c r="AK218" s="675">
        <v>0</v>
      </c>
      <c r="AL218" s="675">
        <v>0</v>
      </c>
      <c r="AM218" s="675">
        <v>0</v>
      </c>
      <c r="AN218" s="676">
        <v>0</v>
      </c>
      <c r="AO218" s="672">
        <v>1</v>
      </c>
      <c r="AP218" s="675">
        <v>0</v>
      </c>
      <c r="AQ218" s="675">
        <v>0</v>
      </c>
      <c r="AR218" s="675">
        <v>0</v>
      </c>
    </row>
    <row r="219" spans="1:62" x14ac:dyDescent="0.2">
      <c r="A219" s="666" t="s">
        <v>2456</v>
      </c>
      <c r="B219" s="666" t="s">
        <v>2457</v>
      </c>
      <c r="C219" s="666">
        <v>1983</v>
      </c>
      <c r="D219" s="667" t="s">
        <v>2396</v>
      </c>
      <c r="E219" s="666" t="s">
        <v>2397</v>
      </c>
      <c r="F219" s="666" t="s">
        <v>52</v>
      </c>
      <c r="G219" s="668" t="s">
        <v>2336</v>
      </c>
      <c r="H219" s="666" t="s">
        <v>2337</v>
      </c>
      <c r="I219" s="666" t="s">
        <v>2208</v>
      </c>
      <c r="J219" s="667" t="s">
        <v>2458</v>
      </c>
      <c r="K219" s="666" t="s">
        <v>52</v>
      </c>
      <c r="L219" s="666" t="s">
        <v>2347</v>
      </c>
      <c r="M219" s="666" t="s">
        <v>52</v>
      </c>
      <c r="N219" s="668" t="s">
        <v>2348</v>
      </c>
      <c r="O219" s="667" t="s">
        <v>1582</v>
      </c>
      <c r="P219" s="667" t="s">
        <v>2349</v>
      </c>
      <c r="Q219" s="677" t="s">
        <v>180</v>
      </c>
      <c r="R219" s="677"/>
      <c r="S219" s="668" t="s">
        <v>90</v>
      </c>
      <c r="T219" s="666" t="s">
        <v>90</v>
      </c>
      <c r="U219" s="668">
        <v>6</v>
      </c>
      <c r="V219" s="666">
        <v>3</v>
      </c>
      <c r="W219" s="666">
        <v>1</v>
      </c>
      <c r="X219" s="666">
        <v>1</v>
      </c>
      <c r="Y219" s="666">
        <v>1.25</v>
      </c>
      <c r="Z219" s="670">
        <v>50</v>
      </c>
      <c r="AA219" s="670">
        <v>25</v>
      </c>
      <c r="AB219" s="670">
        <v>20</v>
      </c>
      <c r="AC219" s="670">
        <v>8.3333333333333321</v>
      </c>
      <c r="AD219" s="671">
        <v>1</v>
      </c>
      <c r="AE219" s="672">
        <v>1</v>
      </c>
      <c r="AF219" s="673">
        <v>0</v>
      </c>
      <c r="AG219" s="673">
        <v>0</v>
      </c>
      <c r="AH219" s="672">
        <v>0</v>
      </c>
      <c r="AI219" s="673">
        <v>1</v>
      </c>
      <c r="AJ219" s="674">
        <v>1</v>
      </c>
      <c r="AK219" s="675">
        <v>0</v>
      </c>
      <c r="AL219" s="675">
        <v>0</v>
      </c>
      <c r="AM219" s="675">
        <v>0</v>
      </c>
      <c r="AN219" s="676">
        <v>0</v>
      </c>
      <c r="AO219" s="672">
        <v>1</v>
      </c>
      <c r="AP219" s="675">
        <v>0</v>
      </c>
      <c r="AQ219" s="675">
        <v>0</v>
      </c>
      <c r="AR219" s="675">
        <v>0</v>
      </c>
    </row>
    <row r="220" spans="1:62" x14ac:dyDescent="0.2">
      <c r="A220" s="666" t="s">
        <v>2459</v>
      </c>
      <c r="B220" s="666" t="s">
        <v>2457</v>
      </c>
      <c r="C220" s="666">
        <v>1983</v>
      </c>
      <c r="D220" s="667" t="s">
        <v>2396</v>
      </c>
      <c r="E220" s="666" t="s">
        <v>2397</v>
      </c>
      <c r="F220" s="666" t="s">
        <v>52</v>
      </c>
      <c r="G220" s="668" t="s">
        <v>2336</v>
      </c>
      <c r="H220" s="667" t="s">
        <v>2337</v>
      </c>
      <c r="I220" s="667" t="s">
        <v>841</v>
      </c>
      <c r="J220" s="667" t="s">
        <v>52</v>
      </c>
      <c r="K220" s="667" t="s">
        <v>52</v>
      </c>
      <c r="L220" s="667" t="s">
        <v>52</v>
      </c>
      <c r="M220" s="666" t="s">
        <v>52</v>
      </c>
      <c r="N220" s="668" t="s">
        <v>2348</v>
      </c>
      <c r="O220" s="667" t="s">
        <v>1582</v>
      </c>
      <c r="P220" s="667" t="s">
        <v>2349</v>
      </c>
      <c r="Q220" s="677" t="s">
        <v>180</v>
      </c>
      <c r="R220" s="677"/>
      <c r="S220" s="668" t="s">
        <v>90</v>
      </c>
      <c r="T220" s="667" t="s">
        <v>90</v>
      </c>
      <c r="U220" s="669">
        <v>6</v>
      </c>
      <c r="V220" s="666">
        <v>2</v>
      </c>
      <c r="W220" s="666">
        <v>1</v>
      </c>
      <c r="X220" s="666">
        <v>1</v>
      </c>
      <c r="Y220" s="666">
        <v>1</v>
      </c>
      <c r="Z220" s="670">
        <v>33.333333333333329</v>
      </c>
      <c r="AA220" s="670">
        <v>25</v>
      </c>
      <c r="AB220" s="670">
        <v>20</v>
      </c>
      <c r="AC220" s="670">
        <v>6.666666666666667</v>
      </c>
      <c r="AD220" s="671">
        <v>0</v>
      </c>
      <c r="AE220" s="672">
        <v>1</v>
      </c>
      <c r="AF220" s="673">
        <v>0</v>
      </c>
      <c r="AG220" s="673">
        <v>0</v>
      </c>
      <c r="AH220" s="672">
        <v>0</v>
      </c>
      <c r="AI220" s="673">
        <v>1</v>
      </c>
      <c r="AJ220" s="674">
        <v>1</v>
      </c>
      <c r="AK220" s="675">
        <v>0</v>
      </c>
      <c r="AL220" s="675">
        <v>0</v>
      </c>
      <c r="AM220" s="675">
        <v>0</v>
      </c>
      <c r="AN220" s="676">
        <v>0</v>
      </c>
      <c r="AO220" s="672">
        <v>1</v>
      </c>
      <c r="AP220" s="675">
        <v>0</v>
      </c>
      <c r="AQ220" s="675">
        <v>0</v>
      </c>
      <c r="AR220" s="675">
        <v>0</v>
      </c>
    </row>
    <row r="221" spans="1:62" x14ac:dyDescent="0.2">
      <c r="A221" s="666" t="s">
        <v>2459</v>
      </c>
      <c r="B221" s="666" t="s">
        <v>2457</v>
      </c>
      <c r="C221" s="666">
        <v>1983</v>
      </c>
      <c r="D221" s="667" t="s">
        <v>2396</v>
      </c>
      <c r="E221" s="666" t="s">
        <v>2397</v>
      </c>
      <c r="F221" s="666" t="s">
        <v>52</v>
      </c>
      <c r="G221" s="668" t="s">
        <v>2336</v>
      </c>
      <c r="H221" s="667" t="s">
        <v>2337</v>
      </c>
      <c r="I221" s="667" t="s">
        <v>841</v>
      </c>
      <c r="J221" s="667" t="s">
        <v>52</v>
      </c>
      <c r="K221" s="667" t="s">
        <v>52</v>
      </c>
      <c r="L221" s="667" t="s">
        <v>52</v>
      </c>
      <c r="M221" s="666" t="s">
        <v>52</v>
      </c>
      <c r="N221" s="668" t="s">
        <v>2348</v>
      </c>
      <c r="O221" s="667" t="s">
        <v>1582</v>
      </c>
      <c r="P221" s="667" t="s">
        <v>2349</v>
      </c>
      <c r="Q221" s="677" t="s">
        <v>180</v>
      </c>
      <c r="R221" s="677"/>
      <c r="S221" s="668" t="s">
        <v>90</v>
      </c>
      <c r="T221" s="667" t="s">
        <v>90</v>
      </c>
      <c r="U221" s="669">
        <v>6</v>
      </c>
      <c r="V221" s="666">
        <v>2</v>
      </c>
      <c r="W221" s="666">
        <v>1</v>
      </c>
      <c r="X221" s="666">
        <v>1</v>
      </c>
      <c r="Y221" s="666">
        <v>1</v>
      </c>
      <c r="Z221" s="670">
        <v>33.333333333333329</v>
      </c>
      <c r="AA221" s="670">
        <v>25</v>
      </c>
      <c r="AB221" s="670">
        <v>20</v>
      </c>
      <c r="AC221" s="670">
        <v>6.666666666666667</v>
      </c>
      <c r="AD221" s="671">
        <v>0</v>
      </c>
      <c r="AE221" s="672">
        <v>1</v>
      </c>
      <c r="AF221" s="673">
        <v>0</v>
      </c>
      <c r="AG221" s="673">
        <v>0</v>
      </c>
      <c r="AH221" s="672">
        <v>0</v>
      </c>
      <c r="AI221" s="673">
        <v>1</v>
      </c>
      <c r="AJ221" s="674">
        <v>1</v>
      </c>
      <c r="AK221" s="675">
        <v>0</v>
      </c>
      <c r="AL221" s="675">
        <v>0</v>
      </c>
      <c r="AM221" s="675">
        <v>0</v>
      </c>
      <c r="AN221" s="676">
        <v>0</v>
      </c>
      <c r="AO221" s="672">
        <v>1</v>
      </c>
      <c r="AP221" s="675">
        <v>0</v>
      </c>
      <c r="AQ221" s="675">
        <v>0</v>
      </c>
      <c r="AR221" s="675">
        <v>0</v>
      </c>
    </row>
    <row r="222" spans="1:62" x14ac:dyDescent="0.2">
      <c r="A222" s="666" t="s">
        <v>2342</v>
      </c>
      <c r="B222" s="666" t="s">
        <v>2343</v>
      </c>
      <c r="C222" s="666">
        <v>1975</v>
      </c>
      <c r="D222" s="667" t="s">
        <v>2344</v>
      </c>
      <c r="E222" s="666" t="s">
        <v>2345</v>
      </c>
      <c r="F222" s="666">
        <v>4.407</v>
      </c>
      <c r="G222" s="668" t="s">
        <v>2336</v>
      </c>
      <c r="H222" s="666" t="s">
        <v>2337</v>
      </c>
      <c r="I222" s="666" t="s">
        <v>2208</v>
      </c>
      <c r="J222" s="667" t="s">
        <v>2350</v>
      </c>
      <c r="K222" s="666" t="s">
        <v>52</v>
      </c>
      <c r="L222" s="667" t="s">
        <v>2347</v>
      </c>
      <c r="M222" s="666" t="s">
        <v>52</v>
      </c>
      <c r="N222" s="668" t="s">
        <v>2348</v>
      </c>
      <c r="O222" s="667" t="s">
        <v>1582</v>
      </c>
      <c r="P222" s="667" t="s">
        <v>2349</v>
      </c>
      <c r="Q222" s="677" t="s">
        <v>644</v>
      </c>
      <c r="R222" s="677"/>
      <c r="S222" s="668" t="s">
        <v>90</v>
      </c>
      <c r="T222" s="667" t="s">
        <v>90</v>
      </c>
      <c r="U222" s="669">
        <v>6</v>
      </c>
      <c r="V222" s="666">
        <v>4</v>
      </c>
      <c r="W222" s="666">
        <v>2</v>
      </c>
      <c r="X222" s="667">
        <v>3</v>
      </c>
      <c r="Y222" s="667">
        <v>4.5</v>
      </c>
      <c r="Z222" s="670">
        <v>66.666666666666657</v>
      </c>
      <c r="AA222" s="670">
        <v>50</v>
      </c>
      <c r="AB222" s="670">
        <v>60</v>
      </c>
      <c r="AC222" s="670">
        <v>30</v>
      </c>
      <c r="AD222" s="671">
        <v>1</v>
      </c>
      <c r="AE222" s="672">
        <v>1</v>
      </c>
      <c r="AF222" s="673">
        <v>0</v>
      </c>
      <c r="AG222" s="673">
        <v>0</v>
      </c>
      <c r="AH222" s="672">
        <v>1</v>
      </c>
      <c r="AI222" s="673">
        <v>1</v>
      </c>
      <c r="AJ222" s="674">
        <v>1</v>
      </c>
      <c r="AK222" s="675">
        <v>1</v>
      </c>
      <c r="AL222" s="675">
        <v>0</v>
      </c>
      <c r="AM222" s="675">
        <v>0</v>
      </c>
      <c r="AN222" s="676">
        <v>0</v>
      </c>
      <c r="AO222" s="672">
        <v>1</v>
      </c>
      <c r="AP222" s="675">
        <v>0</v>
      </c>
      <c r="AQ222" s="675">
        <v>1</v>
      </c>
      <c r="AR222" s="675">
        <v>1</v>
      </c>
    </row>
    <row r="223" spans="1:62" x14ac:dyDescent="0.2">
      <c r="A223" s="666" t="s">
        <v>2342</v>
      </c>
      <c r="B223" s="666" t="s">
        <v>2343</v>
      </c>
      <c r="C223" s="666">
        <v>1975</v>
      </c>
      <c r="D223" s="667" t="s">
        <v>2344</v>
      </c>
      <c r="E223" s="666" t="s">
        <v>2345</v>
      </c>
      <c r="F223" s="666">
        <v>4.407</v>
      </c>
      <c r="G223" s="668" t="s">
        <v>2336</v>
      </c>
      <c r="H223" s="666" t="s">
        <v>2337</v>
      </c>
      <c r="I223" s="666" t="s">
        <v>2208</v>
      </c>
      <c r="J223" s="667" t="s">
        <v>2350</v>
      </c>
      <c r="K223" s="666" t="s">
        <v>52</v>
      </c>
      <c r="L223" s="667" t="s">
        <v>2347</v>
      </c>
      <c r="M223" s="666" t="s">
        <v>52</v>
      </c>
      <c r="N223" s="668" t="s">
        <v>2348</v>
      </c>
      <c r="O223" s="667" t="s">
        <v>1582</v>
      </c>
      <c r="P223" s="667" t="s">
        <v>2460</v>
      </c>
      <c r="Q223" s="677" t="s">
        <v>646</v>
      </c>
      <c r="R223" s="677"/>
      <c r="S223" s="668" t="s">
        <v>90</v>
      </c>
      <c r="T223" s="667" t="s">
        <v>90</v>
      </c>
      <c r="U223" s="669">
        <v>6</v>
      </c>
      <c r="V223" s="666">
        <v>4</v>
      </c>
      <c r="W223" s="666">
        <v>2</v>
      </c>
      <c r="X223" s="667">
        <v>3</v>
      </c>
      <c r="Y223" s="667">
        <v>4.5</v>
      </c>
      <c r="Z223" s="670">
        <v>66.666666666666657</v>
      </c>
      <c r="AA223" s="670">
        <v>50</v>
      </c>
      <c r="AB223" s="670">
        <v>60</v>
      </c>
      <c r="AC223" s="670">
        <v>30</v>
      </c>
      <c r="AD223" s="671">
        <v>1</v>
      </c>
      <c r="AE223" s="672">
        <v>1</v>
      </c>
      <c r="AF223" s="673">
        <v>0</v>
      </c>
      <c r="AG223" s="673">
        <v>0</v>
      </c>
      <c r="AH223" s="672">
        <v>1</v>
      </c>
      <c r="AI223" s="673">
        <v>1</v>
      </c>
      <c r="AJ223" s="674">
        <v>1</v>
      </c>
      <c r="AK223" s="675">
        <v>1</v>
      </c>
      <c r="AL223" s="675">
        <v>0</v>
      </c>
      <c r="AM223" s="675">
        <v>0</v>
      </c>
      <c r="AN223" s="676">
        <v>0</v>
      </c>
      <c r="AO223" s="672">
        <v>1</v>
      </c>
      <c r="AP223" s="675">
        <v>0</v>
      </c>
      <c r="AQ223" s="675">
        <v>1</v>
      </c>
      <c r="AR223" s="675">
        <v>1</v>
      </c>
    </row>
    <row r="224" spans="1:62" x14ac:dyDescent="0.2">
      <c r="A224" s="666" t="s">
        <v>2461</v>
      </c>
      <c r="B224" s="666" t="s">
        <v>2462</v>
      </c>
      <c r="C224" s="666">
        <v>1977</v>
      </c>
      <c r="D224" s="667" t="s">
        <v>2344</v>
      </c>
      <c r="E224" s="666" t="s">
        <v>2463</v>
      </c>
      <c r="F224" s="666">
        <v>1.548</v>
      </c>
      <c r="G224" s="668" t="s">
        <v>2336</v>
      </c>
      <c r="H224" s="666" t="s">
        <v>2337</v>
      </c>
      <c r="I224" s="667" t="s">
        <v>1662</v>
      </c>
      <c r="J224" s="667" t="s">
        <v>52</v>
      </c>
      <c r="K224" s="667" t="s">
        <v>52</v>
      </c>
      <c r="L224" s="667" t="s">
        <v>2347</v>
      </c>
      <c r="M224" s="666" t="s">
        <v>2463</v>
      </c>
      <c r="N224" s="668" t="s">
        <v>2348</v>
      </c>
      <c r="O224" s="667" t="s">
        <v>1582</v>
      </c>
      <c r="P224" s="667" t="s">
        <v>2460</v>
      </c>
      <c r="Q224" s="677" t="s">
        <v>858</v>
      </c>
      <c r="R224" s="677"/>
      <c r="S224" s="668" t="s">
        <v>90</v>
      </c>
      <c r="T224" s="666" t="s">
        <v>90</v>
      </c>
      <c r="U224" s="668">
        <v>6</v>
      </c>
      <c r="V224" s="666">
        <v>2</v>
      </c>
      <c r="W224" s="666">
        <v>2</v>
      </c>
      <c r="X224" s="666">
        <v>1</v>
      </c>
      <c r="Y224" s="666">
        <v>0.31</v>
      </c>
      <c r="Z224" s="670">
        <v>33.333333333333329</v>
      </c>
      <c r="AA224" s="670">
        <v>50</v>
      </c>
      <c r="AB224" s="670">
        <v>20</v>
      </c>
      <c r="AC224" s="670">
        <v>2.0666666666666664</v>
      </c>
      <c r="AD224" s="671">
        <v>1</v>
      </c>
      <c r="AE224" s="672">
        <v>0</v>
      </c>
      <c r="AF224" s="673">
        <v>0</v>
      </c>
      <c r="AG224" s="673">
        <v>0</v>
      </c>
      <c r="AH224" s="672">
        <v>0</v>
      </c>
      <c r="AI224" s="673">
        <v>1</v>
      </c>
      <c r="AJ224" s="674">
        <v>1</v>
      </c>
      <c r="AK224" s="675">
        <v>1</v>
      </c>
      <c r="AL224" s="675">
        <v>0</v>
      </c>
      <c r="AM224" s="675">
        <v>0</v>
      </c>
      <c r="AN224" s="676">
        <v>0</v>
      </c>
      <c r="AO224" s="672">
        <v>0</v>
      </c>
      <c r="AP224" s="675">
        <v>0</v>
      </c>
      <c r="AQ224" s="675">
        <v>0</v>
      </c>
      <c r="AR224" s="675">
        <v>1</v>
      </c>
    </row>
    <row r="225" spans="1:49" x14ac:dyDescent="0.2">
      <c r="A225" s="666" t="s">
        <v>2464</v>
      </c>
      <c r="B225" s="666" t="s">
        <v>2462</v>
      </c>
      <c r="C225" s="666">
        <v>1977</v>
      </c>
      <c r="D225" s="667" t="s">
        <v>2344</v>
      </c>
      <c r="E225" s="666" t="s">
        <v>2463</v>
      </c>
      <c r="F225" s="666">
        <v>1.548</v>
      </c>
      <c r="G225" s="668" t="s">
        <v>2336</v>
      </c>
      <c r="H225" s="666" t="s">
        <v>2337</v>
      </c>
      <c r="I225" s="666" t="s">
        <v>2208</v>
      </c>
      <c r="J225" s="667" t="s">
        <v>2453</v>
      </c>
      <c r="K225" s="666" t="s">
        <v>52</v>
      </c>
      <c r="L225" s="667" t="s">
        <v>85</v>
      </c>
      <c r="M225" s="666" t="s">
        <v>2465</v>
      </c>
      <c r="N225" s="668" t="s">
        <v>2348</v>
      </c>
      <c r="O225" s="667" t="s">
        <v>1582</v>
      </c>
      <c r="P225" s="667" t="s">
        <v>2460</v>
      </c>
      <c r="Q225" s="677" t="s">
        <v>858</v>
      </c>
      <c r="R225" s="677"/>
      <c r="S225" s="668" t="s">
        <v>90</v>
      </c>
      <c r="T225" s="666" t="s">
        <v>90</v>
      </c>
      <c r="U225" s="669">
        <v>6</v>
      </c>
      <c r="V225" s="666">
        <v>2</v>
      </c>
      <c r="W225" s="666">
        <v>2</v>
      </c>
      <c r="X225" s="666">
        <v>1</v>
      </c>
      <c r="Y225" s="666">
        <v>0.31</v>
      </c>
      <c r="Z225" s="670">
        <v>33.333333333333329</v>
      </c>
      <c r="AA225" s="670">
        <v>50</v>
      </c>
      <c r="AB225" s="670">
        <v>20</v>
      </c>
      <c r="AC225" s="670">
        <v>2.0666666666666664</v>
      </c>
      <c r="AD225" s="671">
        <v>1</v>
      </c>
      <c r="AE225" s="672">
        <v>0</v>
      </c>
      <c r="AF225" s="673">
        <v>0</v>
      </c>
      <c r="AG225" s="673">
        <v>0</v>
      </c>
      <c r="AH225" s="672">
        <v>0</v>
      </c>
      <c r="AI225" s="673">
        <v>1</v>
      </c>
      <c r="AJ225" s="674">
        <v>1</v>
      </c>
      <c r="AK225" s="675">
        <v>1</v>
      </c>
      <c r="AL225" s="675">
        <v>0</v>
      </c>
      <c r="AM225" s="675">
        <v>0</v>
      </c>
      <c r="AN225" s="676">
        <v>0</v>
      </c>
      <c r="AO225" s="672">
        <v>0</v>
      </c>
      <c r="AP225" s="675">
        <v>0</v>
      </c>
      <c r="AQ225" s="675">
        <v>0</v>
      </c>
      <c r="AR225" s="675">
        <v>1</v>
      </c>
    </row>
    <row r="226" spans="1:49" x14ac:dyDescent="0.2">
      <c r="A226" s="666" t="s">
        <v>2466</v>
      </c>
      <c r="B226" s="666" t="s">
        <v>2462</v>
      </c>
      <c r="C226" s="666">
        <v>1977</v>
      </c>
      <c r="D226" s="667" t="s">
        <v>2344</v>
      </c>
      <c r="E226" s="666" t="s">
        <v>2463</v>
      </c>
      <c r="F226" s="666">
        <v>1.548</v>
      </c>
      <c r="G226" s="668" t="s">
        <v>2336</v>
      </c>
      <c r="H226" s="666" t="s">
        <v>2337</v>
      </c>
      <c r="I226" s="666" t="s">
        <v>2208</v>
      </c>
      <c r="J226" s="667" t="s">
        <v>2453</v>
      </c>
      <c r="K226" s="666" t="s">
        <v>52</v>
      </c>
      <c r="L226" s="667" t="s">
        <v>52</v>
      </c>
      <c r="M226" s="666" t="s">
        <v>2467</v>
      </c>
      <c r="N226" s="668" t="s">
        <v>2348</v>
      </c>
      <c r="O226" s="667" t="s">
        <v>1582</v>
      </c>
      <c r="P226" s="667" t="s">
        <v>2460</v>
      </c>
      <c r="Q226" s="677" t="s">
        <v>858</v>
      </c>
      <c r="R226" s="677"/>
      <c r="S226" s="668" t="s">
        <v>90</v>
      </c>
      <c r="T226" s="666" t="s">
        <v>90</v>
      </c>
      <c r="U226" s="668">
        <v>6</v>
      </c>
      <c r="V226" s="666">
        <v>2</v>
      </c>
      <c r="W226" s="666">
        <v>2</v>
      </c>
      <c r="X226" s="666">
        <v>1</v>
      </c>
      <c r="Y226" s="666">
        <v>0.31</v>
      </c>
      <c r="Z226" s="670">
        <v>33.333333333333329</v>
      </c>
      <c r="AA226" s="670">
        <v>50</v>
      </c>
      <c r="AB226" s="670">
        <v>20</v>
      </c>
      <c r="AC226" s="670">
        <v>2.0666666666666664</v>
      </c>
      <c r="AD226" s="671">
        <v>1</v>
      </c>
      <c r="AE226" s="672">
        <v>0</v>
      </c>
      <c r="AF226" s="673">
        <v>0</v>
      </c>
      <c r="AG226" s="673">
        <v>0</v>
      </c>
      <c r="AH226" s="672">
        <v>0</v>
      </c>
      <c r="AI226" s="673">
        <v>1</v>
      </c>
      <c r="AJ226" s="674">
        <v>1</v>
      </c>
      <c r="AK226" s="675">
        <v>1</v>
      </c>
      <c r="AL226" s="675">
        <v>0</v>
      </c>
      <c r="AM226" s="675">
        <v>0</v>
      </c>
      <c r="AN226" s="676">
        <v>0</v>
      </c>
      <c r="AO226" s="672">
        <v>0</v>
      </c>
      <c r="AP226" s="675">
        <v>0</v>
      </c>
      <c r="AQ226" s="675">
        <v>0</v>
      </c>
      <c r="AR226" s="675">
        <v>1</v>
      </c>
    </row>
    <row r="227" spans="1:49" x14ac:dyDescent="0.2">
      <c r="A227" s="666" t="s">
        <v>2468</v>
      </c>
      <c r="B227" s="666" t="s">
        <v>2462</v>
      </c>
      <c r="C227" s="666">
        <v>1977</v>
      </c>
      <c r="D227" s="667" t="s">
        <v>2344</v>
      </c>
      <c r="E227" s="666" t="s">
        <v>2463</v>
      </c>
      <c r="F227" s="666">
        <v>1.548</v>
      </c>
      <c r="G227" s="668" t="s">
        <v>2336</v>
      </c>
      <c r="H227" s="666" t="s">
        <v>2337</v>
      </c>
      <c r="I227" s="666" t="s">
        <v>2208</v>
      </c>
      <c r="J227" s="667" t="s">
        <v>2453</v>
      </c>
      <c r="K227" s="666" t="s">
        <v>52</v>
      </c>
      <c r="L227" s="667" t="s">
        <v>52</v>
      </c>
      <c r="M227" s="666" t="s">
        <v>2469</v>
      </c>
      <c r="N227" s="668" t="s">
        <v>2348</v>
      </c>
      <c r="O227" s="667" t="s">
        <v>1582</v>
      </c>
      <c r="P227" s="667" t="s">
        <v>2460</v>
      </c>
      <c r="Q227" s="677" t="s">
        <v>858</v>
      </c>
      <c r="R227" s="677"/>
      <c r="S227" s="668" t="s">
        <v>90</v>
      </c>
      <c r="T227" s="666" t="s">
        <v>90</v>
      </c>
      <c r="U227" s="668">
        <v>6</v>
      </c>
      <c r="V227" s="666">
        <v>2</v>
      </c>
      <c r="W227" s="666">
        <v>2</v>
      </c>
      <c r="X227" s="666">
        <v>1</v>
      </c>
      <c r="Y227" s="666">
        <v>0.31</v>
      </c>
      <c r="Z227" s="670">
        <v>33.333333333333329</v>
      </c>
      <c r="AA227" s="670">
        <v>50</v>
      </c>
      <c r="AB227" s="670">
        <v>20</v>
      </c>
      <c r="AC227" s="670">
        <v>2.0666666666666664</v>
      </c>
      <c r="AD227" s="671">
        <v>1</v>
      </c>
      <c r="AE227" s="672">
        <v>0</v>
      </c>
      <c r="AF227" s="673">
        <v>0</v>
      </c>
      <c r="AG227" s="673">
        <v>0</v>
      </c>
      <c r="AH227" s="672">
        <v>0</v>
      </c>
      <c r="AI227" s="673">
        <v>1</v>
      </c>
      <c r="AJ227" s="674">
        <v>1</v>
      </c>
      <c r="AK227" s="675">
        <v>1</v>
      </c>
      <c r="AL227" s="675">
        <v>0</v>
      </c>
      <c r="AM227" s="675">
        <v>0</v>
      </c>
      <c r="AN227" s="676">
        <v>0</v>
      </c>
      <c r="AO227" s="672">
        <v>0</v>
      </c>
      <c r="AP227" s="675">
        <v>0</v>
      </c>
      <c r="AQ227" s="675">
        <v>0</v>
      </c>
      <c r="AR227" s="675">
        <v>1</v>
      </c>
    </row>
    <row r="228" spans="1:49" x14ac:dyDescent="0.2">
      <c r="A228" s="666" t="s">
        <v>2470</v>
      </c>
      <c r="B228" s="666" t="s">
        <v>2462</v>
      </c>
      <c r="C228" s="666">
        <v>1977</v>
      </c>
      <c r="D228" s="667" t="s">
        <v>2344</v>
      </c>
      <c r="E228" s="666" t="s">
        <v>2463</v>
      </c>
      <c r="F228" s="666">
        <v>1.548</v>
      </c>
      <c r="G228" s="668" t="s">
        <v>2336</v>
      </c>
      <c r="H228" s="666" t="s">
        <v>2337</v>
      </c>
      <c r="I228" s="666" t="s">
        <v>2208</v>
      </c>
      <c r="J228" s="667" t="s">
        <v>2453</v>
      </c>
      <c r="K228" s="666" t="s">
        <v>52</v>
      </c>
      <c r="L228" s="667" t="s">
        <v>52</v>
      </c>
      <c r="M228" s="666" t="s">
        <v>2471</v>
      </c>
      <c r="N228" s="668" t="s">
        <v>2348</v>
      </c>
      <c r="O228" s="667" t="s">
        <v>1582</v>
      </c>
      <c r="P228" s="667" t="s">
        <v>2460</v>
      </c>
      <c r="Q228" s="677" t="s">
        <v>858</v>
      </c>
      <c r="R228" s="677"/>
      <c r="S228" s="668" t="s">
        <v>90</v>
      </c>
      <c r="T228" s="666" t="s">
        <v>90</v>
      </c>
      <c r="U228" s="668">
        <v>6</v>
      </c>
      <c r="V228" s="666">
        <v>2</v>
      </c>
      <c r="W228" s="666">
        <v>2</v>
      </c>
      <c r="X228" s="666">
        <v>1</v>
      </c>
      <c r="Y228" s="666">
        <v>0.31</v>
      </c>
      <c r="Z228" s="670">
        <v>33.333333333333329</v>
      </c>
      <c r="AA228" s="670">
        <v>50</v>
      </c>
      <c r="AB228" s="670">
        <v>20</v>
      </c>
      <c r="AC228" s="670">
        <v>2.0666666666666664</v>
      </c>
      <c r="AD228" s="671">
        <v>1</v>
      </c>
      <c r="AE228" s="672">
        <v>0</v>
      </c>
      <c r="AF228" s="673">
        <v>0</v>
      </c>
      <c r="AG228" s="673">
        <v>0</v>
      </c>
      <c r="AH228" s="672">
        <v>0</v>
      </c>
      <c r="AI228" s="673">
        <v>1</v>
      </c>
      <c r="AJ228" s="674">
        <v>1</v>
      </c>
      <c r="AK228" s="675">
        <v>1</v>
      </c>
      <c r="AL228" s="675">
        <v>0</v>
      </c>
      <c r="AM228" s="675">
        <v>0</v>
      </c>
      <c r="AN228" s="676">
        <v>0</v>
      </c>
      <c r="AO228" s="672">
        <v>0</v>
      </c>
      <c r="AP228" s="675">
        <v>0</v>
      </c>
      <c r="AQ228" s="675">
        <v>0</v>
      </c>
      <c r="AR228" s="675">
        <v>1</v>
      </c>
    </row>
    <row r="229" spans="1:49" x14ac:dyDescent="0.2">
      <c r="A229" s="666" t="s">
        <v>2454</v>
      </c>
      <c r="B229" s="666" t="s">
        <v>2455</v>
      </c>
      <c r="C229" s="666">
        <v>1978</v>
      </c>
      <c r="D229" s="667" t="s">
        <v>2344</v>
      </c>
      <c r="E229" s="666" t="s">
        <v>2397</v>
      </c>
      <c r="F229" s="666" t="s">
        <v>52</v>
      </c>
      <c r="G229" s="668" t="s">
        <v>2336</v>
      </c>
      <c r="H229" s="666" t="s">
        <v>2337</v>
      </c>
      <c r="I229" s="666" t="s">
        <v>2208</v>
      </c>
      <c r="J229" s="667" t="s">
        <v>2453</v>
      </c>
      <c r="K229" s="666" t="s">
        <v>52</v>
      </c>
      <c r="L229" s="667" t="s">
        <v>2347</v>
      </c>
      <c r="M229" s="666" t="s">
        <v>52</v>
      </c>
      <c r="N229" s="668" t="s">
        <v>2348</v>
      </c>
      <c r="O229" s="667" t="s">
        <v>1582</v>
      </c>
      <c r="P229" s="667" t="s">
        <v>2460</v>
      </c>
      <c r="Q229" s="677" t="s">
        <v>682</v>
      </c>
      <c r="R229" s="677"/>
      <c r="S229" s="668" t="s">
        <v>90</v>
      </c>
      <c r="T229" s="667" t="s">
        <v>90</v>
      </c>
      <c r="U229" s="668">
        <v>6</v>
      </c>
      <c r="V229" s="666">
        <v>4</v>
      </c>
      <c r="W229" s="666">
        <v>0</v>
      </c>
      <c r="X229" s="666">
        <v>1</v>
      </c>
      <c r="Y229" s="666">
        <v>2.5</v>
      </c>
      <c r="Z229" s="670">
        <v>66.666666666666657</v>
      </c>
      <c r="AA229" s="670">
        <v>0</v>
      </c>
      <c r="AB229" s="670">
        <v>20</v>
      </c>
      <c r="AC229" s="670">
        <v>16.666666666666664</v>
      </c>
      <c r="AD229" s="671">
        <v>1</v>
      </c>
      <c r="AE229" s="672">
        <v>1</v>
      </c>
      <c r="AF229" s="673">
        <v>0</v>
      </c>
      <c r="AG229" s="673">
        <v>0</v>
      </c>
      <c r="AH229" s="672">
        <v>0</v>
      </c>
      <c r="AI229" s="673">
        <v>1</v>
      </c>
      <c r="AJ229" s="674">
        <v>0</v>
      </c>
      <c r="AK229" s="675">
        <v>0</v>
      </c>
      <c r="AL229" s="675">
        <v>0</v>
      </c>
      <c r="AM229" s="675">
        <v>0</v>
      </c>
      <c r="AN229" s="676">
        <v>0</v>
      </c>
      <c r="AO229" s="672">
        <v>1</v>
      </c>
      <c r="AP229" s="675">
        <v>0</v>
      </c>
      <c r="AQ229" s="675">
        <v>0</v>
      </c>
      <c r="AR229" s="675">
        <v>0</v>
      </c>
    </row>
    <row r="230" spans="1:49" x14ac:dyDescent="0.2">
      <c r="A230" s="666" t="s">
        <v>2454</v>
      </c>
      <c r="B230" s="666" t="s">
        <v>2455</v>
      </c>
      <c r="C230" s="666">
        <v>1978</v>
      </c>
      <c r="D230" s="667" t="s">
        <v>2344</v>
      </c>
      <c r="E230" s="666" t="s">
        <v>2397</v>
      </c>
      <c r="F230" s="666" t="s">
        <v>52</v>
      </c>
      <c r="G230" s="668" t="s">
        <v>2336</v>
      </c>
      <c r="H230" s="666" t="s">
        <v>2337</v>
      </c>
      <c r="I230" s="666" t="s">
        <v>2208</v>
      </c>
      <c r="J230" s="667" t="s">
        <v>2453</v>
      </c>
      <c r="K230" s="667" t="s">
        <v>710</v>
      </c>
      <c r="L230" s="666" t="s">
        <v>2362</v>
      </c>
      <c r="M230" s="666" t="s">
        <v>52</v>
      </c>
      <c r="N230" s="668" t="s">
        <v>2348</v>
      </c>
      <c r="O230" s="667" t="s">
        <v>1582</v>
      </c>
      <c r="P230" s="667" t="s">
        <v>2460</v>
      </c>
      <c r="Q230" s="677" t="s">
        <v>682</v>
      </c>
      <c r="R230" s="677"/>
      <c r="S230" s="668" t="s">
        <v>90</v>
      </c>
      <c r="T230" s="667" t="s">
        <v>90</v>
      </c>
      <c r="U230" s="668">
        <v>6</v>
      </c>
      <c r="V230" s="666">
        <v>4</v>
      </c>
      <c r="W230" s="666">
        <v>0</v>
      </c>
      <c r="X230" s="666">
        <v>1</v>
      </c>
      <c r="Y230" s="666">
        <v>2.5</v>
      </c>
      <c r="Z230" s="670">
        <v>66.666666666666657</v>
      </c>
      <c r="AA230" s="670">
        <v>0</v>
      </c>
      <c r="AB230" s="670">
        <v>20</v>
      </c>
      <c r="AC230" s="670">
        <v>16.666666666666664</v>
      </c>
      <c r="AD230" s="671">
        <v>1</v>
      </c>
      <c r="AE230" s="672">
        <v>1</v>
      </c>
      <c r="AF230" s="673">
        <v>0</v>
      </c>
      <c r="AG230" s="673">
        <v>0</v>
      </c>
      <c r="AH230" s="672">
        <v>0</v>
      </c>
      <c r="AI230" s="673">
        <v>1</v>
      </c>
      <c r="AJ230" s="674">
        <v>0</v>
      </c>
      <c r="AK230" s="675">
        <v>0</v>
      </c>
      <c r="AL230" s="675">
        <v>0</v>
      </c>
      <c r="AM230" s="675">
        <v>0</v>
      </c>
      <c r="AN230" s="676">
        <v>0</v>
      </c>
      <c r="AO230" s="672">
        <v>1</v>
      </c>
      <c r="AP230" s="675">
        <v>0</v>
      </c>
      <c r="AQ230" s="675">
        <v>0</v>
      </c>
      <c r="AR230" s="675">
        <v>0</v>
      </c>
    </row>
    <row r="231" spans="1:49" x14ac:dyDescent="0.2">
      <c r="A231" s="666" t="s">
        <v>2472</v>
      </c>
      <c r="B231" s="666" t="s">
        <v>2455</v>
      </c>
      <c r="C231" s="666">
        <v>1978</v>
      </c>
      <c r="D231" s="667" t="s">
        <v>2344</v>
      </c>
      <c r="E231" s="666" t="s">
        <v>2397</v>
      </c>
      <c r="F231" s="666" t="s">
        <v>52</v>
      </c>
      <c r="G231" s="668" t="s">
        <v>2336</v>
      </c>
      <c r="H231" s="666" t="s">
        <v>2337</v>
      </c>
      <c r="I231" s="666" t="s">
        <v>2367</v>
      </c>
      <c r="J231" s="667" t="s">
        <v>52</v>
      </c>
      <c r="K231" s="667" t="s">
        <v>710</v>
      </c>
      <c r="L231" s="667" t="s">
        <v>2347</v>
      </c>
      <c r="M231" s="666" t="s">
        <v>52</v>
      </c>
      <c r="N231" s="668" t="s">
        <v>2348</v>
      </c>
      <c r="O231" s="667" t="s">
        <v>1582</v>
      </c>
      <c r="P231" s="667" t="s">
        <v>2460</v>
      </c>
      <c r="Q231" s="677" t="s">
        <v>682</v>
      </c>
      <c r="R231" s="677"/>
      <c r="S231" s="669" t="s">
        <v>90</v>
      </c>
      <c r="T231" s="667" t="s">
        <v>90</v>
      </c>
      <c r="U231" s="668">
        <v>6</v>
      </c>
      <c r="V231" s="666">
        <v>2</v>
      </c>
      <c r="W231" s="666">
        <v>0</v>
      </c>
      <c r="X231" s="666">
        <v>1</v>
      </c>
      <c r="Y231" s="666">
        <v>0.38</v>
      </c>
      <c r="Z231" s="670">
        <v>33.333333333333329</v>
      </c>
      <c r="AA231" s="670">
        <v>0</v>
      </c>
      <c r="AB231" s="670">
        <v>20</v>
      </c>
      <c r="AC231" s="670">
        <v>2.5333333333333332</v>
      </c>
      <c r="AD231" s="671">
        <v>1</v>
      </c>
      <c r="AE231" s="672">
        <v>0</v>
      </c>
      <c r="AF231" s="673">
        <v>0</v>
      </c>
      <c r="AG231" s="673">
        <v>0</v>
      </c>
      <c r="AH231" s="672">
        <v>0</v>
      </c>
      <c r="AI231" s="673">
        <v>1</v>
      </c>
      <c r="AJ231" s="674">
        <v>0</v>
      </c>
      <c r="AK231" s="675">
        <v>0</v>
      </c>
      <c r="AL231" s="675">
        <v>0</v>
      </c>
      <c r="AM231" s="675">
        <v>0</v>
      </c>
      <c r="AN231" s="676">
        <v>0</v>
      </c>
      <c r="AO231" s="672">
        <v>1</v>
      </c>
      <c r="AP231" s="675">
        <v>0</v>
      </c>
      <c r="AQ231" s="675">
        <v>0</v>
      </c>
      <c r="AR231" s="675">
        <v>0</v>
      </c>
    </row>
    <row r="232" spans="1:49" x14ac:dyDescent="0.2">
      <c r="A232" s="666" t="s">
        <v>2456</v>
      </c>
      <c r="B232" s="666" t="s">
        <v>2457</v>
      </c>
      <c r="C232" s="666">
        <v>1983</v>
      </c>
      <c r="D232" s="667" t="s">
        <v>2396</v>
      </c>
      <c r="E232" s="666" t="s">
        <v>2397</v>
      </c>
      <c r="F232" s="666" t="s">
        <v>52</v>
      </c>
      <c r="G232" s="668" t="s">
        <v>2336</v>
      </c>
      <c r="H232" s="666" t="s">
        <v>2337</v>
      </c>
      <c r="I232" s="666" t="s">
        <v>2208</v>
      </c>
      <c r="J232" s="667" t="s">
        <v>2458</v>
      </c>
      <c r="K232" s="666" t="s">
        <v>52</v>
      </c>
      <c r="L232" s="666" t="s">
        <v>2347</v>
      </c>
      <c r="M232" s="666" t="s">
        <v>52</v>
      </c>
      <c r="N232" s="668" t="s">
        <v>2348</v>
      </c>
      <c r="O232" s="667" t="s">
        <v>1582</v>
      </c>
      <c r="P232" s="667" t="s">
        <v>2460</v>
      </c>
      <c r="Q232" s="677" t="s">
        <v>837</v>
      </c>
      <c r="R232" s="677"/>
      <c r="S232" s="668" t="s">
        <v>90</v>
      </c>
      <c r="T232" s="666" t="s">
        <v>90</v>
      </c>
      <c r="U232" s="668">
        <v>6</v>
      </c>
      <c r="V232" s="666">
        <v>3</v>
      </c>
      <c r="W232" s="666">
        <v>1</v>
      </c>
      <c r="X232" s="666">
        <v>1</v>
      </c>
      <c r="Y232" s="666">
        <v>1.25</v>
      </c>
      <c r="Z232" s="670">
        <v>50</v>
      </c>
      <c r="AA232" s="670">
        <v>25</v>
      </c>
      <c r="AB232" s="670">
        <v>20</v>
      </c>
      <c r="AC232" s="670">
        <v>8.3333333333333321</v>
      </c>
      <c r="AD232" s="671">
        <v>1</v>
      </c>
      <c r="AE232" s="672">
        <v>1</v>
      </c>
      <c r="AF232" s="673">
        <v>0</v>
      </c>
      <c r="AG232" s="673">
        <v>0</v>
      </c>
      <c r="AH232" s="672">
        <v>0</v>
      </c>
      <c r="AI232" s="673">
        <v>1</v>
      </c>
      <c r="AJ232" s="674">
        <v>1</v>
      </c>
      <c r="AK232" s="675">
        <v>0</v>
      </c>
      <c r="AL232" s="675">
        <v>0</v>
      </c>
      <c r="AM232" s="675">
        <v>0</v>
      </c>
      <c r="AN232" s="676">
        <v>0</v>
      </c>
      <c r="AO232" s="672">
        <v>1</v>
      </c>
      <c r="AP232" s="675">
        <v>0</v>
      </c>
      <c r="AQ232" s="675">
        <v>0</v>
      </c>
      <c r="AR232" s="675">
        <v>0</v>
      </c>
    </row>
    <row r="233" spans="1:49" x14ac:dyDescent="0.2">
      <c r="A233" s="666" t="s">
        <v>2459</v>
      </c>
      <c r="B233" s="666" t="s">
        <v>2457</v>
      </c>
      <c r="C233" s="666">
        <v>1983</v>
      </c>
      <c r="D233" s="667" t="s">
        <v>2396</v>
      </c>
      <c r="E233" s="666" t="s">
        <v>2397</v>
      </c>
      <c r="F233" s="666" t="s">
        <v>52</v>
      </c>
      <c r="G233" s="668" t="s">
        <v>2336</v>
      </c>
      <c r="H233" s="667" t="s">
        <v>2337</v>
      </c>
      <c r="I233" s="667" t="s">
        <v>841</v>
      </c>
      <c r="J233" s="667" t="s">
        <v>52</v>
      </c>
      <c r="K233" s="667" t="s">
        <v>52</v>
      </c>
      <c r="L233" s="667" t="s">
        <v>52</v>
      </c>
      <c r="M233" s="666" t="s">
        <v>52</v>
      </c>
      <c r="N233" s="668" t="s">
        <v>2348</v>
      </c>
      <c r="O233" s="667" t="s">
        <v>1582</v>
      </c>
      <c r="P233" s="667" t="s">
        <v>2460</v>
      </c>
      <c r="Q233" s="677" t="s">
        <v>837</v>
      </c>
      <c r="R233" s="677"/>
      <c r="S233" s="668" t="s">
        <v>90</v>
      </c>
      <c r="T233" s="666" t="s">
        <v>90</v>
      </c>
      <c r="U233" s="668">
        <v>6</v>
      </c>
      <c r="V233" s="666">
        <v>2</v>
      </c>
      <c r="W233" s="666">
        <v>1</v>
      </c>
      <c r="X233" s="666">
        <v>1</v>
      </c>
      <c r="Y233" s="666">
        <v>1</v>
      </c>
      <c r="Z233" s="670">
        <v>33.333333333333329</v>
      </c>
      <c r="AA233" s="670">
        <v>25</v>
      </c>
      <c r="AB233" s="670">
        <v>20</v>
      </c>
      <c r="AC233" s="670">
        <v>6.666666666666667</v>
      </c>
      <c r="AD233" s="671">
        <v>0</v>
      </c>
      <c r="AE233" s="672">
        <v>1</v>
      </c>
      <c r="AF233" s="673">
        <v>0</v>
      </c>
      <c r="AG233" s="673">
        <v>0</v>
      </c>
      <c r="AH233" s="672">
        <v>0</v>
      </c>
      <c r="AI233" s="673">
        <v>1</v>
      </c>
      <c r="AJ233" s="674">
        <v>1</v>
      </c>
      <c r="AK233" s="675">
        <v>0</v>
      </c>
      <c r="AL233" s="675">
        <v>0</v>
      </c>
      <c r="AM233" s="675">
        <v>0</v>
      </c>
      <c r="AN233" s="676">
        <v>0</v>
      </c>
      <c r="AO233" s="672">
        <v>1</v>
      </c>
      <c r="AP233" s="675">
        <v>0</v>
      </c>
      <c r="AQ233" s="675">
        <v>0</v>
      </c>
      <c r="AR233" s="675">
        <v>0</v>
      </c>
    </row>
    <row r="234" spans="1:49" x14ac:dyDescent="0.2">
      <c r="A234" s="666" t="s">
        <v>2459</v>
      </c>
      <c r="B234" s="666" t="s">
        <v>2457</v>
      </c>
      <c r="C234" s="666">
        <v>1983</v>
      </c>
      <c r="D234" s="667" t="s">
        <v>2396</v>
      </c>
      <c r="E234" s="666" t="s">
        <v>2397</v>
      </c>
      <c r="F234" s="666" t="s">
        <v>52</v>
      </c>
      <c r="G234" s="668" t="s">
        <v>2336</v>
      </c>
      <c r="H234" s="667" t="s">
        <v>2337</v>
      </c>
      <c r="I234" s="667" t="s">
        <v>841</v>
      </c>
      <c r="J234" s="667" t="s">
        <v>52</v>
      </c>
      <c r="K234" s="667" t="s">
        <v>52</v>
      </c>
      <c r="L234" s="667" t="s">
        <v>52</v>
      </c>
      <c r="M234" s="666" t="s">
        <v>52</v>
      </c>
      <c r="N234" s="668" t="s">
        <v>2348</v>
      </c>
      <c r="O234" s="667" t="s">
        <v>1582</v>
      </c>
      <c r="P234" s="667" t="s">
        <v>2460</v>
      </c>
      <c r="Q234" s="677" t="s">
        <v>837</v>
      </c>
      <c r="R234" s="677"/>
      <c r="S234" s="668" t="s">
        <v>90</v>
      </c>
      <c r="T234" s="666" t="s">
        <v>90</v>
      </c>
      <c r="U234" s="668">
        <v>6</v>
      </c>
      <c r="V234" s="666">
        <v>2</v>
      </c>
      <c r="W234" s="666">
        <v>1</v>
      </c>
      <c r="X234" s="666">
        <v>1</v>
      </c>
      <c r="Y234" s="666">
        <v>1</v>
      </c>
      <c r="Z234" s="670">
        <v>33.333333333333329</v>
      </c>
      <c r="AA234" s="670">
        <v>25</v>
      </c>
      <c r="AB234" s="670">
        <v>20</v>
      </c>
      <c r="AC234" s="670">
        <v>6.666666666666667</v>
      </c>
      <c r="AD234" s="671">
        <v>0</v>
      </c>
      <c r="AE234" s="672">
        <v>1</v>
      </c>
      <c r="AF234" s="673">
        <v>0</v>
      </c>
      <c r="AG234" s="673">
        <v>0</v>
      </c>
      <c r="AH234" s="672">
        <v>0</v>
      </c>
      <c r="AI234" s="673">
        <v>1</v>
      </c>
      <c r="AJ234" s="674">
        <v>1</v>
      </c>
      <c r="AK234" s="675">
        <v>0</v>
      </c>
      <c r="AL234" s="675">
        <v>0</v>
      </c>
      <c r="AM234" s="675">
        <v>0</v>
      </c>
      <c r="AN234" s="676">
        <v>0</v>
      </c>
      <c r="AO234" s="672">
        <v>1</v>
      </c>
      <c r="AP234" s="675">
        <v>0</v>
      </c>
      <c r="AQ234" s="675">
        <v>0</v>
      </c>
      <c r="AR234" s="675">
        <v>0</v>
      </c>
    </row>
    <row r="235" spans="1:49" x14ac:dyDescent="0.2">
      <c r="A235" s="666" t="s">
        <v>2451</v>
      </c>
      <c r="B235" s="666" t="s">
        <v>1339</v>
      </c>
      <c r="C235" s="666">
        <v>1979</v>
      </c>
      <c r="D235" s="667" t="s">
        <v>2344</v>
      </c>
      <c r="E235" s="666" t="s">
        <v>2397</v>
      </c>
      <c r="F235" s="666" t="s">
        <v>52</v>
      </c>
      <c r="G235" s="668" t="s">
        <v>2336</v>
      </c>
      <c r="H235" s="666" t="s">
        <v>2337</v>
      </c>
      <c r="I235" s="666" t="s">
        <v>2367</v>
      </c>
      <c r="J235" s="667" t="s">
        <v>52</v>
      </c>
      <c r="K235" s="667" t="s">
        <v>710</v>
      </c>
      <c r="L235" s="667" t="s">
        <v>2347</v>
      </c>
      <c r="M235" s="666" t="s">
        <v>52</v>
      </c>
      <c r="N235" s="668" t="s">
        <v>2348</v>
      </c>
      <c r="O235" s="667" t="s">
        <v>1582</v>
      </c>
      <c r="P235" s="667" t="s">
        <v>2460</v>
      </c>
      <c r="Q235" s="677" t="s">
        <v>702</v>
      </c>
      <c r="R235" s="677"/>
      <c r="S235" s="668" t="s">
        <v>90</v>
      </c>
      <c r="T235" s="667" t="s">
        <v>90</v>
      </c>
      <c r="U235" s="668">
        <v>6</v>
      </c>
      <c r="V235" s="666">
        <v>3</v>
      </c>
      <c r="W235" s="666">
        <v>3</v>
      </c>
      <c r="X235" s="666">
        <v>2</v>
      </c>
      <c r="Y235" s="666">
        <v>4</v>
      </c>
      <c r="Z235" s="670">
        <v>50</v>
      </c>
      <c r="AA235" s="670">
        <v>75</v>
      </c>
      <c r="AB235" s="670">
        <v>40</v>
      </c>
      <c r="AC235" s="670">
        <v>26.666666666666668</v>
      </c>
      <c r="AD235" s="671">
        <v>1</v>
      </c>
      <c r="AE235" s="672">
        <v>0</v>
      </c>
      <c r="AF235" s="673">
        <v>0</v>
      </c>
      <c r="AG235" s="673">
        <v>0</v>
      </c>
      <c r="AH235" s="672">
        <v>1</v>
      </c>
      <c r="AI235" s="673">
        <v>1</v>
      </c>
      <c r="AJ235" s="674">
        <v>1</v>
      </c>
      <c r="AK235" s="675">
        <v>1</v>
      </c>
      <c r="AL235" s="675">
        <v>0</v>
      </c>
      <c r="AM235" s="675">
        <v>1</v>
      </c>
      <c r="AN235" s="676">
        <v>1</v>
      </c>
      <c r="AO235" s="672">
        <v>1</v>
      </c>
      <c r="AP235" s="675">
        <v>0</v>
      </c>
      <c r="AQ235" s="675">
        <v>0</v>
      </c>
      <c r="AR235" s="675">
        <v>0</v>
      </c>
      <c r="AW235" s="433"/>
    </row>
    <row r="236" spans="1:49" x14ac:dyDescent="0.2">
      <c r="A236" s="666" t="s">
        <v>2452</v>
      </c>
      <c r="B236" s="666" t="s">
        <v>1339</v>
      </c>
      <c r="C236" s="666">
        <v>1979</v>
      </c>
      <c r="D236" s="667" t="s">
        <v>2344</v>
      </c>
      <c r="E236" s="666" t="s">
        <v>2397</v>
      </c>
      <c r="F236" s="666" t="s">
        <v>52</v>
      </c>
      <c r="G236" s="668" t="s">
        <v>2336</v>
      </c>
      <c r="H236" s="666" t="s">
        <v>2337</v>
      </c>
      <c r="I236" s="666" t="s">
        <v>2208</v>
      </c>
      <c r="J236" s="667" t="s">
        <v>2453</v>
      </c>
      <c r="K236" s="666" t="s">
        <v>52</v>
      </c>
      <c r="L236" s="667" t="s">
        <v>2347</v>
      </c>
      <c r="M236" s="666" t="s">
        <v>52</v>
      </c>
      <c r="N236" s="668" t="s">
        <v>2348</v>
      </c>
      <c r="O236" s="667" t="s">
        <v>1582</v>
      </c>
      <c r="P236" s="667" t="s">
        <v>2460</v>
      </c>
      <c r="Q236" s="677" t="s">
        <v>702</v>
      </c>
      <c r="R236" s="677"/>
      <c r="S236" s="668" t="s">
        <v>90</v>
      </c>
      <c r="T236" s="667" t="s">
        <v>90</v>
      </c>
      <c r="U236" s="668">
        <v>6</v>
      </c>
      <c r="V236" s="666">
        <v>4</v>
      </c>
      <c r="W236" s="666">
        <v>3</v>
      </c>
      <c r="X236" s="666">
        <v>2</v>
      </c>
      <c r="Y236" s="666">
        <v>9</v>
      </c>
      <c r="Z236" s="670">
        <v>66.666666666666657</v>
      </c>
      <c r="AA236" s="670">
        <v>75</v>
      </c>
      <c r="AB236" s="670">
        <v>40</v>
      </c>
      <c r="AC236" s="670">
        <v>60</v>
      </c>
      <c r="AD236" s="671">
        <v>1</v>
      </c>
      <c r="AE236" s="672">
        <v>1</v>
      </c>
      <c r="AF236" s="673">
        <v>0</v>
      </c>
      <c r="AG236" s="673">
        <v>0</v>
      </c>
      <c r="AH236" s="672">
        <v>1</v>
      </c>
      <c r="AI236" s="673">
        <v>1</v>
      </c>
      <c r="AJ236" s="674">
        <v>1</v>
      </c>
      <c r="AK236" s="675">
        <v>1</v>
      </c>
      <c r="AL236" s="675">
        <v>0</v>
      </c>
      <c r="AM236" s="675">
        <v>1</v>
      </c>
      <c r="AN236" s="676">
        <v>1</v>
      </c>
      <c r="AO236" s="672">
        <v>1</v>
      </c>
      <c r="AP236" s="675">
        <v>0</v>
      </c>
      <c r="AQ236" s="675">
        <v>0</v>
      </c>
      <c r="AR236" s="675">
        <v>0</v>
      </c>
      <c r="AW236" s="433"/>
    </row>
    <row r="237" spans="1:49" x14ac:dyDescent="0.2">
      <c r="A237" s="666" t="s">
        <v>2452</v>
      </c>
      <c r="B237" s="666" t="s">
        <v>1339</v>
      </c>
      <c r="C237" s="666">
        <v>1979</v>
      </c>
      <c r="D237" s="667" t="s">
        <v>2344</v>
      </c>
      <c r="E237" s="666" t="s">
        <v>2397</v>
      </c>
      <c r="F237" s="666" t="s">
        <v>52</v>
      </c>
      <c r="G237" s="668" t="s">
        <v>2336</v>
      </c>
      <c r="H237" s="666" t="s">
        <v>2337</v>
      </c>
      <c r="I237" s="666" t="s">
        <v>2208</v>
      </c>
      <c r="J237" s="667" t="s">
        <v>2453</v>
      </c>
      <c r="K237" s="667" t="s">
        <v>710</v>
      </c>
      <c r="L237" s="666" t="s">
        <v>2362</v>
      </c>
      <c r="M237" s="666" t="s">
        <v>52</v>
      </c>
      <c r="N237" s="668" t="s">
        <v>2348</v>
      </c>
      <c r="O237" s="667" t="s">
        <v>1582</v>
      </c>
      <c r="P237" s="667" t="s">
        <v>2460</v>
      </c>
      <c r="Q237" s="677" t="s">
        <v>702</v>
      </c>
      <c r="R237" s="677"/>
      <c r="S237" s="668" t="s">
        <v>90</v>
      </c>
      <c r="T237" s="667" t="s">
        <v>90</v>
      </c>
      <c r="U237" s="668">
        <v>6</v>
      </c>
      <c r="V237" s="666">
        <v>4</v>
      </c>
      <c r="W237" s="666">
        <v>3</v>
      </c>
      <c r="X237" s="666">
        <v>2</v>
      </c>
      <c r="Y237" s="666">
        <v>9</v>
      </c>
      <c r="Z237" s="670">
        <v>66.666666666666657</v>
      </c>
      <c r="AA237" s="670">
        <v>75</v>
      </c>
      <c r="AB237" s="670">
        <v>40</v>
      </c>
      <c r="AC237" s="670">
        <v>60</v>
      </c>
      <c r="AD237" s="671">
        <v>1</v>
      </c>
      <c r="AE237" s="672">
        <v>1</v>
      </c>
      <c r="AF237" s="673">
        <v>0</v>
      </c>
      <c r="AG237" s="673">
        <v>0</v>
      </c>
      <c r="AH237" s="672">
        <v>1</v>
      </c>
      <c r="AI237" s="673">
        <v>1</v>
      </c>
      <c r="AJ237" s="674">
        <v>1</v>
      </c>
      <c r="AK237" s="675">
        <v>1</v>
      </c>
      <c r="AL237" s="675">
        <v>0</v>
      </c>
      <c r="AM237" s="675">
        <v>1</v>
      </c>
      <c r="AN237" s="676">
        <v>1</v>
      </c>
      <c r="AO237" s="672">
        <v>1</v>
      </c>
      <c r="AP237" s="675">
        <v>0</v>
      </c>
      <c r="AQ237" s="675">
        <v>0</v>
      </c>
      <c r="AR237" s="675">
        <v>0</v>
      </c>
      <c r="AW237" s="433"/>
    </row>
    <row r="238" spans="1:49" x14ac:dyDescent="0.2">
      <c r="A238" s="666" t="s">
        <v>2342</v>
      </c>
      <c r="B238" s="666" t="s">
        <v>2343</v>
      </c>
      <c r="C238" s="666">
        <v>1975</v>
      </c>
      <c r="D238" s="667" t="s">
        <v>2344</v>
      </c>
      <c r="E238" s="666" t="s">
        <v>2345</v>
      </c>
      <c r="F238" s="666">
        <v>4.407</v>
      </c>
      <c r="G238" s="668" t="s">
        <v>2336</v>
      </c>
      <c r="H238" s="666" t="s">
        <v>2337</v>
      </c>
      <c r="I238" s="666" t="s">
        <v>2208</v>
      </c>
      <c r="J238" s="667" t="s">
        <v>2350</v>
      </c>
      <c r="K238" s="666" t="s">
        <v>52</v>
      </c>
      <c r="L238" s="667" t="s">
        <v>2347</v>
      </c>
      <c r="M238" s="666" t="s">
        <v>52</v>
      </c>
      <c r="N238" s="668" t="s">
        <v>2348</v>
      </c>
      <c r="O238" s="667" t="s">
        <v>1582</v>
      </c>
      <c r="P238" s="667" t="s">
        <v>2349</v>
      </c>
      <c r="Q238" s="677" t="s">
        <v>645</v>
      </c>
      <c r="R238" s="677"/>
      <c r="S238" s="668" t="s">
        <v>90</v>
      </c>
      <c r="T238" s="667" t="s">
        <v>90</v>
      </c>
      <c r="U238" s="669">
        <v>6</v>
      </c>
      <c r="V238" s="666">
        <v>4</v>
      </c>
      <c r="W238" s="666">
        <v>2</v>
      </c>
      <c r="X238" s="667">
        <v>3</v>
      </c>
      <c r="Y238" s="667">
        <v>4.5</v>
      </c>
      <c r="Z238" s="670">
        <v>66.666666666666657</v>
      </c>
      <c r="AA238" s="670">
        <v>50</v>
      </c>
      <c r="AB238" s="670">
        <v>60</v>
      </c>
      <c r="AC238" s="670">
        <v>30</v>
      </c>
      <c r="AD238" s="671">
        <v>1</v>
      </c>
      <c r="AE238" s="672">
        <v>1</v>
      </c>
      <c r="AF238" s="673">
        <v>0</v>
      </c>
      <c r="AG238" s="673">
        <v>0</v>
      </c>
      <c r="AH238" s="672">
        <v>1</v>
      </c>
      <c r="AI238" s="673">
        <v>1</v>
      </c>
      <c r="AJ238" s="674">
        <v>1</v>
      </c>
      <c r="AK238" s="675">
        <v>1</v>
      </c>
      <c r="AL238" s="675">
        <v>0</v>
      </c>
      <c r="AM238" s="675">
        <v>0</v>
      </c>
      <c r="AN238" s="676">
        <v>0</v>
      </c>
      <c r="AO238" s="672">
        <v>1</v>
      </c>
      <c r="AP238" s="675">
        <v>0</v>
      </c>
      <c r="AQ238" s="675">
        <v>1</v>
      </c>
      <c r="AR238" s="675">
        <v>1</v>
      </c>
      <c r="AW238" s="433"/>
    </row>
    <row r="239" spans="1:49" x14ac:dyDescent="0.2">
      <c r="A239" s="666">
        <v>35</v>
      </c>
      <c r="B239" s="666" t="s">
        <v>1329</v>
      </c>
      <c r="C239" s="666">
        <v>1978</v>
      </c>
      <c r="D239" s="667" t="s">
        <v>2344</v>
      </c>
      <c r="E239" s="666" t="s">
        <v>2463</v>
      </c>
      <c r="F239" s="666">
        <v>1.548</v>
      </c>
      <c r="G239" s="668" t="s">
        <v>2473</v>
      </c>
      <c r="H239" s="666" t="s">
        <v>2337</v>
      </c>
      <c r="I239" s="666" t="s">
        <v>2208</v>
      </c>
      <c r="J239" s="667" t="s">
        <v>2453</v>
      </c>
      <c r="K239" s="666" t="s">
        <v>52</v>
      </c>
      <c r="L239" s="667" t="s">
        <v>2347</v>
      </c>
      <c r="M239" s="666" t="s">
        <v>52</v>
      </c>
      <c r="N239" s="668" t="s">
        <v>2348</v>
      </c>
      <c r="O239" s="667" t="s">
        <v>1582</v>
      </c>
      <c r="P239" s="667" t="s">
        <v>2474</v>
      </c>
      <c r="Q239" s="677" t="s">
        <v>922</v>
      </c>
      <c r="R239" s="677"/>
      <c r="S239" s="668" t="s">
        <v>90</v>
      </c>
      <c r="T239" s="667" t="s">
        <v>90</v>
      </c>
      <c r="U239" s="668">
        <v>6</v>
      </c>
      <c r="V239" s="666">
        <v>3</v>
      </c>
      <c r="W239" s="666">
        <v>1</v>
      </c>
      <c r="X239" s="666">
        <v>1</v>
      </c>
      <c r="Y239" s="666">
        <v>0.63</v>
      </c>
      <c r="Z239" s="670">
        <v>50</v>
      </c>
      <c r="AA239" s="670">
        <v>25</v>
      </c>
      <c r="AB239" s="670">
        <v>20</v>
      </c>
      <c r="AC239" s="670">
        <v>4.2</v>
      </c>
      <c r="AD239" s="671">
        <v>1</v>
      </c>
      <c r="AE239" s="672">
        <v>0</v>
      </c>
      <c r="AF239" s="673">
        <v>0</v>
      </c>
      <c r="AG239" s="673">
        <v>0</v>
      </c>
      <c r="AH239" s="672">
        <v>1</v>
      </c>
      <c r="AI239" s="673">
        <v>1</v>
      </c>
      <c r="AJ239" s="674">
        <v>1</v>
      </c>
      <c r="AK239" s="675">
        <v>0</v>
      </c>
      <c r="AL239" s="675">
        <v>0</v>
      </c>
      <c r="AM239" s="675">
        <v>0</v>
      </c>
      <c r="AN239" s="676">
        <v>0</v>
      </c>
      <c r="AO239" s="672">
        <v>0</v>
      </c>
      <c r="AP239" s="675">
        <v>0</v>
      </c>
      <c r="AQ239" s="675">
        <v>1</v>
      </c>
      <c r="AR239" s="675">
        <v>0</v>
      </c>
    </row>
    <row r="240" spans="1:49" x14ac:dyDescent="0.2">
      <c r="A240" s="666">
        <v>35</v>
      </c>
      <c r="B240" s="666" t="s">
        <v>1329</v>
      </c>
      <c r="C240" s="666">
        <v>1978</v>
      </c>
      <c r="D240" s="667" t="s">
        <v>2344</v>
      </c>
      <c r="E240" s="666" t="s">
        <v>2463</v>
      </c>
      <c r="F240" s="666">
        <v>1.548</v>
      </c>
      <c r="G240" s="668" t="s">
        <v>2473</v>
      </c>
      <c r="H240" s="666" t="s">
        <v>2337</v>
      </c>
      <c r="I240" s="666" t="s">
        <v>2208</v>
      </c>
      <c r="J240" s="667" t="s">
        <v>2453</v>
      </c>
      <c r="K240" s="666" t="s">
        <v>52</v>
      </c>
      <c r="L240" s="667" t="s">
        <v>2347</v>
      </c>
      <c r="M240" s="666" t="s">
        <v>52</v>
      </c>
      <c r="N240" s="668" t="s">
        <v>2348</v>
      </c>
      <c r="O240" s="667" t="s">
        <v>1582</v>
      </c>
      <c r="P240" s="667" t="s">
        <v>2474</v>
      </c>
      <c r="Q240" s="677" t="s">
        <v>922</v>
      </c>
      <c r="R240" s="677"/>
      <c r="S240" s="668" t="s">
        <v>90</v>
      </c>
      <c r="T240" s="667" t="s">
        <v>90</v>
      </c>
      <c r="U240" s="668">
        <v>6</v>
      </c>
      <c r="V240" s="666">
        <v>3</v>
      </c>
      <c r="W240" s="666">
        <v>1</v>
      </c>
      <c r="X240" s="666">
        <v>1</v>
      </c>
      <c r="Y240" s="666">
        <v>0.63</v>
      </c>
      <c r="Z240" s="670">
        <v>50</v>
      </c>
      <c r="AA240" s="670">
        <v>25</v>
      </c>
      <c r="AB240" s="670">
        <v>20</v>
      </c>
      <c r="AC240" s="670">
        <v>4.2</v>
      </c>
      <c r="AD240" s="671">
        <v>1</v>
      </c>
      <c r="AE240" s="672">
        <v>0</v>
      </c>
      <c r="AF240" s="673">
        <v>0</v>
      </c>
      <c r="AG240" s="673">
        <v>0</v>
      </c>
      <c r="AH240" s="672">
        <v>1</v>
      </c>
      <c r="AI240" s="673">
        <v>1</v>
      </c>
      <c r="AJ240" s="674">
        <v>1</v>
      </c>
      <c r="AK240" s="675">
        <v>0</v>
      </c>
      <c r="AL240" s="675">
        <v>0</v>
      </c>
      <c r="AM240" s="675">
        <v>0</v>
      </c>
      <c r="AN240" s="676">
        <v>0</v>
      </c>
      <c r="AO240" s="672">
        <v>0</v>
      </c>
      <c r="AP240" s="675">
        <v>0</v>
      </c>
      <c r="AQ240" s="675">
        <v>1</v>
      </c>
      <c r="AR240" s="675">
        <v>0</v>
      </c>
    </row>
    <row r="241" spans="1:44" x14ac:dyDescent="0.2">
      <c r="A241" s="666">
        <v>10</v>
      </c>
      <c r="B241" s="666" t="s">
        <v>1336</v>
      </c>
      <c r="C241" s="666">
        <v>2011</v>
      </c>
      <c r="D241" s="667" t="s">
        <v>2356</v>
      </c>
      <c r="E241" s="666" t="s">
        <v>2397</v>
      </c>
      <c r="F241" s="666" t="s">
        <v>52</v>
      </c>
      <c r="G241" s="668" t="s">
        <v>2336</v>
      </c>
      <c r="H241" s="666" t="s">
        <v>2337</v>
      </c>
      <c r="I241" s="666" t="s">
        <v>2208</v>
      </c>
      <c r="J241" s="667" t="s">
        <v>2448</v>
      </c>
      <c r="K241" s="667" t="s">
        <v>52</v>
      </c>
      <c r="L241" s="667" t="s">
        <v>2379</v>
      </c>
      <c r="M241" s="666" t="s">
        <v>52</v>
      </c>
      <c r="N241" s="668" t="s">
        <v>2348</v>
      </c>
      <c r="O241" s="667" t="s">
        <v>1582</v>
      </c>
      <c r="P241" s="667" t="s">
        <v>2378</v>
      </c>
      <c r="Q241" s="677" t="s">
        <v>78</v>
      </c>
      <c r="R241" s="677"/>
      <c r="S241" s="668" t="s">
        <v>90</v>
      </c>
      <c r="T241" s="667" t="s">
        <v>90</v>
      </c>
      <c r="U241" s="668">
        <v>6</v>
      </c>
      <c r="V241" s="666">
        <v>4</v>
      </c>
      <c r="W241" s="666">
        <v>3</v>
      </c>
      <c r="X241" s="666">
        <v>3</v>
      </c>
      <c r="Y241" s="666">
        <v>5</v>
      </c>
      <c r="Z241" s="670">
        <v>66.666666666666657</v>
      </c>
      <c r="AA241" s="670">
        <v>75</v>
      </c>
      <c r="AB241" s="670">
        <v>60</v>
      </c>
      <c r="AC241" s="670">
        <v>33.333333333333329</v>
      </c>
      <c r="AD241" s="671">
        <v>1</v>
      </c>
      <c r="AE241" s="672">
        <v>1</v>
      </c>
      <c r="AF241" s="673">
        <v>0</v>
      </c>
      <c r="AG241" s="673">
        <v>0</v>
      </c>
      <c r="AH241" s="672">
        <v>1</v>
      </c>
      <c r="AI241" s="673">
        <v>1</v>
      </c>
      <c r="AJ241" s="674">
        <v>1</v>
      </c>
      <c r="AK241" s="675">
        <v>1</v>
      </c>
      <c r="AL241" s="675">
        <v>1</v>
      </c>
      <c r="AM241" s="675">
        <v>0</v>
      </c>
      <c r="AN241" s="676">
        <v>1</v>
      </c>
      <c r="AO241" s="672">
        <v>0</v>
      </c>
      <c r="AP241" s="675">
        <v>0</v>
      </c>
      <c r="AQ241" s="675">
        <v>1</v>
      </c>
      <c r="AR241" s="675">
        <v>1</v>
      </c>
    </row>
    <row r="242" spans="1:44" x14ac:dyDescent="0.2">
      <c r="A242" s="666">
        <v>17</v>
      </c>
      <c r="B242" s="666" t="s">
        <v>1350</v>
      </c>
      <c r="C242" s="666">
        <v>2013</v>
      </c>
      <c r="D242" s="667" t="s">
        <v>2356</v>
      </c>
      <c r="E242" s="666" t="s">
        <v>2370</v>
      </c>
      <c r="F242" s="666">
        <v>2.5</v>
      </c>
      <c r="G242" s="668" t="s">
        <v>2336</v>
      </c>
      <c r="H242" s="667" t="s">
        <v>2337</v>
      </c>
      <c r="I242" s="667" t="s">
        <v>73</v>
      </c>
      <c r="J242" s="667" t="s">
        <v>52</v>
      </c>
      <c r="K242" s="667" t="s">
        <v>52</v>
      </c>
      <c r="L242" s="667" t="s">
        <v>52</v>
      </c>
      <c r="M242" s="666" t="s">
        <v>52</v>
      </c>
      <c r="N242" s="668" t="s">
        <v>2348</v>
      </c>
      <c r="O242" s="667" t="s">
        <v>1582</v>
      </c>
      <c r="P242" s="667" t="s">
        <v>2378</v>
      </c>
      <c r="Q242" s="677" t="s">
        <v>78</v>
      </c>
      <c r="R242" s="677"/>
      <c r="S242" s="668" t="s">
        <v>90</v>
      </c>
      <c r="T242" s="667" t="s">
        <v>90</v>
      </c>
      <c r="U242" s="669">
        <v>6</v>
      </c>
      <c r="V242" s="666">
        <v>3</v>
      </c>
      <c r="W242" s="666">
        <v>2</v>
      </c>
      <c r="X242" s="666">
        <v>4</v>
      </c>
      <c r="Y242" s="666">
        <v>9</v>
      </c>
      <c r="Z242" s="670">
        <v>50</v>
      </c>
      <c r="AA242" s="670">
        <v>50</v>
      </c>
      <c r="AB242" s="670">
        <v>80</v>
      </c>
      <c r="AC242" s="670">
        <v>60</v>
      </c>
      <c r="AD242" s="671">
        <v>0</v>
      </c>
      <c r="AE242" s="672">
        <v>1</v>
      </c>
      <c r="AF242" s="673">
        <v>0</v>
      </c>
      <c r="AG242" s="673">
        <v>0</v>
      </c>
      <c r="AH242" s="672">
        <v>1</v>
      </c>
      <c r="AI242" s="673">
        <v>1</v>
      </c>
      <c r="AJ242" s="674">
        <v>1</v>
      </c>
      <c r="AK242" s="675">
        <v>1</v>
      </c>
      <c r="AL242" s="675">
        <v>0</v>
      </c>
      <c r="AM242" s="675">
        <v>0</v>
      </c>
      <c r="AN242" s="676">
        <v>1</v>
      </c>
      <c r="AO242" s="672">
        <v>1</v>
      </c>
      <c r="AP242" s="675">
        <v>0</v>
      </c>
      <c r="AQ242" s="675">
        <v>1</v>
      </c>
      <c r="AR242" s="675">
        <v>1</v>
      </c>
    </row>
    <row r="243" spans="1:44" x14ac:dyDescent="0.2">
      <c r="A243" s="666">
        <v>18</v>
      </c>
      <c r="B243" s="666" t="s">
        <v>2414</v>
      </c>
      <c r="C243" s="666">
        <v>2009</v>
      </c>
      <c r="D243" s="667" t="s">
        <v>2334</v>
      </c>
      <c r="E243" s="666" t="s">
        <v>2415</v>
      </c>
      <c r="F243" s="666">
        <v>2.1880000000000002</v>
      </c>
      <c r="G243" s="668" t="s">
        <v>2336</v>
      </c>
      <c r="H243" s="666" t="s">
        <v>2337</v>
      </c>
      <c r="I243" s="666" t="s">
        <v>2208</v>
      </c>
      <c r="J243" s="667" t="s">
        <v>2405</v>
      </c>
      <c r="K243" s="666" t="s">
        <v>52</v>
      </c>
      <c r="L243" s="667" t="s">
        <v>2347</v>
      </c>
      <c r="M243" s="666" t="s">
        <v>2416</v>
      </c>
      <c r="N243" s="668" t="s">
        <v>2348</v>
      </c>
      <c r="O243" s="667" t="s">
        <v>1582</v>
      </c>
      <c r="P243" s="667" t="s">
        <v>2378</v>
      </c>
      <c r="Q243" s="677" t="s">
        <v>78</v>
      </c>
      <c r="R243" s="677"/>
      <c r="S243" s="668" t="s">
        <v>90</v>
      </c>
      <c r="T243" s="667" t="s">
        <v>90</v>
      </c>
      <c r="U243" s="668">
        <v>6</v>
      </c>
      <c r="V243" s="666">
        <v>5</v>
      </c>
      <c r="W243" s="666">
        <v>2</v>
      </c>
      <c r="X243" s="666">
        <v>2</v>
      </c>
      <c r="Y243" s="666">
        <v>4.5</v>
      </c>
      <c r="Z243" s="670">
        <v>83.333333333333343</v>
      </c>
      <c r="AA243" s="670">
        <v>50</v>
      </c>
      <c r="AB243" s="670">
        <v>40</v>
      </c>
      <c r="AC243" s="670">
        <v>30</v>
      </c>
      <c r="AD243" s="671">
        <v>1</v>
      </c>
      <c r="AE243" s="672">
        <v>1</v>
      </c>
      <c r="AF243" s="673">
        <v>1</v>
      </c>
      <c r="AG243" s="673">
        <v>0</v>
      </c>
      <c r="AH243" s="672">
        <v>1</v>
      </c>
      <c r="AI243" s="673">
        <v>1</v>
      </c>
      <c r="AJ243" s="674">
        <v>1</v>
      </c>
      <c r="AK243" s="675">
        <v>1</v>
      </c>
      <c r="AL243" s="675">
        <v>0</v>
      </c>
      <c r="AM243" s="675">
        <v>0</v>
      </c>
      <c r="AN243" s="676">
        <v>0</v>
      </c>
      <c r="AO243" s="672">
        <v>1</v>
      </c>
      <c r="AP243" s="675">
        <v>0</v>
      </c>
      <c r="AQ243" s="675">
        <v>1</v>
      </c>
      <c r="AR243" s="675">
        <v>0</v>
      </c>
    </row>
    <row r="244" spans="1:44" x14ac:dyDescent="0.2">
      <c r="A244" s="666">
        <v>18</v>
      </c>
      <c r="B244" s="666" t="s">
        <v>2414</v>
      </c>
      <c r="C244" s="666">
        <v>2009</v>
      </c>
      <c r="D244" s="667" t="s">
        <v>2334</v>
      </c>
      <c r="E244" s="666" t="s">
        <v>2415</v>
      </c>
      <c r="F244" s="666">
        <v>2.1880000000000002</v>
      </c>
      <c r="G244" s="668" t="s">
        <v>2336</v>
      </c>
      <c r="H244" s="666" t="s">
        <v>2337</v>
      </c>
      <c r="I244" s="666" t="s">
        <v>2208</v>
      </c>
      <c r="J244" s="667" t="s">
        <v>2405</v>
      </c>
      <c r="K244" s="666" t="s">
        <v>52</v>
      </c>
      <c r="L244" s="667" t="s">
        <v>2347</v>
      </c>
      <c r="M244" s="666" t="s">
        <v>2381</v>
      </c>
      <c r="N244" s="668" t="s">
        <v>2348</v>
      </c>
      <c r="O244" s="667" t="s">
        <v>1582</v>
      </c>
      <c r="P244" s="667" t="s">
        <v>2378</v>
      </c>
      <c r="Q244" s="677" t="s">
        <v>78</v>
      </c>
      <c r="R244" s="677"/>
      <c r="S244" s="668" t="s">
        <v>90</v>
      </c>
      <c r="T244" s="667" t="s">
        <v>90</v>
      </c>
      <c r="U244" s="668">
        <v>6</v>
      </c>
      <c r="V244" s="666">
        <v>5</v>
      </c>
      <c r="W244" s="666">
        <v>2</v>
      </c>
      <c r="X244" s="666">
        <v>2</v>
      </c>
      <c r="Y244" s="666">
        <v>4.5</v>
      </c>
      <c r="Z244" s="670">
        <v>83.333333333333343</v>
      </c>
      <c r="AA244" s="670">
        <v>50</v>
      </c>
      <c r="AB244" s="670">
        <v>40</v>
      </c>
      <c r="AC244" s="670">
        <v>30</v>
      </c>
      <c r="AD244" s="671">
        <v>1</v>
      </c>
      <c r="AE244" s="672">
        <v>1</v>
      </c>
      <c r="AF244" s="673">
        <v>1</v>
      </c>
      <c r="AG244" s="673">
        <v>0</v>
      </c>
      <c r="AH244" s="672">
        <v>1</v>
      </c>
      <c r="AI244" s="673">
        <v>1</v>
      </c>
      <c r="AJ244" s="674">
        <v>1</v>
      </c>
      <c r="AK244" s="675">
        <v>1</v>
      </c>
      <c r="AL244" s="675">
        <v>0</v>
      </c>
      <c r="AM244" s="675">
        <v>0</v>
      </c>
      <c r="AN244" s="676">
        <v>0</v>
      </c>
      <c r="AO244" s="672">
        <v>1</v>
      </c>
      <c r="AP244" s="675">
        <v>0</v>
      </c>
      <c r="AQ244" s="675">
        <v>1</v>
      </c>
      <c r="AR244" s="675">
        <v>0</v>
      </c>
    </row>
    <row r="245" spans="1:44" x14ac:dyDescent="0.2">
      <c r="A245" s="666">
        <v>19</v>
      </c>
      <c r="B245" s="666" t="s">
        <v>1364</v>
      </c>
      <c r="C245" s="666">
        <v>2011</v>
      </c>
      <c r="D245" s="667" t="s">
        <v>2356</v>
      </c>
      <c r="E245" s="666" t="s">
        <v>2417</v>
      </c>
      <c r="F245" s="666">
        <v>3.286</v>
      </c>
      <c r="G245" s="668" t="s">
        <v>2336</v>
      </c>
      <c r="H245" s="666" t="s">
        <v>2337</v>
      </c>
      <c r="I245" s="666" t="s">
        <v>2208</v>
      </c>
      <c r="J245" s="667" t="s">
        <v>2418</v>
      </c>
      <c r="K245" s="666" t="s">
        <v>52</v>
      </c>
      <c r="L245" s="667" t="s">
        <v>2347</v>
      </c>
      <c r="M245" s="666" t="s">
        <v>2419</v>
      </c>
      <c r="N245" s="668" t="s">
        <v>2348</v>
      </c>
      <c r="O245" s="667" t="s">
        <v>1582</v>
      </c>
      <c r="P245" s="667" t="s">
        <v>2378</v>
      </c>
      <c r="Q245" s="684" t="s">
        <v>78</v>
      </c>
      <c r="R245" s="684"/>
      <c r="S245" s="668" t="s">
        <v>90</v>
      </c>
      <c r="T245" s="666" t="s">
        <v>90</v>
      </c>
      <c r="U245" s="668">
        <v>6</v>
      </c>
      <c r="V245" s="666">
        <v>4</v>
      </c>
      <c r="W245" s="666">
        <v>3</v>
      </c>
      <c r="X245" s="666">
        <v>3</v>
      </c>
      <c r="Y245" s="666">
        <v>10</v>
      </c>
      <c r="Z245" s="670">
        <v>66.666666666666657</v>
      </c>
      <c r="AA245" s="670">
        <v>75</v>
      </c>
      <c r="AB245" s="670">
        <v>60</v>
      </c>
      <c r="AC245" s="670">
        <v>66.666666666666657</v>
      </c>
      <c r="AD245" s="671">
        <v>1</v>
      </c>
      <c r="AE245" s="672">
        <v>1</v>
      </c>
      <c r="AF245" s="673">
        <v>0</v>
      </c>
      <c r="AG245" s="673">
        <v>0</v>
      </c>
      <c r="AH245" s="672">
        <v>1</v>
      </c>
      <c r="AI245" s="673">
        <v>1</v>
      </c>
      <c r="AJ245" s="674">
        <v>1</v>
      </c>
      <c r="AK245" s="675">
        <v>1</v>
      </c>
      <c r="AL245" s="675">
        <v>0</v>
      </c>
      <c r="AM245" s="675">
        <v>1</v>
      </c>
      <c r="AN245" s="676">
        <v>1</v>
      </c>
      <c r="AO245" s="672">
        <v>1</v>
      </c>
      <c r="AP245" s="675">
        <v>0</v>
      </c>
      <c r="AQ245" s="675">
        <v>0</v>
      </c>
      <c r="AR245" s="675">
        <v>1</v>
      </c>
    </row>
    <row r="246" spans="1:44" x14ac:dyDescent="0.2">
      <c r="A246" s="666">
        <v>21</v>
      </c>
      <c r="B246" s="666" t="s">
        <v>1355</v>
      </c>
      <c r="C246" s="666">
        <v>2013</v>
      </c>
      <c r="D246" s="667" t="s">
        <v>2356</v>
      </c>
      <c r="E246" s="666" t="s">
        <v>2417</v>
      </c>
      <c r="F246" s="666">
        <v>3.1629999999999998</v>
      </c>
      <c r="G246" s="668" t="s">
        <v>2336</v>
      </c>
      <c r="H246" s="666" t="s">
        <v>2337</v>
      </c>
      <c r="I246" s="667" t="s">
        <v>1662</v>
      </c>
      <c r="J246" s="667" t="s">
        <v>52</v>
      </c>
      <c r="K246" s="667" t="s">
        <v>52</v>
      </c>
      <c r="L246" s="667" t="s">
        <v>2347</v>
      </c>
      <c r="M246" s="666" t="s">
        <v>2336</v>
      </c>
      <c r="N246" s="668" t="s">
        <v>2348</v>
      </c>
      <c r="O246" s="667" t="s">
        <v>1582</v>
      </c>
      <c r="P246" s="667" t="s">
        <v>2378</v>
      </c>
      <c r="Q246" s="684" t="s">
        <v>78</v>
      </c>
      <c r="R246" s="684"/>
      <c r="S246" s="668" t="s">
        <v>90</v>
      </c>
      <c r="T246" s="667" t="s">
        <v>90</v>
      </c>
      <c r="U246" s="668">
        <v>6</v>
      </c>
      <c r="V246" s="666">
        <v>3</v>
      </c>
      <c r="W246" s="666">
        <v>3</v>
      </c>
      <c r="X246" s="666">
        <v>2</v>
      </c>
      <c r="Y246" s="666">
        <v>8</v>
      </c>
      <c r="Z246" s="670">
        <v>50</v>
      </c>
      <c r="AA246" s="670">
        <v>75</v>
      </c>
      <c r="AB246" s="670">
        <v>40</v>
      </c>
      <c r="AC246" s="670">
        <v>53.333333333333336</v>
      </c>
      <c r="AD246" s="685">
        <v>0</v>
      </c>
      <c r="AE246" s="672">
        <v>1</v>
      </c>
      <c r="AF246" s="673">
        <v>0</v>
      </c>
      <c r="AG246" s="673">
        <v>0</v>
      </c>
      <c r="AH246" s="672">
        <v>1</v>
      </c>
      <c r="AI246" s="673">
        <v>1</v>
      </c>
      <c r="AJ246" s="674">
        <v>1</v>
      </c>
      <c r="AK246" s="675">
        <v>1</v>
      </c>
      <c r="AL246" s="675">
        <v>1</v>
      </c>
      <c r="AM246" s="675">
        <v>0</v>
      </c>
      <c r="AN246" s="676">
        <v>1</v>
      </c>
      <c r="AO246" s="672">
        <v>1</v>
      </c>
      <c r="AP246" s="675">
        <v>0</v>
      </c>
      <c r="AQ246" s="675">
        <v>0</v>
      </c>
      <c r="AR246" s="675">
        <v>0</v>
      </c>
    </row>
    <row r="247" spans="1:44" x14ac:dyDescent="0.2">
      <c r="A247" s="666">
        <v>37</v>
      </c>
      <c r="B247" s="666" t="s">
        <v>1332</v>
      </c>
      <c r="C247" s="666">
        <v>2013</v>
      </c>
      <c r="D247" s="667" t="s">
        <v>2356</v>
      </c>
      <c r="E247" s="666" t="s">
        <v>2404</v>
      </c>
      <c r="F247" s="666">
        <v>2.8260000000000001</v>
      </c>
      <c r="G247" s="668" t="s">
        <v>2336</v>
      </c>
      <c r="H247" s="666" t="s">
        <v>2337</v>
      </c>
      <c r="I247" s="666" t="s">
        <v>2208</v>
      </c>
      <c r="J247" s="667" t="s">
        <v>2405</v>
      </c>
      <c r="K247" s="666" t="s">
        <v>52</v>
      </c>
      <c r="L247" s="667" t="s">
        <v>2347</v>
      </c>
      <c r="M247" s="666" t="s">
        <v>52</v>
      </c>
      <c r="N247" s="668" t="s">
        <v>2348</v>
      </c>
      <c r="O247" s="667" t="s">
        <v>1582</v>
      </c>
      <c r="P247" s="667" t="s">
        <v>2378</v>
      </c>
      <c r="Q247" s="677" t="s">
        <v>78</v>
      </c>
      <c r="R247" s="677"/>
      <c r="S247" s="668" t="s">
        <v>90</v>
      </c>
      <c r="T247" s="667" t="s">
        <v>90</v>
      </c>
      <c r="U247" s="668">
        <v>6</v>
      </c>
      <c r="V247" s="666">
        <v>6</v>
      </c>
      <c r="W247" s="666">
        <v>2</v>
      </c>
      <c r="X247" s="666">
        <v>2</v>
      </c>
      <c r="Y247" s="666">
        <v>5</v>
      </c>
      <c r="Z247" s="670">
        <v>100</v>
      </c>
      <c r="AA247" s="670">
        <v>50</v>
      </c>
      <c r="AB247" s="670">
        <v>40</v>
      </c>
      <c r="AC247" s="670">
        <v>33.333333333333329</v>
      </c>
      <c r="AD247" s="671">
        <v>1</v>
      </c>
      <c r="AE247" s="672">
        <v>1</v>
      </c>
      <c r="AF247" s="673">
        <v>1</v>
      </c>
      <c r="AG247" s="673">
        <v>1</v>
      </c>
      <c r="AH247" s="672">
        <v>1</v>
      </c>
      <c r="AI247" s="673">
        <v>1</v>
      </c>
      <c r="AJ247" s="674">
        <v>1</v>
      </c>
      <c r="AK247" s="675">
        <v>1</v>
      </c>
      <c r="AL247" s="675">
        <v>0</v>
      </c>
      <c r="AM247" s="675">
        <v>0</v>
      </c>
      <c r="AN247" s="676">
        <v>0</v>
      </c>
      <c r="AO247" s="672">
        <v>1</v>
      </c>
      <c r="AP247" s="675">
        <v>0</v>
      </c>
      <c r="AQ247" s="675">
        <v>1</v>
      </c>
      <c r="AR247" s="675">
        <v>0</v>
      </c>
    </row>
    <row r="248" spans="1:44" x14ac:dyDescent="0.2">
      <c r="A248" s="666">
        <v>38</v>
      </c>
      <c r="B248" s="666" t="s">
        <v>1457</v>
      </c>
      <c r="C248" s="666">
        <v>2014</v>
      </c>
      <c r="D248" s="667" t="s">
        <v>2356</v>
      </c>
      <c r="E248" s="666" t="s">
        <v>2375</v>
      </c>
      <c r="F248" s="666">
        <v>3.4510000000000001</v>
      </c>
      <c r="G248" s="668" t="s">
        <v>2336</v>
      </c>
      <c r="H248" s="667" t="s">
        <v>2391</v>
      </c>
      <c r="I248" s="666" t="s">
        <v>297</v>
      </c>
      <c r="J248" s="667" t="s">
        <v>52</v>
      </c>
      <c r="K248" s="667" t="s">
        <v>52</v>
      </c>
      <c r="L248" s="667" t="s">
        <v>52</v>
      </c>
      <c r="M248" s="666" t="s">
        <v>52</v>
      </c>
      <c r="N248" s="668" t="s">
        <v>2348</v>
      </c>
      <c r="O248" s="667" t="s">
        <v>1582</v>
      </c>
      <c r="P248" s="667" t="s">
        <v>2378</v>
      </c>
      <c r="Q248" s="677" t="s">
        <v>78</v>
      </c>
      <c r="R248" s="677"/>
      <c r="S248" s="668" t="s">
        <v>90</v>
      </c>
      <c r="T248" s="666" t="s">
        <v>90</v>
      </c>
      <c r="U248" s="668">
        <v>6</v>
      </c>
      <c r="V248" s="666">
        <v>5</v>
      </c>
      <c r="W248" s="666">
        <v>3</v>
      </c>
      <c r="X248" s="666">
        <v>3</v>
      </c>
      <c r="Y248" s="666">
        <v>11</v>
      </c>
      <c r="Z248" s="670">
        <v>83.333333333333343</v>
      </c>
      <c r="AA248" s="670">
        <v>75</v>
      </c>
      <c r="AB248" s="670">
        <v>60</v>
      </c>
      <c r="AC248" s="670">
        <v>73.333333333333329</v>
      </c>
      <c r="AD248" s="671">
        <v>1</v>
      </c>
      <c r="AE248" s="672">
        <v>1</v>
      </c>
      <c r="AF248" s="673">
        <v>1</v>
      </c>
      <c r="AG248" s="673">
        <v>1</v>
      </c>
      <c r="AH248" s="672">
        <v>1</v>
      </c>
      <c r="AI248" s="673">
        <v>0</v>
      </c>
      <c r="AJ248" s="674">
        <v>1</v>
      </c>
      <c r="AK248" s="675">
        <v>1</v>
      </c>
      <c r="AL248" s="675">
        <v>1</v>
      </c>
      <c r="AM248" s="675">
        <v>0</v>
      </c>
      <c r="AN248" s="676">
        <v>1</v>
      </c>
      <c r="AO248" s="672">
        <v>1</v>
      </c>
      <c r="AP248" s="675">
        <v>0</v>
      </c>
      <c r="AQ248" s="675">
        <v>0</v>
      </c>
      <c r="AR248" s="675">
        <v>1</v>
      </c>
    </row>
    <row r="249" spans="1:44" x14ac:dyDescent="0.2">
      <c r="A249" s="666" t="s">
        <v>2475</v>
      </c>
      <c r="B249" s="666" t="s">
        <v>1328</v>
      </c>
      <c r="C249" s="666">
        <v>2012</v>
      </c>
      <c r="D249" s="667" t="s">
        <v>2356</v>
      </c>
      <c r="E249" s="666" t="s">
        <v>2400</v>
      </c>
      <c r="F249" s="666">
        <v>2.2029999999999998</v>
      </c>
      <c r="G249" s="668" t="s">
        <v>2336</v>
      </c>
      <c r="H249" s="666" t="s">
        <v>2337</v>
      </c>
      <c r="I249" s="666" t="s">
        <v>2208</v>
      </c>
      <c r="J249" s="667" t="s">
        <v>2418</v>
      </c>
      <c r="K249" s="666" t="s">
        <v>52</v>
      </c>
      <c r="L249" s="667" t="s">
        <v>2347</v>
      </c>
      <c r="M249" s="666" t="s">
        <v>52</v>
      </c>
      <c r="N249" s="668" t="s">
        <v>2348</v>
      </c>
      <c r="O249" s="667" t="s">
        <v>1582</v>
      </c>
      <c r="P249" s="667" t="s">
        <v>2378</v>
      </c>
      <c r="Q249" s="677" t="s">
        <v>78</v>
      </c>
      <c r="R249" s="677"/>
      <c r="S249" s="668" t="s">
        <v>90</v>
      </c>
      <c r="T249" s="667" t="s">
        <v>90</v>
      </c>
      <c r="U249" s="668">
        <v>6</v>
      </c>
      <c r="V249" s="666">
        <v>4</v>
      </c>
      <c r="W249" s="666">
        <v>3</v>
      </c>
      <c r="X249" s="666">
        <v>2</v>
      </c>
      <c r="Y249" s="666">
        <v>9</v>
      </c>
      <c r="Z249" s="670">
        <v>66.666666666666657</v>
      </c>
      <c r="AA249" s="670">
        <v>75</v>
      </c>
      <c r="AB249" s="670">
        <v>40</v>
      </c>
      <c r="AC249" s="670">
        <v>60</v>
      </c>
      <c r="AD249" s="671">
        <v>1</v>
      </c>
      <c r="AE249" s="672">
        <v>1</v>
      </c>
      <c r="AF249" s="673">
        <v>0</v>
      </c>
      <c r="AG249" s="673">
        <v>0</v>
      </c>
      <c r="AH249" s="672">
        <v>1</v>
      </c>
      <c r="AI249" s="673">
        <v>1</v>
      </c>
      <c r="AJ249" s="674">
        <v>1</v>
      </c>
      <c r="AK249" s="675">
        <v>1</v>
      </c>
      <c r="AL249" s="675">
        <v>1</v>
      </c>
      <c r="AM249" s="675">
        <v>0</v>
      </c>
      <c r="AN249" s="676">
        <v>1</v>
      </c>
      <c r="AO249" s="672">
        <v>1</v>
      </c>
      <c r="AP249" s="675">
        <v>0</v>
      </c>
      <c r="AQ249" s="675">
        <v>0</v>
      </c>
      <c r="AR249" s="675">
        <v>0</v>
      </c>
    </row>
    <row r="250" spans="1:44" x14ac:dyDescent="0.2">
      <c r="A250" s="666" t="s">
        <v>2476</v>
      </c>
      <c r="B250" s="666" t="s">
        <v>1328</v>
      </c>
      <c r="C250" s="666">
        <v>2012</v>
      </c>
      <c r="D250" s="667" t="s">
        <v>2356</v>
      </c>
      <c r="E250" s="666" t="s">
        <v>2400</v>
      </c>
      <c r="F250" s="666">
        <v>2.2029999999999998</v>
      </c>
      <c r="G250" s="668" t="s">
        <v>2336</v>
      </c>
      <c r="H250" s="666" t="s">
        <v>2337</v>
      </c>
      <c r="I250" s="666" t="s">
        <v>2367</v>
      </c>
      <c r="J250" s="667" t="s">
        <v>52</v>
      </c>
      <c r="K250" s="667" t="s">
        <v>75</v>
      </c>
      <c r="L250" s="667" t="s">
        <v>2347</v>
      </c>
      <c r="M250" s="666" t="s">
        <v>52</v>
      </c>
      <c r="N250" s="668" t="s">
        <v>2348</v>
      </c>
      <c r="O250" s="667" t="s">
        <v>1582</v>
      </c>
      <c r="P250" s="667" t="s">
        <v>2378</v>
      </c>
      <c r="Q250" s="677" t="s">
        <v>78</v>
      </c>
      <c r="R250" s="677"/>
      <c r="S250" s="668" t="s">
        <v>90</v>
      </c>
      <c r="T250" s="667" t="s">
        <v>90</v>
      </c>
      <c r="U250" s="668">
        <v>6</v>
      </c>
      <c r="V250" s="666">
        <v>3</v>
      </c>
      <c r="W250" s="666">
        <v>3</v>
      </c>
      <c r="X250" s="666">
        <v>2</v>
      </c>
      <c r="Y250" s="666">
        <v>4</v>
      </c>
      <c r="Z250" s="670">
        <v>50</v>
      </c>
      <c r="AA250" s="670">
        <v>75</v>
      </c>
      <c r="AB250" s="670">
        <v>40</v>
      </c>
      <c r="AC250" s="670">
        <v>26.666666666666668</v>
      </c>
      <c r="AD250" s="671">
        <v>1</v>
      </c>
      <c r="AE250" s="672">
        <v>0</v>
      </c>
      <c r="AF250" s="673">
        <v>0</v>
      </c>
      <c r="AG250" s="673">
        <v>0</v>
      </c>
      <c r="AH250" s="672">
        <v>1</v>
      </c>
      <c r="AI250" s="673">
        <v>1</v>
      </c>
      <c r="AJ250" s="674">
        <v>1</v>
      </c>
      <c r="AK250" s="675">
        <v>1</v>
      </c>
      <c r="AL250" s="675">
        <v>1</v>
      </c>
      <c r="AM250" s="675">
        <v>0</v>
      </c>
      <c r="AN250" s="676">
        <v>1</v>
      </c>
      <c r="AO250" s="672">
        <v>1</v>
      </c>
      <c r="AP250" s="675">
        <v>0</v>
      </c>
      <c r="AQ250" s="675">
        <v>0</v>
      </c>
      <c r="AR250" s="675">
        <v>0</v>
      </c>
    </row>
    <row r="251" spans="1:44" x14ac:dyDescent="0.2">
      <c r="A251" s="666" t="s">
        <v>2477</v>
      </c>
      <c r="B251" s="666" t="s">
        <v>1328</v>
      </c>
      <c r="C251" s="666">
        <v>2012</v>
      </c>
      <c r="D251" s="667" t="s">
        <v>2356</v>
      </c>
      <c r="E251" s="666" t="s">
        <v>2400</v>
      </c>
      <c r="F251" s="666">
        <v>2.2029999999999998</v>
      </c>
      <c r="G251" s="668" t="s">
        <v>2336</v>
      </c>
      <c r="H251" s="666" t="s">
        <v>2337</v>
      </c>
      <c r="I251" s="666" t="s">
        <v>2208</v>
      </c>
      <c r="J251" s="667" t="s">
        <v>2418</v>
      </c>
      <c r="K251" s="667" t="s">
        <v>75</v>
      </c>
      <c r="L251" s="666" t="s">
        <v>2362</v>
      </c>
      <c r="M251" s="666" t="s">
        <v>52</v>
      </c>
      <c r="N251" s="668" t="s">
        <v>2348</v>
      </c>
      <c r="O251" s="667" t="s">
        <v>1582</v>
      </c>
      <c r="P251" s="667" t="s">
        <v>2378</v>
      </c>
      <c r="Q251" s="677" t="s">
        <v>78</v>
      </c>
      <c r="R251" s="677"/>
      <c r="S251" s="668" t="s">
        <v>90</v>
      </c>
      <c r="T251" s="667" t="s">
        <v>90</v>
      </c>
      <c r="U251" s="668">
        <v>6</v>
      </c>
      <c r="V251" s="666">
        <v>4</v>
      </c>
      <c r="W251" s="666">
        <v>3</v>
      </c>
      <c r="X251" s="666">
        <v>2</v>
      </c>
      <c r="Y251" s="666">
        <v>9</v>
      </c>
      <c r="Z251" s="670">
        <v>66.666666666666657</v>
      </c>
      <c r="AA251" s="670">
        <v>75</v>
      </c>
      <c r="AB251" s="670">
        <v>40</v>
      </c>
      <c r="AC251" s="670">
        <v>60</v>
      </c>
      <c r="AD251" s="671">
        <v>1</v>
      </c>
      <c r="AE251" s="672">
        <v>1</v>
      </c>
      <c r="AF251" s="673">
        <v>0</v>
      </c>
      <c r="AG251" s="673">
        <v>0</v>
      </c>
      <c r="AH251" s="672">
        <v>1</v>
      </c>
      <c r="AI251" s="673">
        <v>1</v>
      </c>
      <c r="AJ251" s="674">
        <v>1</v>
      </c>
      <c r="AK251" s="675">
        <v>1</v>
      </c>
      <c r="AL251" s="675">
        <v>1</v>
      </c>
      <c r="AM251" s="675">
        <v>0</v>
      </c>
      <c r="AN251" s="676">
        <v>1</v>
      </c>
      <c r="AO251" s="672">
        <v>1</v>
      </c>
      <c r="AP251" s="675">
        <v>0</v>
      </c>
      <c r="AQ251" s="675">
        <v>0</v>
      </c>
      <c r="AR251" s="675">
        <v>0</v>
      </c>
    </row>
    <row r="252" spans="1:44" x14ac:dyDescent="0.2">
      <c r="A252" s="666" t="s">
        <v>2423</v>
      </c>
      <c r="B252" s="666" t="s">
        <v>1365</v>
      </c>
      <c r="C252" s="666">
        <v>2014</v>
      </c>
      <c r="D252" s="667" t="s">
        <v>2356</v>
      </c>
      <c r="E252" s="666" t="s">
        <v>2410</v>
      </c>
      <c r="F252" s="666">
        <v>2.351</v>
      </c>
      <c r="G252" s="668" t="s">
        <v>2336</v>
      </c>
      <c r="H252" s="667" t="s">
        <v>2337</v>
      </c>
      <c r="I252" s="666" t="s">
        <v>2424</v>
      </c>
      <c r="J252" s="667" t="s">
        <v>52</v>
      </c>
      <c r="K252" s="667" t="s">
        <v>2425</v>
      </c>
      <c r="L252" s="667" t="s">
        <v>52</v>
      </c>
      <c r="M252" s="666" t="s">
        <v>52</v>
      </c>
      <c r="N252" s="668" t="s">
        <v>2348</v>
      </c>
      <c r="O252" s="667" t="s">
        <v>1582</v>
      </c>
      <c r="P252" s="667" t="s">
        <v>2378</v>
      </c>
      <c r="Q252" s="684" t="s">
        <v>78</v>
      </c>
      <c r="R252" s="684"/>
      <c r="S252" s="668" t="s">
        <v>90</v>
      </c>
      <c r="T252" s="666" t="s">
        <v>90</v>
      </c>
      <c r="U252" s="668">
        <v>6</v>
      </c>
      <c r="V252" s="666">
        <v>3</v>
      </c>
      <c r="W252" s="666">
        <v>2</v>
      </c>
      <c r="X252" s="666">
        <v>2</v>
      </c>
      <c r="Y252" s="666">
        <v>3.5</v>
      </c>
      <c r="Z252" s="670">
        <v>50</v>
      </c>
      <c r="AA252" s="670">
        <v>50</v>
      </c>
      <c r="AB252" s="670">
        <v>40</v>
      </c>
      <c r="AC252" s="670">
        <v>23.333333333333332</v>
      </c>
      <c r="AD252" s="671">
        <v>1</v>
      </c>
      <c r="AE252" s="672">
        <v>0</v>
      </c>
      <c r="AF252" s="673">
        <v>0</v>
      </c>
      <c r="AG252" s="673">
        <v>0</v>
      </c>
      <c r="AH252" s="672">
        <v>1</v>
      </c>
      <c r="AI252" s="673">
        <v>1</v>
      </c>
      <c r="AJ252" s="674">
        <v>1</v>
      </c>
      <c r="AK252" s="675">
        <v>1</v>
      </c>
      <c r="AL252" s="675">
        <v>0</v>
      </c>
      <c r="AM252" s="675">
        <v>0</v>
      </c>
      <c r="AN252" s="676">
        <v>1</v>
      </c>
      <c r="AO252" s="672">
        <v>1</v>
      </c>
      <c r="AP252" s="675">
        <v>0</v>
      </c>
      <c r="AQ252" s="675">
        <v>0</v>
      </c>
      <c r="AR252" s="675">
        <v>0</v>
      </c>
    </row>
    <row r="253" spans="1:44" x14ac:dyDescent="0.2">
      <c r="A253" s="666" t="s">
        <v>2423</v>
      </c>
      <c r="B253" s="666" t="s">
        <v>1365</v>
      </c>
      <c r="C253" s="666">
        <v>2014</v>
      </c>
      <c r="D253" s="667" t="s">
        <v>2356</v>
      </c>
      <c r="E253" s="666" t="s">
        <v>2410</v>
      </c>
      <c r="F253" s="666">
        <v>2.351</v>
      </c>
      <c r="G253" s="668" t="s">
        <v>2336</v>
      </c>
      <c r="H253" s="667" t="s">
        <v>2337</v>
      </c>
      <c r="I253" s="666" t="s">
        <v>2424</v>
      </c>
      <c r="J253" s="667" t="s">
        <v>52</v>
      </c>
      <c r="K253" s="666" t="s">
        <v>2426</v>
      </c>
      <c r="L253" s="667" t="s">
        <v>52</v>
      </c>
      <c r="M253" s="666" t="s">
        <v>52</v>
      </c>
      <c r="N253" s="668" t="s">
        <v>2348</v>
      </c>
      <c r="O253" s="667" t="s">
        <v>1582</v>
      </c>
      <c r="P253" s="667" t="s">
        <v>2378</v>
      </c>
      <c r="Q253" s="684" t="s">
        <v>78</v>
      </c>
      <c r="R253" s="684"/>
      <c r="S253" s="668" t="s">
        <v>90</v>
      </c>
      <c r="T253" s="666" t="s">
        <v>90</v>
      </c>
      <c r="U253" s="668">
        <v>6</v>
      </c>
      <c r="V253" s="666">
        <v>3</v>
      </c>
      <c r="W253" s="666">
        <v>2</v>
      </c>
      <c r="X253" s="666">
        <v>2</v>
      </c>
      <c r="Y253" s="666">
        <v>3.5</v>
      </c>
      <c r="Z253" s="670">
        <v>50</v>
      </c>
      <c r="AA253" s="670">
        <v>50</v>
      </c>
      <c r="AB253" s="670">
        <v>40</v>
      </c>
      <c r="AC253" s="670">
        <v>23.333333333333332</v>
      </c>
      <c r="AD253" s="671">
        <v>1</v>
      </c>
      <c r="AE253" s="672">
        <v>0</v>
      </c>
      <c r="AF253" s="673">
        <v>0</v>
      </c>
      <c r="AG253" s="673">
        <v>0</v>
      </c>
      <c r="AH253" s="672">
        <v>1</v>
      </c>
      <c r="AI253" s="673">
        <v>1</v>
      </c>
      <c r="AJ253" s="674">
        <v>1</v>
      </c>
      <c r="AK253" s="675">
        <v>1</v>
      </c>
      <c r="AL253" s="675">
        <v>0</v>
      </c>
      <c r="AM253" s="675">
        <v>0</v>
      </c>
      <c r="AN253" s="676">
        <v>1</v>
      </c>
      <c r="AO253" s="672">
        <v>1</v>
      </c>
      <c r="AP253" s="675">
        <v>0</v>
      </c>
      <c r="AQ253" s="675">
        <v>0</v>
      </c>
      <c r="AR253" s="675">
        <v>0</v>
      </c>
    </row>
    <row r="254" spans="1:44" x14ac:dyDescent="0.2">
      <c r="A254" s="666" t="s">
        <v>2423</v>
      </c>
      <c r="B254" s="666" t="s">
        <v>1365</v>
      </c>
      <c r="C254" s="666">
        <v>2014</v>
      </c>
      <c r="D254" s="667" t="s">
        <v>2356</v>
      </c>
      <c r="E254" s="666" t="s">
        <v>2410</v>
      </c>
      <c r="F254" s="666">
        <v>2.351</v>
      </c>
      <c r="G254" s="668" t="s">
        <v>2336</v>
      </c>
      <c r="H254" s="667" t="s">
        <v>2337</v>
      </c>
      <c r="I254" s="666" t="s">
        <v>2424</v>
      </c>
      <c r="J254" s="667" t="s">
        <v>52</v>
      </c>
      <c r="K254" s="666" t="s">
        <v>2427</v>
      </c>
      <c r="L254" s="667" t="s">
        <v>52</v>
      </c>
      <c r="M254" s="666" t="s">
        <v>52</v>
      </c>
      <c r="N254" s="668" t="s">
        <v>2348</v>
      </c>
      <c r="O254" s="667" t="s">
        <v>1582</v>
      </c>
      <c r="P254" s="667" t="s">
        <v>2378</v>
      </c>
      <c r="Q254" s="684" t="s">
        <v>78</v>
      </c>
      <c r="R254" s="684"/>
      <c r="S254" s="668" t="s">
        <v>90</v>
      </c>
      <c r="T254" s="666" t="s">
        <v>90</v>
      </c>
      <c r="U254" s="668">
        <v>6</v>
      </c>
      <c r="V254" s="666">
        <v>3</v>
      </c>
      <c r="W254" s="666">
        <v>2</v>
      </c>
      <c r="X254" s="666">
        <v>2</v>
      </c>
      <c r="Y254" s="666">
        <v>3.5</v>
      </c>
      <c r="Z254" s="670">
        <v>50</v>
      </c>
      <c r="AA254" s="670">
        <v>50</v>
      </c>
      <c r="AB254" s="670">
        <v>40</v>
      </c>
      <c r="AC254" s="670">
        <v>23.333333333333332</v>
      </c>
      <c r="AD254" s="671">
        <v>1</v>
      </c>
      <c r="AE254" s="672">
        <v>0</v>
      </c>
      <c r="AF254" s="673">
        <v>0</v>
      </c>
      <c r="AG254" s="673">
        <v>0</v>
      </c>
      <c r="AH254" s="672">
        <v>1</v>
      </c>
      <c r="AI254" s="673">
        <v>1</v>
      </c>
      <c r="AJ254" s="674">
        <v>1</v>
      </c>
      <c r="AK254" s="675">
        <v>1</v>
      </c>
      <c r="AL254" s="675">
        <v>0</v>
      </c>
      <c r="AM254" s="675">
        <v>0</v>
      </c>
      <c r="AN254" s="676">
        <v>1</v>
      </c>
      <c r="AO254" s="672">
        <v>1</v>
      </c>
      <c r="AP254" s="675">
        <v>0</v>
      </c>
      <c r="AQ254" s="675">
        <v>0</v>
      </c>
      <c r="AR254" s="675">
        <v>0</v>
      </c>
    </row>
    <row r="255" spans="1:44" x14ac:dyDescent="0.2">
      <c r="A255" s="666" t="s">
        <v>2423</v>
      </c>
      <c r="B255" s="666" t="s">
        <v>1365</v>
      </c>
      <c r="C255" s="666">
        <v>2014</v>
      </c>
      <c r="D255" s="667" t="s">
        <v>2356</v>
      </c>
      <c r="E255" s="666" t="s">
        <v>2410</v>
      </c>
      <c r="F255" s="666">
        <v>2.351</v>
      </c>
      <c r="G255" s="668" t="s">
        <v>2336</v>
      </c>
      <c r="H255" s="667" t="s">
        <v>2337</v>
      </c>
      <c r="I255" s="666" t="s">
        <v>2424</v>
      </c>
      <c r="J255" s="667" t="s">
        <v>52</v>
      </c>
      <c r="K255" s="666" t="s">
        <v>2428</v>
      </c>
      <c r="L255" s="667" t="s">
        <v>52</v>
      </c>
      <c r="M255" s="666" t="s">
        <v>52</v>
      </c>
      <c r="N255" s="668" t="s">
        <v>2348</v>
      </c>
      <c r="O255" s="667" t="s">
        <v>1582</v>
      </c>
      <c r="P255" s="667" t="s">
        <v>2378</v>
      </c>
      <c r="Q255" s="684" t="s">
        <v>78</v>
      </c>
      <c r="R255" s="684"/>
      <c r="S255" s="668" t="s">
        <v>90</v>
      </c>
      <c r="T255" s="666" t="s">
        <v>90</v>
      </c>
      <c r="U255" s="668">
        <v>6</v>
      </c>
      <c r="V255" s="666">
        <v>3</v>
      </c>
      <c r="W255" s="666">
        <v>2</v>
      </c>
      <c r="X255" s="666">
        <v>2</v>
      </c>
      <c r="Y255" s="666">
        <v>3.5</v>
      </c>
      <c r="Z255" s="670">
        <v>50</v>
      </c>
      <c r="AA255" s="670">
        <v>50</v>
      </c>
      <c r="AB255" s="670">
        <v>40</v>
      </c>
      <c r="AC255" s="670">
        <v>23.333333333333332</v>
      </c>
      <c r="AD255" s="671">
        <v>1</v>
      </c>
      <c r="AE255" s="672">
        <v>0</v>
      </c>
      <c r="AF255" s="673">
        <v>0</v>
      </c>
      <c r="AG255" s="673">
        <v>0</v>
      </c>
      <c r="AH255" s="672">
        <v>1</v>
      </c>
      <c r="AI255" s="673">
        <v>1</v>
      </c>
      <c r="AJ255" s="674">
        <v>1</v>
      </c>
      <c r="AK255" s="675">
        <v>1</v>
      </c>
      <c r="AL255" s="675">
        <v>0</v>
      </c>
      <c r="AM255" s="675">
        <v>0</v>
      </c>
      <c r="AN255" s="676">
        <v>1</v>
      </c>
      <c r="AO255" s="672">
        <v>1</v>
      </c>
      <c r="AP255" s="675">
        <v>0</v>
      </c>
      <c r="AQ255" s="675">
        <v>0</v>
      </c>
      <c r="AR255" s="675">
        <v>0</v>
      </c>
    </row>
    <row r="256" spans="1:44" x14ac:dyDescent="0.2">
      <c r="A256" s="666" t="s">
        <v>2423</v>
      </c>
      <c r="B256" s="666" t="s">
        <v>1365</v>
      </c>
      <c r="C256" s="666">
        <v>2014</v>
      </c>
      <c r="D256" s="667" t="s">
        <v>2356</v>
      </c>
      <c r="E256" s="666" t="s">
        <v>2410</v>
      </c>
      <c r="F256" s="666">
        <v>2.351</v>
      </c>
      <c r="G256" s="668" t="s">
        <v>2336</v>
      </c>
      <c r="H256" s="667" t="s">
        <v>2337</v>
      </c>
      <c r="I256" s="666" t="s">
        <v>2424</v>
      </c>
      <c r="J256" s="667" t="s">
        <v>52</v>
      </c>
      <c r="K256" s="666" t="s">
        <v>2429</v>
      </c>
      <c r="L256" s="667" t="s">
        <v>52</v>
      </c>
      <c r="M256" s="666" t="s">
        <v>52</v>
      </c>
      <c r="N256" s="668" t="s">
        <v>2348</v>
      </c>
      <c r="O256" s="667" t="s">
        <v>1582</v>
      </c>
      <c r="P256" s="667" t="s">
        <v>2378</v>
      </c>
      <c r="Q256" s="684" t="s">
        <v>78</v>
      </c>
      <c r="R256" s="684"/>
      <c r="S256" s="668" t="s">
        <v>90</v>
      </c>
      <c r="T256" s="666" t="s">
        <v>90</v>
      </c>
      <c r="U256" s="668">
        <v>6</v>
      </c>
      <c r="V256" s="666">
        <v>3</v>
      </c>
      <c r="W256" s="666">
        <v>2</v>
      </c>
      <c r="X256" s="666">
        <v>2</v>
      </c>
      <c r="Y256" s="666">
        <v>3.5</v>
      </c>
      <c r="Z256" s="670">
        <v>50</v>
      </c>
      <c r="AA256" s="670">
        <v>50</v>
      </c>
      <c r="AB256" s="670">
        <v>40</v>
      </c>
      <c r="AC256" s="670">
        <v>23.333333333333332</v>
      </c>
      <c r="AD256" s="671">
        <v>1</v>
      </c>
      <c r="AE256" s="672">
        <v>0</v>
      </c>
      <c r="AF256" s="673">
        <v>0</v>
      </c>
      <c r="AG256" s="673">
        <v>0</v>
      </c>
      <c r="AH256" s="672">
        <v>1</v>
      </c>
      <c r="AI256" s="673">
        <v>1</v>
      </c>
      <c r="AJ256" s="674">
        <v>1</v>
      </c>
      <c r="AK256" s="675">
        <v>1</v>
      </c>
      <c r="AL256" s="675">
        <v>0</v>
      </c>
      <c r="AM256" s="675">
        <v>0</v>
      </c>
      <c r="AN256" s="676">
        <v>1</v>
      </c>
      <c r="AO256" s="672">
        <v>1</v>
      </c>
      <c r="AP256" s="675">
        <v>0</v>
      </c>
      <c r="AQ256" s="675">
        <v>0</v>
      </c>
      <c r="AR256" s="675">
        <v>0</v>
      </c>
    </row>
    <row r="257" spans="1:44" x14ac:dyDescent="0.2">
      <c r="A257" s="666" t="s">
        <v>2430</v>
      </c>
      <c r="B257" s="666" t="s">
        <v>1365</v>
      </c>
      <c r="C257" s="666">
        <v>2014</v>
      </c>
      <c r="D257" s="667" t="s">
        <v>2356</v>
      </c>
      <c r="E257" s="666" t="s">
        <v>2410</v>
      </c>
      <c r="F257" s="666">
        <v>2.351</v>
      </c>
      <c r="G257" s="668" t="s">
        <v>2336</v>
      </c>
      <c r="H257" s="666" t="s">
        <v>2337</v>
      </c>
      <c r="I257" s="666" t="s">
        <v>2367</v>
      </c>
      <c r="J257" s="667" t="s">
        <v>52</v>
      </c>
      <c r="K257" s="666" t="s">
        <v>2431</v>
      </c>
      <c r="L257" s="667" t="s">
        <v>2347</v>
      </c>
      <c r="M257" s="666" t="s">
        <v>52</v>
      </c>
      <c r="N257" s="668" t="s">
        <v>2348</v>
      </c>
      <c r="O257" s="667" t="s">
        <v>1582</v>
      </c>
      <c r="P257" s="667" t="s">
        <v>2378</v>
      </c>
      <c r="Q257" s="684" t="s">
        <v>78</v>
      </c>
      <c r="R257" s="684"/>
      <c r="S257" s="668" t="s">
        <v>90</v>
      </c>
      <c r="T257" s="666" t="s">
        <v>90</v>
      </c>
      <c r="U257" s="668">
        <v>6</v>
      </c>
      <c r="V257" s="666">
        <v>3</v>
      </c>
      <c r="W257" s="666">
        <v>2</v>
      </c>
      <c r="X257" s="666">
        <v>2</v>
      </c>
      <c r="Y257" s="666">
        <v>3.5</v>
      </c>
      <c r="Z257" s="670">
        <v>50</v>
      </c>
      <c r="AA257" s="670">
        <v>50</v>
      </c>
      <c r="AB257" s="670">
        <v>40</v>
      </c>
      <c r="AC257" s="670">
        <v>23.333333333333332</v>
      </c>
      <c r="AD257" s="671">
        <v>1</v>
      </c>
      <c r="AE257" s="672">
        <v>0</v>
      </c>
      <c r="AF257" s="673">
        <v>0</v>
      </c>
      <c r="AG257" s="673">
        <v>0</v>
      </c>
      <c r="AH257" s="672">
        <v>1</v>
      </c>
      <c r="AI257" s="673">
        <v>1</v>
      </c>
      <c r="AJ257" s="674">
        <v>1</v>
      </c>
      <c r="AK257" s="675">
        <v>1</v>
      </c>
      <c r="AL257" s="675">
        <v>0</v>
      </c>
      <c r="AM257" s="675">
        <v>0</v>
      </c>
      <c r="AN257" s="676">
        <v>1</v>
      </c>
      <c r="AO257" s="672">
        <v>1</v>
      </c>
      <c r="AP257" s="675">
        <v>0</v>
      </c>
      <c r="AQ257" s="675">
        <v>0</v>
      </c>
      <c r="AR257" s="675">
        <v>0</v>
      </c>
    </row>
    <row r="258" spans="1:44" x14ac:dyDescent="0.2">
      <c r="A258" s="666" t="s">
        <v>2430</v>
      </c>
      <c r="B258" s="666" t="s">
        <v>1365</v>
      </c>
      <c r="C258" s="666">
        <v>2014</v>
      </c>
      <c r="D258" s="667" t="s">
        <v>2356</v>
      </c>
      <c r="E258" s="666" t="s">
        <v>2410</v>
      </c>
      <c r="F258" s="666">
        <v>2.351</v>
      </c>
      <c r="G258" s="668" t="s">
        <v>2336</v>
      </c>
      <c r="H258" s="666" t="s">
        <v>2337</v>
      </c>
      <c r="I258" s="666" t="s">
        <v>2367</v>
      </c>
      <c r="J258" s="667" t="s">
        <v>52</v>
      </c>
      <c r="K258" s="667" t="s">
        <v>75</v>
      </c>
      <c r="L258" s="667" t="s">
        <v>2347</v>
      </c>
      <c r="M258" s="666" t="s">
        <v>52</v>
      </c>
      <c r="N258" s="668" t="s">
        <v>2348</v>
      </c>
      <c r="O258" s="667" t="s">
        <v>1582</v>
      </c>
      <c r="P258" s="667" t="s">
        <v>2378</v>
      </c>
      <c r="Q258" s="684" t="s">
        <v>78</v>
      </c>
      <c r="R258" s="684"/>
      <c r="S258" s="668" t="s">
        <v>90</v>
      </c>
      <c r="T258" s="666" t="s">
        <v>90</v>
      </c>
      <c r="U258" s="668">
        <v>6</v>
      </c>
      <c r="V258" s="666">
        <v>3</v>
      </c>
      <c r="W258" s="666">
        <v>2</v>
      </c>
      <c r="X258" s="666">
        <v>2</v>
      </c>
      <c r="Y258" s="666">
        <v>3.5</v>
      </c>
      <c r="Z258" s="670">
        <v>50</v>
      </c>
      <c r="AA258" s="670">
        <v>50</v>
      </c>
      <c r="AB258" s="670">
        <v>40</v>
      </c>
      <c r="AC258" s="670">
        <v>23.333333333333332</v>
      </c>
      <c r="AD258" s="671">
        <v>1</v>
      </c>
      <c r="AE258" s="672">
        <v>0</v>
      </c>
      <c r="AF258" s="673">
        <v>0</v>
      </c>
      <c r="AG258" s="673">
        <v>0</v>
      </c>
      <c r="AH258" s="672">
        <v>1</v>
      </c>
      <c r="AI258" s="673">
        <v>1</v>
      </c>
      <c r="AJ258" s="674">
        <v>1</v>
      </c>
      <c r="AK258" s="675">
        <v>1</v>
      </c>
      <c r="AL258" s="675">
        <v>0</v>
      </c>
      <c r="AM258" s="675">
        <v>0</v>
      </c>
      <c r="AN258" s="676">
        <v>1</v>
      </c>
      <c r="AO258" s="672">
        <v>1</v>
      </c>
      <c r="AP258" s="675">
        <v>0</v>
      </c>
      <c r="AQ258" s="675">
        <v>0</v>
      </c>
      <c r="AR258" s="675">
        <v>0</v>
      </c>
    </row>
    <row r="259" spans="1:44" x14ac:dyDescent="0.2">
      <c r="A259" s="666" t="s">
        <v>2430</v>
      </c>
      <c r="B259" s="666" t="s">
        <v>1365</v>
      </c>
      <c r="C259" s="666">
        <v>2014</v>
      </c>
      <c r="D259" s="667" t="s">
        <v>2356</v>
      </c>
      <c r="E259" s="666" t="s">
        <v>2410</v>
      </c>
      <c r="F259" s="666">
        <v>2.351</v>
      </c>
      <c r="G259" s="668" t="s">
        <v>2336</v>
      </c>
      <c r="H259" s="666" t="s">
        <v>2337</v>
      </c>
      <c r="I259" s="666" t="s">
        <v>2367</v>
      </c>
      <c r="J259" s="667" t="s">
        <v>52</v>
      </c>
      <c r="K259" s="666" t="s">
        <v>2432</v>
      </c>
      <c r="L259" s="667" t="s">
        <v>2347</v>
      </c>
      <c r="M259" s="666" t="s">
        <v>52</v>
      </c>
      <c r="N259" s="668" t="s">
        <v>2348</v>
      </c>
      <c r="O259" s="667" t="s">
        <v>1582</v>
      </c>
      <c r="P259" s="667" t="s">
        <v>2378</v>
      </c>
      <c r="Q259" s="684" t="s">
        <v>78</v>
      </c>
      <c r="R259" s="684"/>
      <c r="S259" s="668" t="s">
        <v>90</v>
      </c>
      <c r="T259" s="666" t="s">
        <v>90</v>
      </c>
      <c r="U259" s="668">
        <v>6</v>
      </c>
      <c r="V259" s="666">
        <v>3</v>
      </c>
      <c r="W259" s="666">
        <v>2</v>
      </c>
      <c r="X259" s="666">
        <v>2</v>
      </c>
      <c r="Y259" s="666">
        <v>3.5</v>
      </c>
      <c r="Z259" s="670">
        <v>50</v>
      </c>
      <c r="AA259" s="670">
        <v>50</v>
      </c>
      <c r="AB259" s="670">
        <v>40</v>
      </c>
      <c r="AC259" s="670">
        <v>23.333333333333332</v>
      </c>
      <c r="AD259" s="671">
        <v>1</v>
      </c>
      <c r="AE259" s="672">
        <v>0</v>
      </c>
      <c r="AF259" s="673">
        <v>0</v>
      </c>
      <c r="AG259" s="673">
        <v>0</v>
      </c>
      <c r="AH259" s="672">
        <v>1</v>
      </c>
      <c r="AI259" s="673">
        <v>1</v>
      </c>
      <c r="AJ259" s="674">
        <v>1</v>
      </c>
      <c r="AK259" s="675">
        <v>1</v>
      </c>
      <c r="AL259" s="675">
        <v>0</v>
      </c>
      <c r="AM259" s="675">
        <v>0</v>
      </c>
      <c r="AN259" s="676">
        <v>1</v>
      </c>
      <c r="AO259" s="672">
        <v>1</v>
      </c>
      <c r="AP259" s="675">
        <v>0</v>
      </c>
      <c r="AQ259" s="675">
        <v>0</v>
      </c>
      <c r="AR259" s="675">
        <v>0</v>
      </c>
    </row>
    <row r="260" spans="1:44" x14ac:dyDescent="0.2">
      <c r="A260" s="666">
        <v>4</v>
      </c>
      <c r="B260" s="666" t="s">
        <v>1358</v>
      </c>
      <c r="C260" s="666">
        <v>2015</v>
      </c>
      <c r="D260" s="667" t="s">
        <v>2356</v>
      </c>
      <c r="E260" s="666" t="s">
        <v>2400</v>
      </c>
      <c r="F260" s="666">
        <v>3.13</v>
      </c>
      <c r="G260" s="668" t="s">
        <v>2336</v>
      </c>
      <c r="H260" s="667" t="s">
        <v>2337</v>
      </c>
      <c r="I260" s="667" t="s">
        <v>317</v>
      </c>
      <c r="J260" s="667" t="s">
        <v>52</v>
      </c>
      <c r="K260" s="667" t="s">
        <v>52</v>
      </c>
      <c r="L260" s="667" t="s">
        <v>52</v>
      </c>
      <c r="M260" s="666" t="s">
        <v>52</v>
      </c>
      <c r="N260" s="668" t="s">
        <v>2348</v>
      </c>
      <c r="O260" s="667" t="s">
        <v>1582</v>
      </c>
      <c r="P260" s="667" t="s">
        <v>2378</v>
      </c>
      <c r="Q260" s="677" t="s">
        <v>79</v>
      </c>
      <c r="R260" s="677"/>
      <c r="S260" s="668" t="s">
        <v>90</v>
      </c>
      <c r="T260" s="667" t="s">
        <v>90</v>
      </c>
      <c r="U260" s="668">
        <v>6</v>
      </c>
      <c r="V260" s="666">
        <v>5</v>
      </c>
      <c r="W260" s="666">
        <v>4</v>
      </c>
      <c r="X260" s="666">
        <v>2</v>
      </c>
      <c r="Y260" s="666">
        <v>11</v>
      </c>
      <c r="Z260" s="670">
        <v>83.333333333333343</v>
      </c>
      <c r="AA260" s="670">
        <v>100</v>
      </c>
      <c r="AB260" s="670">
        <v>40</v>
      </c>
      <c r="AC260" s="670">
        <v>73.333333333333329</v>
      </c>
      <c r="AD260" s="671">
        <v>1</v>
      </c>
      <c r="AE260" s="672">
        <v>1</v>
      </c>
      <c r="AF260" s="673">
        <v>1</v>
      </c>
      <c r="AG260" s="673">
        <v>0</v>
      </c>
      <c r="AH260" s="672">
        <v>1</v>
      </c>
      <c r="AI260" s="673">
        <v>1</v>
      </c>
      <c r="AJ260" s="674">
        <v>1</v>
      </c>
      <c r="AK260" s="675">
        <v>1</v>
      </c>
      <c r="AL260" s="675">
        <v>1</v>
      </c>
      <c r="AM260" s="675">
        <v>1</v>
      </c>
      <c r="AN260" s="676">
        <v>1</v>
      </c>
      <c r="AO260" s="672">
        <v>1</v>
      </c>
      <c r="AP260" s="675">
        <v>0</v>
      </c>
      <c r="AQ260" s="675">
        <v>0</v>
      </c>
      <c r="AR260" s="675">
        <v>0</v>
      </c>
    </row>
    <row r="261" spans="1:44" x14ac:dyDescent="0.2">
      <c r="A261" s="666">
        <v>17</v>
      </c>
      <c r="B261" s="666" t="s">
        <v>1350</v>
      </c>
      <c r="C261" s="666">
        <v>2013</v>
      </c>
      <c r="D261" s="667" t="s">
        <v>2356</v>
      </c>
      <c r="E261" s="666" t="s">
        <v>2370</v>
      </c>
      <c r="F261" s="666">
        <v>2.5</v>
      </c>
      <c r="G261" s="668" t="s">
        <v>2336</v>
      </c>
      <c r="H261" s="667" t="s">
        <v>2337</v>
      </c>
      <c r="I261" s="667" t="s">
        <v>73</v>
      </c>
      <c r="J261" s="667" t="s">
        <v>52</v>
      </c>
      <c r="K261" s="667" t="s">
        <v>52</v>
      </c>
      <c r="L261" s="667" t="s">
        <v>52</v>
      </c>
      <c r="M261" s="666" t="s">
        <v>52</v>
      </c>
      <c r="N261" s="668" t="s">
        <v>2348</v>
      </c>
      <c r="O261" s="667" t="s">
        <v>1582</v>
      </c>
      <c r="P261" s="667" t="s">
        <v>2378</v>
      </c>
      <c r="Q261" s="677" t="s">
        <v>79</v>
      </c>
      <c r="R261" s="677"/>
      <c r="S261" s="668" t="s">
        <v>90</v>
      </c>
      <c r="T261" s="667" t="s">
        <v>90</v>
      </c>
      <c r="U261" s="669">
        <v>6</v>
      </c>
      <c r="V261" s="666">
        <v>3</v>
      </c>
      <c r="W261" s="666">
        <v>2</v>
      </c>
      <c r="X261" s="666">
        <v>4</v>
      </c>
      <c r="Y261" s="666">
        <v>9</v>
      </c>
      <c r="Z261" s="670">
        <v>50</v>
      </c>
      <c r="AA261" s="670">
        <v>50</v>
      </c>
      <c r="AB261" s="670">
        <v>80</v>
      </c>
      <c r="AC261" s="670">
        <v>60</v>
      </c>
      <c r="AD261" s="671">
        <v>0</v>
      </c>
      <c r="AE261" s="672">
        <v>1</v>
      </c>
      <c r="AF261" s="673">
        <v>0</v>
      </c>
      <c r="AG261" s="673">
        <v>0</v>
      </c>
      <c r="AH261" s="672">
        <v>1</v>
      </c>
      <c r="AI261" s="673">
        <v>1</v>
      </c>
      <c r="AJ261" s="674">
        <v>1</v>
      </c>
      <c r="AK261" s="675">
        <v>1</v>
      </c>
      <c r="AL261" s="675">
        <v>0</v>
      </c>
      <c r="AM261" s="675">
        <v>0</v>
      </c>
      <c r="AN261" s="676">
        <v>1</v>
      </c>
      <c r="AO261" s="672">
        <v>1</v>
      </c>
      <c r="AP261" s="675">
        <v>0</v>
      </c>
      <c r="AQ261" s="675">
        <v>1</v>
      </c>
      <c r="AR261" s="675">
        <v>1</v>
      </c>
    </row>
    <row r="262" spans="1:44" x14ac:dyDescent="0.2">
      <c r="A262" s="666">
        <v>19</v>
      </c>
      <c r="B262" s="666" t="s">
        <v>1364</v>
      </c>
      <c r="C262" s="666">
        <v>2011</v>
      </c>
      <c r="D262" s="667" t="s">
        <v>2356</v>
      </c>
      <c r="E262" s="666" t="s">
        <v>2417</v>
      </c>
      <c r="F262" s="666">
        <v>3.286</v>
      </c>
      <c r="G262" s="668" t="s">
        <v>2336</v>
      </c>
      <c r="H262" s="666" t="s">
        <v>2337</v>
      </c>
      <c r="I262" s="666" t="s">
        <v>2208</v>
      </c>
      <c r="J262" s="667" t="s">
        <v>2418</v>
      </c>
      <c r="K262" s="666" t="s">
        <v>52</v>
      </c>
      <c r="L262" s="667" t="s">
        <v>2347</v>
      </c>
      <c r="M262" s="666" t="s">
        <v>2419</v>
      </c>
      <c r="N262" s="668" t="s">
        <v>2348</v>
      </c>
      <c r="O262" s="667" t="s">
        <v>1582</v>
      </c>
      <c r="P262" s="667" t="s">
        <v>2378</v>
      </c>
      <c r="Q262" s="684" t="s">
        <v>79</v>
      </c>
      <c r="R262" s="684"/>
      <c r="S262" s="668" t="s">
        <v>90</v>
      </c>
      <c r="T262" s="666" t="s">
        <v>90</v>
      </c>
      <c r="U262" s="668">
        <v>6</v>
      </c>
      <c r="V262" s="666">
        <v>4</v>
      </c>
      <c r="W262" s="666">
        <v>3</v>
      </c>
      <c r="X262" s="666">
        <v>3</v>
      </c>
      <c r="Y262" s="666">
        <v>10</v>
      </c>
      <c r="Z262" s="670">
        <v>66.666666666666657</v>
      </c>
      <c r="AA262" s="670">
        <v>75</v>
      </c>
      <c r="AB262" s="670">
        <v>60</v>
      </c>
      <c r="AC262" s="670">
        <v>66.666666666666657</v>
      </c>
      <c r="AD262" s="671">
        <v>1</v>
      </c>
      <c r="AE262" s="672">
        <v>1</v>
      </c>
      <c r="AF262" s="673">
        <v>0</v>
      </c>
      <c r="AG262" s="673">
        <v>0</v>
      </c>
      <c r="AH262" s="672">
        <v>1</v>
      </c>
      <c r="AI262" s="673">
        <v>1</v>
      </c>
      <c r="AJ262" s="674">
        <v>1</v>
      </c>
      <c r="AK262" s="675">
        <v>1</v>
      </c>
      <c r="AL262" s="675">
        <v>0</v>
      </c>
      <c r="AM262" s="675">
        <v>1</v>
      </c>
      <c r="AN262" s="676">
        <v>1</v>
      </c>
      <c r="AO262" s="672">
        <v>1</v>
      </c>
      <c r="AP262" s="675">
        <v>0</v>
      </c>
      <c r="AQ262" s="675">
        <v>0</v>
      </c>
      <c r="AR262" s="675">
        <v>1</v>
      </c>
    </row>
    <row r="263" spans="1:44" x14ac:dyDescent="0.2">
      <c r="A263" s="666">
        <v>21</v>
      </c>
      <c r="B263" s="666" t="s">
        <v>1355</v>
      </c>
      <c r="C263" s="666">
        <v>2013</v>
      </c>
      <c r="D263" s="667" t="s">
        <v>2356</v>
      </c>
      <c r="E263" s="666" t="s">
        <v>2417</v>
      </c>
      <c r="F263" s="666">
        <v>3.1629999999999998</v>
      </c>
      <c r="G263" s="668" t="s">
        <v>2336</v>
      </c>
      <c r="H263" s="666" t="s">
        <v>2337</v>
      </c>
      <c r="I263" s="667" t="s">
        <v>1662</v>
      </c>
      <c r="J263" s="667" t="s">
        <v>52</v>
      </c>
      <c r="K263" s="667" t="s">
        <v>52</v>
      </c>
      <c r="L263" s="667" t="s">
        <v>2347</v>
      </c>
      <c r="M263" s="666" t="s">
        <v>2336</v>
      </c>
      <c r="N263" s="668" t="s">
        <v>2348</v>
      </c>
      <c r="O263" s="667" t="s">
        <v>1582</v>
      </c>
      <c r="P263" s="667" t="s">
        <v>2378</v>
      </c>
      <c r="Q263" s="677" t="s">
        <v>79</v>
      </c>
      <c r="R263" s="677"/>
      <c r="S263" s="668" t="s">
        <v>90</v>
      </c>
      <c r="T263" s="667" t="s">
        <v>90</v>
      </c>
      <c r="U263" s="668">
        <v>6</v>
      </c>
      <c r="V263" s="666">
        <v>3</v>
      </c>
      <c r="W263" s="666">
        <v>3</v>
      </c>
      <c r="X263" s="666">
        <v>2</v>
      </c>
      <c r="Y263" s="666">
        <v>8</v>
      </c>
      <c r="Z263" s="670">
        <v>50</v>
      </c>
      <c r="AA263" s="670">
        <v>75</v>
      </c>
      <c r="AB263" s="670">
        <v>40</v>
      </c>
      <c r="AC263" s="670">
        <v>53.333333333333336</v>
      </c>
      <c r="AD263" s="685">
        <v>0</v>
      </c>
      <c r="AE263" s="672">
        <v>1</v>
      </c>
      <c r="AF263" s="673">
        <v>0</v>
      </c>
      <c r="AG263" s="673">
        <v>0</v>
      </c>
      <c r="AH263" s="672">
        <v>1</v>
      </c>
      <c r="AI263" s="673">
        <v>1</v>
      </c>
      <c r="AJ263" s="674">
        <v>1</v>
      </c>
      <c r="AK263" s="675">
        <v>1</v>
      </c>
      <c r="AL263" s="675">
        <v>1</v>
      </c>
      <c r="AM263" s="675">
        <v>0</v>
      </c>
      <c r="AN263" s="676">
        <v>1</v>
      </c>
      <c r="AO263" s="672">
        <v>1</v>
      </c>
      <c r="AP263" s="675">
        <v>0</v>
      </c>
      <c r="AQ263" s="675">
        <v>0</v>
      </c>
      <c r="AR263" s="675">
        <v>0</v>
      </c>
    </row>
    <row r="264" spans="1:44" x14ac:dyDescent="0.2">
      <c r="A264" s="666">
        <v>38</v>
      </c>
      <c r="B264" s="666" t="s">
        <v>1457</v>
      </c>
      <c r="C264" s="666">
        <v>2014</v>
      </c>
      <c r="D264" s="667" t="s">
        <v>2356</v>
      </c>
      <c r="E264" s="666" t="s">
        <v>2375</v>
      </c>
      <c r="F264" s="666">
        <v>3.4510000000000001</v>
      </c>
      <c r="G264" s="668" t="s">
        <v>2336</v>
      </c>
      <c r="H264" s="667" t="s">
        <v>2391</v>
      </c>
      <c r="I264" s="666" t="s">
        <v>297</v>
      </c>
      <c r="J264" s="667" t="s">
        <v>52</v>
      </c>
      <c r="K264" s="667" t="s">
        <v>52</v>
      </c>
      <c r="L264" s="667" t="s">
        <v>52</v>
      </c>
      <c r="M264" s="666" t="s">
        <v>52</v>
      </c>
      <c r="N264" s="668" t="s">
        <v>2348</v>
      </c>
      <c r="O264" s="667" t="s">
        <v>1582</v>
      </c>
      <c r="P264" s="667" t="s">
        <v>2378</v>
      </c>
      <c r="Q264" s="677" t="s">
        <v>79</v>
      </c>
      <c r="R264" s="677"/>
      <c r="S264" s="668" t="s">
        <v>90</v>
      </c>
      <c r="T264" s="666" t="s">
        <v>90</v>
      </c>
      <c r="U264" s="668">
        <v>6</v>
      </c>
      <c r="V264" s="666">
        <v>5</v>
      </c>
      <c r="W264" s="666">
        <v>3</v>
      </c>
      <c r="X264" s="666">
        <v>3</v>
      </c>
      <c r="Y264" s="666">
        <v>11</v>
      </c>
      <c r="Z264" s="670">
        <v>83.333333333333343</v>
      </c>
      <c r="AA264" s="670">
        <v>75</v>
      </c>
      <c r="AB264" s="670">
        <v>60</v>
      </c>
      <c r="AC264" s="670">
        <v>73.333333333333329</v>
      </c>
      <c r="AD264" s="671">
        <v>1</v>
      </c>
      <c r="AE264" s="672">
        <v>1</v>
      </c>
      <c r="AF264" s="673">
        <v>1</v>
      </c>
      <c r="AG264" s="673">
        <v>1</v>
      </c>
      <c r="AH264" s="672">
        <v>1</v>
      </c>
      <c r="AI264" s="673">
        <v>0</v>
      </c>
      <c r="AJ264" s="674">
        <v>1</v>
      </c>
      <c r="AK264" s="675">
        <v>1</v>
      </c>
      <c r="AL264" s="675">
        <v>1</v>
      </c>
      <c r="AM264" s="675">
        <v>0</v>
      </c>
      <c r="AN264" s="676">
        <v>1</v>
      </c>
      <c r="AO264" s="672">
        <v>1</v>
      </c>
      <c r="AP264" s="675">
        <v>0</v>
      </c>
      <c r="AQ264" s="675">
        <v>0</v>
      </c>
      <c r="AR264" s="675">
        <v>1</v>
      </c>
    </row>
    <row r="265" spans="1:44" x14ac:dyDescent="0.2">
      <c r="A265" s="666">
        <v>45</v>
      </c>
      <c r="B265" s="666" t="s">
        <v>1343</v>
      </c>
      <c r="C265" s="666">
        <v>2018</v>
      </c>
      <c r="D265" s="667" t="s">
        <v>2356</v>
      </c>
      <c r="E265" s="666" t="s">
        <v>2335</v>
      </c>
      <c r="F265" s="666">
        <v>7.149</v>
      </c>
      <c r="G265" s="668" t="s">
        <v>2336</v>
      </c>
      <c r="H265" s="667" t="s">
        <v>2337</v>
      </c>
      <c r="I265" s="667" t="s">
        <v>73</v>
      </c>
      <c r="J265" s="667" t="s">
        <v>52</v>
      </c>
      <c r="K265" s="667" t="s">
        <v>52</v>
      </c>
      <c r="L265" s="667" t="s">
        <v>52</v>
      </c>
      <c r="M265" s="666" t="s">
        <v>52</v>
      </c>
      <c r="N265" s="668" t="s">
        <v>2348</v>
      </c>
      <c r="O265" s="667" t="s">
        <v>1582</v>
      </c>
      <c r="P265" s="667" t="s">
        <v>2378</v>
      </c>
      <c r="Q265" s="677" t="s">
        <v>79</v>
      </c>
      <c r="R265" s="677"/>
      <c r="S265" s="668" t="s">
        <v>90</v>
      </c>
      <c r="T265" s="666" t="s">
        <v>90</v>
      </c>
      <c r="U265" s="668">
        <v>6</v>
      </c>
      <c r="V265" s="666">
        <v>6</v>
      </c>
      <c r="W265" s="666">
        <v>2</v>
      </c>
      <c r="X265" s="666">
        <v>3</v>
      </c>
      <c r="Y265" s="666">
        <v>5.5</v>
      </c>
      <c r="Z265" s="670">
        <v>100</v>
      </c>
      <c r="AA265" s="670">
        <v>50</v>
      </c>
      <c r="AB265" s="670">
        <v>60</v>
      </c>
      <c r="AC265" s="670">
        <v>36.666666666666664</v>
      </c>
      <c r="AD265" s="671">
        <v>1</v>
      </c>
      <c r="AE265" s="672">
        <v>1</v>
      </c>
      <c r="AF265" s="673">
        <v>1</v>
      </c>
      <c r="AG265" s="673">
        <v>1</v>
      </c>
      <c r="AH265" s="672">
        <v>1</v>
      </c>
      <c r="AI265" s="673">
        <v>1</v>
      </c>
      <c r="AJ265" s="674">
        <v>1</v>
      </c>
      <c r="AK265" s="675">
        <v>1</v>
      </c>
      <c r="AL265" s="675">
        <v>0</v>
      </c>
      <c r="AM265" s="675">
        <v>0</v>
      </c>
      <c r="AN265" s="676">
        <v>1</v>
      </c>
      <c r="AO265" s="672">
        <v>0</v>
      </c>
      <c r="AP265" s="675">
        <v>0</v>
      </c>
      <c r="AQ265" s="675">
        <v>1</v>
      </c>
      <c r="AR265" s="675">
        <v>1</v>
      </c>
    </row>
    <row r="266" spans="1:44" x14ac:dyDescent="0.2">
      <c r="A266" s="666">
        <v>46</v>
      </c>
      <c r="B266" s="666" t="s">
        <v>1325</v>
      </c>
      <c r="C266" s="666">
        <v>2018</v>
      </c>
      <c r="D266" s="667" t="s">
        <v>2356</v>
      </c>
      <c r="E266" s="666" t="s">
        <v>2375</v>
      </c>
      <c r="F266" s="666">
        <v>3.794</v>
      </c>
      <c r="G266" s="668" t="s">
        <v>2336</v>
      </c>
      <c r="H266" s="666" t="s">
        <v>2337</v>
      </c>
      <c r="I266" s="666" t="s">
        <v>2208</v>
      </c>
      <c r="J266" s="667" t="s">
        <v>2376</v>
      </c>
      <c r="K266" s="666" t="s">
        <v>52</v>
      </c>
      <c r="L266" s="667" t="s">
        <v>2377</v>
      </c>
      <c r="M266" s="666" t="s">
        <v>52</v>
      </c>
      <c r="N266" s="668" t="s">
        <v>2348</v>
      </c>
      <c r="O266" s="667" t="s">
        <v>1582</v>
      </c>
      <c r="P266" s="667" t="s">
        <v>2378</v>
      </c>
      <c r="Q266" s="677" t="s">
        <v>79</v>
      </c>
      <c r="R266" s="677"/>
      <c r="S266" s="668" t="s">
        <v>90</v>
      </c>
      <c r="T266" s="667" t="s">
        <v>90</v>
      </c>
      <c r="U266" s="669">
        <v>6</v>
      </c>
      <c r="V266" s="666">
        <v>5</v>
      </c>
      <c r="W266" s="666">
        <v>1</v>
      </c>
      <c r="X266" s="666">
        <v>3</v>
      </c>
      <c r="Y266" s="666">
        <v>4.5</v>
      </c>
      <c r="Z266" s="670">
        <v>83.333333333333343</v>
      </c>
      <c r="AA266" s="670">
        <v>25</v>
      </c>
      <c r="AB266" s="670">
        <v>60</v>
      </c>
      <c r="AC266" s="670">
        <v>30</v>
      </c>
      <c r="AD266" s="671">
        <v>1</v>
      </c>
      <c r="AE266" s="672">
        <v>1</v>
      </c>
      <c r="AF266" s="673">
        <v>1</v>
      </c>
      <c r="AG266" s="673">
        <v>1</v>
      </c>
      <c r="AH266" s="672">
        <v>0</v>
      </c>
      <c r="AI266" s="673">
        <v>1</v>
      </c>
      <c r="AJ266" s="674">
        <v>1</v>
      </c>
      <c r="AK266" s="675">
        <v>0</v>
      </c>
      <c r="AL266" s="675">
        <v>0</v>
      </c>
      <c r="AM266" s="675">
        <v>0</v>
      </c>
      <c r="AN266" s="676">
        <v>1</v>
      </c>
      <c r="AO266" s="672">
        <v>1</v>
      </c>
      <c r="AP266" s="675">
        <v>0</v>
      </c>
      <c r="AQ266" s="675">
        <v>1</v>
      </c>
      <c r="AR266" s="675">
        <v>0</v>
      </c>
    </row>
    <row r="267" spans="1:44" x14ac:dyDescent="0.2">
      <c r="A267" s="666">
        <v>46</v>
      </c>
      <c r="B267" s="666" t="s">
        <v>1325</v>
      </c>
      <c r="C267" s="666">
        <v>2018</v>
      </c>
      <c r="D267" s="667" t="s">
        <v>2356</v>
      </c>
      <c r="E267" s="666" t="s">
        <v>2375</v>
      </c>
      <c r="F267" s="666">
        <v>3.794</v>
      </c>
      <c r="G267" s="668" t="s">
        <v>2336</v>
      </c>
      <c r="H267" s="666" t="s">
        <v>2337</v>
      </c>
      <c r="I267" s="666" t="s">
        <v>2208</v>
      </c>
      <c r="J267" s="667" t="s">
        <v>2376</v>
      </c>
      <c r="K267" s="666" t="s">
        <v>2364</v>
      </c>
      <c r="L267" s="666" t="s">
        <v>2362</v>
      </c>
      <c r="M267" s="666" t="s">
        <v>52</v>
      </c>
      <c r="N267" s="668" t="s">
        <v>2348</v>
      </c>
      <c r="O267" s="667" t="s">
        <v>1582</v>
      </c>
      <c r="P267" s="667" t="s">
        <v>2378</v>
      </c>
      <c r="Q267" s="677" t="s">
        <v>79</v>
      </c>
      <c r="R267" s="677"/>
      <c r="S267" s="668" t="s">
        <v>90</v>
      </c>
      <c r="T267" s="667" t="s">
        <v>90</v>
      </c>
      <c r="U267" s="669">
        <v>6</v>
      </c>
      <c r="V267" s="666">
        <v>5</v>
      </c>
      <c r="W267" s="666">
        <v>1</v>
      </c>
      <c r="X267" s="666">
        <v>3</v>
      </c>
      <c r="Y267" s="666">
        <v>4.5</v>
      </c>
      <c r="Z267" s="670">
        <v>83.333333333333343</v>
      </c>
      <c r="AA267" s="670">
        <v>25</v>
      </c>
      <c r="AB267" s="670">
        <v>60</v>
      </c>
      <c r="AC267" s="670">
        <v>30</v>
      </c>
      <c r="AD267" s="671">
        <v>1</v>
      </c>
      <c r="AE267" s="672">
        <v>1</v>
      </c>
      <c r="AF267" s="673">
        <v>1</v>
      </c>
      <c r="AG267" s="673">
        <v>1</v>
      </c>
      <c r="AH267" s="672">
        <v>0</v>
      </c>
      <c r="AI267" s="673">
        <v>1</v>
      </c>
      <c r="AJ267" s="674">
        <v>1</v>
      </c>
      <c r="AK267" s="675">
        <v>0</v>
      </c>
      <c r="AL267" s="675">
        <v>0</v>
      </c>
      <c r="AM267" s="675">
        <v>0</v>
      </c>
      <c r="AN267" s="676">
        <v>1</v>
      </c>
      <c r="AO267" s="672">
        <v>1</v>
      </c>
      <c r="AP267" s="675">
        <v>0</v>
      </c>
      <c r="AQ267" s="675">
        <v>1</v>
      </c>
      <c r="AR267" s="675">
        <v>0</v>
      </c>
    </row>
    <row r="268" spans="1:44" x14ac:dyDescent="0.2">
      <c r="A268" s="666">
        <v>46</v>
      </c>
      <c r="B268" s="666" t="s">
        <v>1325</v>
      </c>
      <c r="C268" s="666">
        <v>2018</v>
      </c>
      <c r="D268" s="667" t="s">
        <v>2356</v>
      </c>
      <c r="E268" s="666" t="s">
        <v>2375</v>
      </c>
      <c r="F268" s="666">
        <v>3.794</v>
      </c>
      <c r="G268" s="668" t="s">
        <v>2336</v>
      </c>
      <c r="H268" s="666" t="s">
        <v>2337</v>
      </c>
      <c r="I268" s="666" t="s">
        <v>2208</v>
      </c>
      <c r="J268" s="667" t="s">
        <v>2376</v>
      </c>
      <c r="K268" s="667" t="s">
        <v>52</v>
      </c>
      <c r="L268" s="667" t="s">
        <v>2379</v>
      </c>
      <c r="M268" s="666" t="s">
        <v>52</v>
      </c>
      <c r="N268" s="668" t="s">
        <v>2348</v>
      </c>
      <c r="O268" s="667" t="s">
        <v>1582</v>
      </c>
      <c r="P268" s="667" t="s">
        <v>2378</v>
      </c>
      <c r="Q268" s="677" t="s">
        <v>79</v>
      </c>
      <c r="R268" s="677"/>
      <c r="S268" s="668" t="s">
        <v>90</v>
      </c>
      <c r="T268" s="667" t="s">
        <v>90</v>
      </c>
      <c r="U268" s="669">
        <v>6</v>
      </c>
      <c r="V268" s="666">
        <v>5</v>
      </c>
      <c r="W268" s="666">
        <v>1</v>
      </c>
      <c r="X268" s="666">
        <v>3</v>
      </c>
      <c r="Y268" s="666">
        <v>4.5</v>
      </c>
      <c r="Z268" s="670">
        <v>83.333333333333343</v>
      </c>
      <c r="AA268" s="670">
        <v>25</v>
      </c>
      <c r="AB268" s="670">
        <v>60</v>
      </c>
      <c r="AC268" s="670">
        <v>30</v>
      </c>
      <c r="AD268" s="671">
        <v>1</v>
      </c>
      <c r="AE268" s="672">
        <v>1</v>
      </c>
      <c r="AF268" s="673">
        <v>1</v>
      </c>
      <c r="AG268" s="673">
        <v>1</v>
      </c>
      <c r="AH268" s="672">
        <v>0</v>
      </c>
      <c r="AI268" s="673">
        <v>1</v>
      </c>
      <c r="AJ268" s="674">
        <v>1</v>
      </c>
      <c r="AK268" s="675">
        <v>0</v>
      </c>
      <c r="AL268" s="675">
        <v>0</v>
      </c>
      <c r="AM268" s="675">
        <v>0</v>
      </c>
      <c r="AN268" s="676">
        <v>1</v>
      </c>
      <c r="AO268" s="672">
        <v>1</v>
      </c>
      <c r="AP268" s="675">
        <v>0</v>
      </c>
      <c r="AQ268" s="675">
        <v>1</v>
      </c>
      <c r="AR268" s="675">
        <v>0</v>
      </c>
    </row>
    <row r="269" spans="1:44" x14ac:dyDescent="0.2">
      <c r="A269" s="666" t="s">
        <v>2478</v>
      </c>
      <c r="B269" s="666" t="s">
        <v>1359</v>
      </c>
      <c r="C269" s="666">
        <v>2013</v>
      </c>
      <c r="D269" s="667" t="s">
        <v>2356</v>
      </c>
      <c r="E269" s="666" t="s">
        <v>2404</v>
      </c>
      <c r="F269" s="666">
        <v>2.8260000000000001</v>
      </c>
      <c r="G269" s="668" t="s">
        <v>2336</v>
      </c>
      <c r="H269" s="666" t="s">
        <v>2337</v>
      </c>
      <c r="I269" s="666" t="s">
        <v>2208</v>
      </c>
      <c r="J269" s="666" t="s">
        <v>2479</v>
      </c>
      <c r="K269" s="666" t="s">
        <v>52</v>
      </c>
      <c r="L269" s="666" t="s">
        <v>2347</v>
      </c>
      <c r="M269" s="666" t="s">
        <v>2480</v>
      </c>
      <c r="N269" s="668" t="s">
        <v>2348</v>
      </c>
      <c r="O269" s="667" t="s">
        <v>1582</v>
      </c>
      <c r="P269" s="667" t="s">
        <v>2378</v>
      </c>
      <c r="Q269" s="677" t="s">
        <v>79</v>
      </c>
      <c r="R269" s="677"/>
      <c r="S269" s="668" t="s">
        <v>90</v>
      </c>
      <c r="T269" s="666" t="s">
        <v>90</v>
      </c>
      <c r="U269" s="668">
        <v>6</v>
      </c>
      <c r="V269" s="666">
        <v>5</v>
      </c>
      <c r="W269" s="666">
        <v>4</v>
      </c>
      <c r="X269" s="666">
        <v>3</v>
      </c>
      <c r="Y269" s="666">
        <v>12</v>
      </c>
      <c r="Z269" s="670">
        <v>83.333333333333343</v>
      </c>
      <c r="AA269" s="670">
        <v>100</v>
      </c>
      <c r="AB269" s="670">
        <v>60</v>
      </c>
      <c r="AC269" s="670">
        <v>80</v>
      </c>
      <c r="AD269" s="671">
        <v>1</v>
      </c>
      <c r="AE269" s="672">
        <v>1</v>
      </c>
      <c r="AF269" s="673">
        <v>1</v>
      </c>
      <c r="AG269" s="673">
        <v>0</v>
      </c>
      <c r="AH269" s="672">
        <v>1</v>
      </c>
      <c r="AI269" s="673">
        <v>1</v>
      </c>
      <c r="AJ269" s="674">
        <v>1</v>
      </c>
      <c r="AK269" s="675">
        <v>1</v>
      </c>
      <c r="AL269" s="675">
        <v>1</v>
      </c>
      <c r="AM269" s="675">
        <v>1</v>
      </c>
      <c r="AN269" s="676">
        <v>1</v>
      </c>
      <c r="AO269" s="672">
        <v>1</v>
      </c>
      <c r="AP269" s="675">
        <v>0</v>
      </c>
      <c r="AQ269" s="675">
        <v>0</v>
      </c>
      <c r="AR269" s="675">
        <v>1</v>
      </c>
    </row>
    <row r="270" spans="1:44" x14ac:dyDescent="0.2">
      <c r="A270" s="666" t="s">
        <v>2478</v>
      </c>
      <c r="B270" s="666" t="s">
        <v>1359</v>
      </c>
      <c r="C270" s="666">
        <v>2013</v>
      </c>
      <c r="D270" s="667" t="s">
        <v>2356</v>
      </c>
      <c r="E270" s="666" t="s">
        <v>2404</v>
      </c>
      <c r="F270" s="666">
        <v>2.8260000000000001</v>
      </c>
      <c r="G270" s="668" t="s">
        <v>2336</v>
      </c>
      <c r="H270" s="666" t="s">
        <v>2337</v>
      </c>
      <c r="I270" s="666" t="s">
        <v>2208</v>
      </c>
      <c r="J270" s="666" t="s">
        <v>2479</v>
      </c>
      <c r="K270" s="666" t="s">
        <v>52</v>
      </c>
      <c r="L270" s="666" t="s">
        <v>2347</v>
      </c>
      <c r="M270" s="666" t="s">
        <v>2419</v>
      </c>
      <c r="N270" s="668" t="s">
        <v>2348</v>
      </c>
      <c r="O270" s="667" t="s">
        <v>1582</v>
      </c>
      <c r="P270" s="667" t="s">
        <v>2378</v>
      </c>
      <c r="Q270" s="677" t="s">
        <v>79</v>
      </c>
      <c r="R270" s="677"/>
      <c r="S270" s="668" t="s">
        <v>90</v>
      </c>
      <c r="T270" s="666" t="s">
        <v>90</v>
      </c>
      <c r="U270" s="668">
        <v>6</v>
      </c>
      <c r="V270" s="666">
        <v>5</v>
      </c>
      <c r="W270" s="666">
        <v>4</v>
      </c>
      <c r="X270" s="666">
        <v>3</v>
      </c>
      <c r="Y270" s="666">
        <v>12</v>
      </c>
      <c r="Z270" s="670">
        <v>83.333333333333343</v>
      </c>
      <c r="AA270" s="670">
        <v>100</v>
      </c>
      <c r="AB270" s="670">
        <v>60</v>
      </c>
      <c r="AC270" s="670">
        <v>80</v>
      </c>
      <c r="AD270" s="671">
        <v>1</v>
      </c>
      <c r="AE270" s="672">
        <v>1</v>
      </c>
      <c r="AF270" s="673">
        <v>1</v>
      </c>
      <c r="AG270" s="673">
        <v>0</v>
      </c>
      <c r="AH270" s="672">
        <v>1</v>
      </c>
      <c r="AI270" s="673">
        <v>1</v>
      </c>
      <c r="AJ270" s="674">
        <v>1</v>
      </c>
      <c r="AK270" s="675">
        <v>1</v>
      </c>
      <c r="AL270" s="675">
        <v>1</v>
      </c>
      <c r="AM270" s="675">
        <v>1</v>
      </c>
      <c r="AN270" s="676">
        <v>1</v>
      </c>
      <c r="AO270" s="672">
        <v>1</v>
      </c>
      <c r="AP270" s="675">
        <v>0</v>
      </c>
      <c r="AQ270" s="675">
        <v>0</v>
      </c>
      <c r="AR270" s="675">
        <v>1</v>
      </c>
    </row>
    <row r="271" spans="1:44" x14ac:dyDescent="0.2">
      <c r="A271" s="666" t="s">
        <v>2478</v>
      </c>
      <c r="B271" s="666" t="s">
        <v>1359</v>
      </c>
      <c r="C271" s="666">
        <v>2013</v>
      </c>
      <c r="D271" s="667" t="s">
        <v>2356</v>
      </c>
      <c r="E271" s="666" t="s">
        <v>2404</v>
      </c>
      <c r="F271" s="666">
        <v>2.8260000000000001</v>
      </c>
      <c r="G271" s="668" t="s">
        <v>2336</v>
      </c>
      <c r="H271" s="666" t="s">
        <v>2337</v>
      </c>
      <c r="I271" s="666" t="s">
        <v>2208</v>
      </c>
      <c r="J271" s="666" t="s">
        <v>2479</v>
      </c>
      <c r="K271" s="666" t="s">
        <v>1813</v>
      </c>
      <c r="L271" s="666" t="s">
        <v>2362</v>
      </c>
      <c r="M271" s="666" t="s">
        <v>2481</v>
      </c>
      <c r="N271" s="668" t="s">
        <v>2348</v>
      </c>
      <c r="O271" s="667" t="s">
        <v>1582</v>
      </c>
      <c r="P271" s="667" t="s">
        <v>2378</v>
      </c>
      <c r="Q271" s="677" t="s">
        <v>79</v>
      </c>
      <c r="R271" s="677"/>
      <c r="S271" s="668" t="s">
        <v>90</v>
      </c>
      <c r="T271" s="666" t="s">
        <v>90</v>
      </c>
      <c r="U271" s="668">
        <v>6</v>
      </c>
      <c r="V271" s="666">
        <v>5</v>
      </c>
      <c r="W271" s="666">
        <v>4</v>
      </c>
      <c r="X271" s="666">
        <v>3</v>
      </c>
      <c r="Y271" s="666">
        <v>12</v>
      </c>
      <c r="Z271" s="670">
        <v>83.333333333333343</v>
      </c>
      <c r="AA271" s="670">
        <v>100</v>
      </c>
      <c r="AB271" s="670">
        <v>60</v>
      </c>
      <c r="AC271" s="670">
        <v>80</v>
      </c>
      <c r="AD271" s="671">
        <v>1</v>
      </c>
      <c r="AE271" s="672">
        <v>1</v>
      </c>
      <c r="AF271" s="673">
        <v>1</v>
      </c>
      <c r="AG271" s="673">
        <v>0</v>
      </c>
      <c r="AH271" s="672">
        <v>1</v>
      </c>
      <c r="AI271" s="673">
        <v>1</v>
      </c>
      <c r="AJ271" s="674">
        <v>1</v>
      </c>
      <c r="AK271" s="675">
        <v>1</v>
      </c>
      <c r="AL271" s="675">
        <v>1</v>
      </c>
      <c r="AM271" s="675">
        <v>1</v>
      </c>
      <c r="AN271" s="676">
        <v>1</v>
      </c>
      <c r="AO271" s="672">
        <v>1</v>
      </c>
      <c r="AP271" s="675">
        <v>0</v>
      </c>
      <c r="AQ271" s="675">
        <v>0</v>
      </c>
      <c r="AR271" s="675">
        <v>1</v>
      </c>
    </row>
    <row r="272" spans="1:44" x14ac:dyDescent="0.2">
      <c r="A272" s="666" t="s">
        <v>2482</v>
      </c>
      <c r="B272" s="666" t="s">
        <v>1359</v>
      </c>
      <c r="C272" s="666">
        <v>2013</v>
      </c>
      <c r="D272" s="667" t="s">
        <v>2356</v>
      </c>
      <c r="E272" s="666" t="s">
        <v>2404</v>
      </c>
      <c r="F272" s="666">
        <v>2.8260000000000001</v>
      </c>
      <c r="G272" s="668" t="s">
        <v>2336</v>
      </c>
      <c r="H272" s="666" t="s">
        <v>2337</v>
      </c>
      <c r="I272" s="666" t="s">
        <v>2367</v>
      </c>
      <c r="J272" s="667" t="s">
        <v>52</v>
      </c>
      <c r="K272" s="666" t="s">
        <v>1813</v>
      </c>
      <c r="L272" s="667" t="s">
        <v>2347</v>
      </c>
      <c r="M272" s="666" t="s">
        <v>52</v>
      </c>
      <c r="N272" s="668" t="s">
        <v>2348</v>
      </c>
      <c r="O272" s="667" t="s">
        <v>1582</v>
      </c>
      <c r="P272" s="667" t="s">
        <v>2378</v>
      </c>
      <c r="Q272" s="677" t="s">
        <v>79</v>
      </c>
      <c r="R272" s="677"/>
      <c r="S272" s="668" t="s">
        <v>90</v>
      </c>
      <c r="T272" s="666" t="s">
        <v>90</v>
      </c>
      <c r="U272" s="668">
        <v>6</v>
      </c>
      <c r="V272" s="666">
        <v>3</v>
      </c>
      <c r="W272" s="666">
        <v>4</v>
      </c>
      <c r="X272" s="666">
        <v>4</v>
      </c>
      <c r="Y272" s="666">
        <v>5.5</v>
      </c>
      <c r="Z272" s="670">
        <v>50</v>
      </c>
      <c r="AA272" s="670">
        <v>100</v>
      </c>
      <c r="AB272" s="670">
        <v>80</v>
      </c>
      <c r="AC272" s="670">
        <v>36.666666666666664</v>
      </c>
      <c r="AD272" s="671">
        <v>1</v>
      </c>
      <c r="AE272" s="672">
        <v>0</v>
      </c>
      <c r="AF272" s="673">
        <v>0</v>
      </c>
      <c r="AG272" s="673">
        <v>0</v>
      </c>
      <c r="AH272" s="672">
        <v>1</v>
      </c>
      <c r="AI272" s="673">
        <v>1</v>
      </c>
      <c r="AJ272" s="674">
        <v>1</v>
      </c>
      <c r="AK272" s="675">
        <v>1</v>
      </c>
      <c r="AL272" s="675">
        <v>1</v>
      </c>
      <c r="AM272" s="675">
        <v>1</v>
      </c>
      <c r="AN272" s="676">
        <v>1</v>
      </c>
      <c r="AO272" s="672">
        <v>1</v>
      </c>
      <c r="AP272" s="675">
        <v>0</v>
      </c>
      <c r="AQ272" s="675">
        <v>1</v>
      </c>
      <c r="AR272" s="675">
        <v>1</v>
      </c>
    </row>
    <row r="273" spans="1:44" x14ac:dyDescent="0.2">
      <c r="A273" s="666" t="s">
        <v>2482</v>
      </c>
      <c r="B273" s="666" t="s">
        <v>1359</v>
      </c>
      <c r="C273" s="666">
        <v>2013</v>
      </c>
      <c r="D273" s="667" t="s">
        <v>2356</v>
      </c>
      <c r="E273" s="666" t="s">
        <v>2404</v>
      </c>
      <c r="F273" s="666">
        <v>2.8260000000000001</v>
      </c>
      <c r="G273" s="668" t="s">
        <v>2336</v>
      </c>
      <c r="H273" s="666" t="s">
        <v>2337</v>
      </c>
      <c r="I273" s="666" t="s">
        <v>2367</v>
      </c>
      <c r="J273" s="667" t="s">
        <v>52</v>
      </c>
      <c r="K273" s="666" t="s">
        <v>1813</v>
      </c>
      <c r="L273" s="667" t="s">
        <v>2347</v>
      </c>
      <c r="M273" s="666" t="s">
        <v>52</v>
      </c>
      <c r="N273" s="668" t="s">
        <v>2348</v>
      </c>
      <c r="O273" s="667" t="s">
        <v>1582</v>
      </c>
      <c r="P273" s="667" t="s">
        <v>2378</v>
      </c>
      <c r="Q273" s="677" t="s">
        <v>79</v>
      </c>
      <c r="R273" s="677"/>
      <c r="S273" s="668" t="s">
        <v>90</v>
      </c>
      <c r="T273" s="666" t="s">
        <v>90</v>
      </c>
      <c r="U273" s="668">
        <v>6</v>
      </c>
      <c r="V273" s="666">
        <v>3</v>
      </c>
      <c r="W273" s="666">
        <v>4</v>
      </c>
      <c r="X273" s="666">
        <v>4</v>
      </c>
      <c r="Y273" s="666">
        <v>5.5</v>
      </c>
      <c r="Z273" s="670">
        <v>50</v>
      </c>
      <c r="AA273" s="670">
        <v>100</v>
      </c>
      <c r="AB273" s="670">
        <v>80</v>
      </c>
      <c r="AC273" s="670">
        <v>36.666666666666664</v>
      </c>
      <c r="AD273" s="671">
        <v>1</v>
      </c>
      <c r="AE273" s="672">
        <v>0</v>
      </c>
      <c r="AF273" s="673">
        <v>0</v>
      </c>
      <c r="AG273" s="673">
        <v>0</v>
      </c>
      <c r="AH273" s="672">
        <v>1</v>
      </c>
      <c r="AI273" s="673">
        <v>1</v>
      </c>
      <c r="AJ273" s="674">
        <v>1</v>
      </c>
      <c r="AK273" s="675">
        <v>1</v>
      </c>
      <c r="AL273" s="675">
        <v>1</v>
      </c>
      <c r="AM273" s="675">
        <v>1</v>
      </c>
      <c r="AN273" s="676">
        <v>1</v>
      </c>
      <c r="AO273" s="672">
        <v>1</v>
      </c>
      <c r="AP273" s="675">
        <v>0</v>
      </c>
      <c r="AQ273" s="675">
        <v>1</v>
      </c>
      <c r="AR273" s="675">
        <v>1</v>
      </c>
    </row>
    <row r="274" spans="1:44" x14ac:dyDescent="0.2">
      <c r="A274" s="666" t="s">
        <v>2423</v>
      </c>
      <c r="B274" s="666" t="s">
        <v>1365</v>
      </c>
      <c r="C274" s="666">
        <v>2014</v>
      </c>
      <c r="D274" s="667" t="s">
        <v>2356</v>
      </c>
      <c r="E274" s="666" t="s">
        <v>2410</v>
      </c>
      <c r="F274" s="666">
        <v>2.351</v>
      </c>
      <c r="G274" s="668" t="s">
        <v>2336</v>
      </c>
      <c r="H274" s="667" t="s">
        <v>2337</v>
      </c>
      <c r="I274" s="666" t="s">
        <v>2424</v>
      </c>
      <c r="J274" s="667" t="s">
        <v>52</v>
      </c>
      <c r="K274" s="667" t="s">
        <v>2425</v>
      </c>
      <c r="L274" s="667" t="s">
        <v>52</v>
      </c>
      <c r="M274" s="666" t="s">
        <v>52</v>
      </c>
      <c r="N274" s="668" t="s">
        <v>2348</v>
      </c>
      <c r="O274" s="667" t="s">
        <v>1582</v>
      </c>
      <c r="P274" s="667" t="s">
        <v>2378</v>
      </c>
      <c r="Q274" s="684" t="s">
        <v>79</v>
      </c>
      <c r="R274" s="684"/>
      <c r="S274" s="668" t="s">
        <v>90</v>
      </c>
      <c r="T274" s="666" t="s">
        <v>90</v>
      </c>
      <c r="U274" s="668">
        <v>6</v>
      </c>
      <c r="V274" s="666">
        <v>3</v>
      </c>
      <c r="W274" s="666">
        <v>2</v>
      </c>
      <c r="X274" s="666">
        <v>2</v>
      </c>
      <c r="Y274" s="666">
        <v>3.5</v>
      </c>
      <c r="Z274" s="670">
        <v>50</v>
      </c>
      <c r="AA274" s="670">
        <v>50</v>
      </c>
      <c r="AB274" s="670">
        <v>40</v>
      </c>
      <c r="AC274" s="670">
        <v>23.333333333333332</v>
      </c>
      <c r="AD274" s="671">
        <v>1</v>
      </c>
      <c r="AE274" s="672">
        <v>0</v>
      </c>
      <c r="AF274" s="673">
        <v>0</v>
      </c>
      <c r="AG274" s="673">
        <v>0</v>
      </c>
      <c r="AH274" s="672">
        <v>1</v>
      </c>
      <c r="AI274" s="673">
        <v>1</v>
      </c>
      <c r="AJ274" s="674">
        <v>1</v>
      </c>
      <c r="AK274" s="675">
        <v>1</v>
      </c>
      <c r="AL274" s="675">
        <v>0</v>
      </c>
      <c r="AM274" s="675">
        <v>0</v>
      </c>
      <c r="AN274" s="676">
        <v>1</v>
      </c>
      <c r="AO274" s="672">
        <v>1</v>
      </c>
      <c r="AP274" s="675">
        <v>0</v>
      </c>
      <c r="AQ274" s="675">
        <v>0</v>
      </c>
      <c r="AR274" s="675">
        <v>0</v>
      </c>
    </row>
    <row r="275" spans="1:44" x14ac:dyDescent="0.2">
      <c r="A275" s="666" t="s">
        <v>2423</v>
      </c>
      <c r="B275" s="666" t="s">
        <v>1365</v>
      </c>
      <c r="C275" s="666">
        <v>2014</v>
      </c>
      <c r="D275" s="667" t="s">
        <v>2356</v>
      </c>
      <c r="E275" s="666" t="s">
        <v>2410</v>
      </c>
      <c r="F275" s="666">
        <v>2.351</v>
      </c>
      <c r="G275" s="668" t="s">
        <v>2336</v>
      </c>
      <c r="H275" s="667" t="s">
        <v>2337</v>
      </c>
      <c r="I275" s="666" t="s">
        <v>2424</v>
      </c>
      <c r="J275" s="667" t="s">
        <v>52</v>
      </c>
      <c r="K275" s="666" t="s">
        <v>2426</v>
      </c>
      <c r="L275" s="667" t="s">
        <v>52</v>
      </c>
      <c r="M275" s="666" t="s">
        <v>52</v>
      </c>
      <c r="N275" s="668" t="s">
        <v>2348</v>
      </c>
      <c r="O275" s="667" t="s">
        <v>1582</v>
      </c>
      <c r="P275" s="667" t="s">
        <v>2378</v>
      </c>
      <c r="Q275" s="684" t="s">
        <v>79</v>
      </c>
      <c r="R275" s="684"/>
      <c r="S275" s="668" t="s">
        <v>90</v>
      </c>
      <c r="T275" s="666" t="s">
        <v>90</v>
      </c>
      <c r="U275" s="668">
        <v>6</v>
      </c>
      <c r="V275" s="666">
        <v>3</v>
      </c>
      <c r="W275" s="666">
        <v>2</v>
      </c>
      <c r="X275" s="666">
        <v>2</v>
      </c>
      <c r="Y275" s="666">
        <v>3.5</v>
      </c>
      <c r="Z275" s="670">
        <v>50</v>
      </c>
      <c r="AA275" s="670">
        <v>50</v>
      </c>
      <c r="AB275" s="670">
        <v>40</v>
      </c>
      <c r="AC275" s="670">
        <v>23.333333333333332</v>
      </c>
      <c r="AD275" s="671">
        <v>1</v>
      </c>
      <c r="AE275" s="672">
        <v>0</v>
      </c>
      <c r="AF275" s="673">
        <v>0</v>
      </c>
      <c r="AG275" s="673">
        <v>0</v>
      </c>
      <c r="AH275" s="672">
        <v>1</v>
      </c>
      <c r="AI275" s="673">
        <v>1</v>
      </c>
      <c r="AJ275" s="674">
        <v>1</v>
      </c>
      <c r="AK275" s="675">
        <v>1</v>
      </c>
      <c r="AL275" s="675">
        <v>0</v>
      </c>
      <c r="AM275" s="675">
        <v>0</v>
      </c>
      <c r="AN275" s="676">
        <v>1</v>
      </c>
      <c r="AO275" s="672">
        <v>1</v>
      </c>
      <c r="AP275" s="675">
        <v>0</v>
      </c>
      <c r="AQ275" s="675">
        <v>0</v>
      </c>
      <c r="AR275" s="675">
        <v>0</v>
      </c>
    </row>
    <row r="276" spans="1:44" x14ac:dyDescent="0.2">
      <c r="A276" s="666" t="s">
        <v>2423</v>
      </c>
      <c r="B276" s="666" t="s">
        <v>1365</v>
      </c>
      <c r="C276" s="666">
        <v>2014</v>
      </c>
      <c r="D276" s="667" t="s">
        <v>2356</v>
      </c>
      <c r="E276" s="666" t="s">
        <v>2410</v>
      </c>
      <c r="F276" s="666">
        <v>2.351</v>
      </c>
      <c r="G276" s="668" t="s">
        <v>2336</v>
      </c>
      <c r="H276" s="667" t="s">
        <v>2337</v>
      </c>
      <c r="I276" s="666" t="s">
        <v>2424</v>
      </c>
      <c r="J276" s="667" t="s">
        <v>52</v>
      </c>
      <c r="K276" s="666" t="s">
        <v>2427</v>
      </c>
      <c r="L276" s="667" t="s">
        <v>52</v>
      </c>
      <c r="M276" s="666" t="s">
        <v>52</v>
      </c>
      <c r="N276" s="668" t="s">
        <v>2348</v>
      </c>
      <c r="O276" s="667" t="s">
        <v>1582</v>
      </c>
      <c r="P276" s="667" t="s">
        <v>2378</v>
      </c>
      <c r="Q276" s="684" t="s">
        <v>79</v>
      </c>
      <c r="R276" s="684"/>
      <c r="S276" s="668" t="s">
        <v>90</v>
      </c>
      <c r="T276" s="666" t="s">
        <v>90</v>
      </c>
      <c r="U276" s="668">
        <v>6</v>
      </c>
      <c r="V276" s="666">
        <v>3</v>
      </c>
      <c r="W276" s="666">
        <v>2</v>
      </c>
      <c r="X276" s="666">
        <v>2</v>
      </c>
      <c r="Y276" s="666">
        <v>3.5</v>
      </c>
      <c r="Z276" s="670">
        <v>50</v>
      </c>
      <c r="AA276" s="670">
        <v>50</v>
      </c>
      <c r="AB276" s="670">
        <v>40</v>
      </c>
      <c r="AC276" s="670">
        <v>23.333333333333332</v>
      </c>
      <c r="AD276" s="671">
        <v>1</v>
      </c>
      <c r="AE276" s="672">
        <v>0</v>
      </c>
      <c r="AF276" s="673">
        <v>0</v>
      </c>
      <c r="AG276" s="673">
        <v>0</v>
      </c>
      <c r="AH276" s="672">
        <v>1</v>
      </c>
      <c r="AI276" s="673">
        <v>1</v>
      </c>
      <c r="AJ276" s="674">
        <v>1</v>
      </c>
      <c r="AK276" s="675">
        <v>1</v>
      </c>
      <c r="AL276" s="675">
        <v>0</v>
      </c>
      <c r="AM276" s="675">
        <v>0</v>
      </c>
      <c r="AN276" s="676">
        <v>1</v>
      </c>
      <c r="AO276" s="672">
        <v>1</v>
      </c>
      <c r="AP276" s="675">
        <v>0</v>
      </c>
      <c r="AQ276" s="675">
        <v>0</v>
      </c>
      <c r="AR276" s="675">
        <v>0</v>
      </c>
    </row>
    <row r="277" spans="1:44" x14ac:dyDescent="0.2">
      <c r="A277" s="666" t="s">
        <v>2423</v>
      </c>
      <c r="B277" s="666" t="s">
        <v>1365</v>
      </c>
      <c r="C277" s="666">
        <v>2014</v>
      </c>
      <c r="D277" s="667" t="s">
        <v>2356</v>
      </c>
      <c r="E277" s="666" t="s">
        <v>2410</v>
      </c>
      <c r="F277" s="666">
        <v>2.351</v>
      </c>
      <c r="G277" s="668" t="s">
        <v>2336</v>
      </c>
      <c r="H277" s="667" t="s">
        <v>2337</v>
      </c>
      <c r="I277" s="666" t="s">
        <v>2424</v>
      </c>
      <c r="J277" s="667" t="s">
        <v>52</v>
      </c>
      <c r="K277" s="666" t="s">
        <v>2428</v>
      </c>
      <c r="L277" s="667" t="s">
        <v>52</v>
      </c>
      <c r="M277" s="666" t="s">
        <v>52</v>
      </c>
      <c r="N277" s="668" t="s">
        <v>2348</v>
      </c>
      <c r="O277" s="667" t="s">
        <v>1582</v>
      </c>
      <c r="P277" s="667" t="s">
        <v>2378</v>
      </c>
      <c r="Q277" s="684" t="s">
        <v>79</v>
      </c>
      <c r="R277" s="684"/>
      <c r="S277" s="668" t="s">
        <v>90</v>
      </c>
      <c r="T277" s="666" t="s">
        <v>90</v>
      </c>
      <c r="U277" s="668">
        <v>6</v>
      </c>
      <c r="V277" s="666">
        <v>3</v>
      </c>
      <c r="W277" s="666">
        <v>2</v>
      </c>
      <c r="X277" s="666">
        <v>2</v>
      </c>
      <c r="Y277" s="666">
        <v>3.5</v>
      </c>
      <c r="Z277" s="670">
        <v>50</v>
      </c>
      <c r="AA277" s="670">
        <v>50</v>
      </c>
      <c r="AB277" s="670">
        <v>40</v>
      </c>
      <c r="AC277" s="670">
        <v>23.333333333333332</v>
      </c>
      <c r="AD277" s="671">
        <v>1</v>
      </c>
      <c r="AE277" s="672">
        <v>0</v>
      </c>
      <c r="AF277" s="673">
        <v>0</v>
      </c>
      <c r="AG277" s="673">
        <v>0</v>
      </c>
      <c r="AH277" s="672">
        <v>1</v>
      </c>
      <c r="AI277" s="673">
        <v>1</v>
      </c>
      <c r="AJ277" s="674">
        <v>1</v>
      </c>
      <c r="AK277" s="675">
        <v>1</v>
      </c>
      <c r="AL277" s="675">
        <v>0</v>
      </c>
      <c r="AM277" s="675">
        <v>0</v>
      </c>
      <c r="AN277" s="676">
        <v>1</v>
      </c>
      <c r="AO277" s="672">
        <v>1</v>
      </c>
      <c r="AP277" s="675">
        <v>0</v>
      </c>
      <c r="AQ277" s="675">
        <v>0</v>
      </c>
      <c r="AR277" s="675">
        <v>0</v>
      </c>
    </row>
    <row r="278" spans="1:44" x14ac:dyDescent="0.2">
      <c r="A278" s="666" t="s">
        <v>2423</v>
      </c>
      <c r="B278" s="666" t="s">
        <v>1365</v>
      </c>
      <c r="C278" s="666">
        <v>2014</v>
      </c>
      <c r="D278" s="667" t="s">
        <v>2356</v>
      </c>
      <c r="E278" s="666" t="s">
        <v>2410</v>
      </c>
      <c r="F278" s="666">
        <v>2.351</v>
      </c>
      <c r="G278" s="668" t="s">
        <v>2336</v>
      </c>
      <c r="H278" s="667" t="s">
        <v>2337</v>
      </c>
      <c r="I278" s="666" t="s">
        <v>2424</v>
      </c>
      <c r="J278" s="667" t="s">
        <v>52</v>
      </c>
      <c r="K278" s="666" t="s">
        <v>2429</v>
      </c>
      <c r="L278" s="667" t="s">
        <v>52</v>
      </c>
      <c r="M278" s="666" t="s">
        <v>52</v>
      </c>
      <c r="N278" s="668" t="s">
        <v>2348</v>
      </c>
      <c r="O278" s="667" t="s">
        <v>1582</v>
      </c>
      <c r="P278" s="667" t="s">
        <v>2378</v>
      </c>
      <c r="Q278" s="684" t="s">
        <v>79</v>
      </c>
      <c r="R278" s="684"/>
      <c r="S278" s="668" t="s">
        <v>90</v>
      </c>
      <c r="T278" s="666" t="s">
        <v>90</v>
      </c>
      <c r="U278" s="668">
        <v>6</v>
      </c>
      <c r="V278" s="666">
        <v>3</v>
      </c>
      <c r="W278" s="666">
        <v>2</v>
      </c>
      <c r="X278" s="666">
        <v>2</v>
      </c>
      <c r="Y278" s="666">
        <v>3.5</v>
      </c>
      <c r="Z278" s="670">
        <v>50</v>
      </c>
      <c r="AA278" s="670">
        <v>50</v>
      </c>
      <c r="AB278" s="670">
        <v>40</v>
      </c>
      <c r="AC278" s="670">
        <v>23.333333333333332</v>
      </c>
      <c r="AD278" s="671">
        <v>1</v>
      </c>
      <c r="AE278" s="672">
        <v>0</v>
      </c>
      <c r="AF278" s="673">
        <v>0</v>
      </c>
      <c r="AG278" s="673">
        <v>0</v>
      </c>
      <c r="AH278" s="672">
        <v>1</v>
      </c>
      <c r="AI278" s="673">
        <v>1</v>
      </c>
      <c r="AJ278" s="674">
        <v>1</v>
      </c>
      <c r="AK278" s="675">
        <v>1</v>
      </c>
      <c r="AL278" s="675">
        <v>0</v>
      </c>
      <c r="AM278" s="675">
        <v>0</v>
      </c>
      <c r="AN278" s="676">
        <v>1</v>
      </c>
      <c r="AO278" s="672">
        <v>1</v>
      </c>
      <c r="AP278" s="675">
        <v>0</v>
      </c>
      <c r="AQ278" s="675">
        <v>0</v>
      </c>
      <c r="AR278" s="675">
        <v>0</v>
      </c>
    </row>
    <row r="279" spans="1:44" x14ac:dyDescent="0.2">
      <c r="A279" s="666" t="s">
        <v>2430</v>
      </c>
      <c r="B279" s="666" t="s">
        <v>1365</v>
      </c>
      <c r="C279" s="666">
        <v>2014</v>
      </c>
      <c r="D279" s="667" t="s">
        <v>2356</v>
      </c>
      <c r="E279" s="666" t="s">
        <v>2410</v>
      </c>
      <c r="F279" s="666">
        <v>2.351</v>
      </c>
      <c r="G279" s="668" t="s">
        <v>2336</v>
      </c>
      <c r="H279" s="666" t="s">
        <v>2337</v>
      </c>
      <c r="I279" s="666" t="s">
        <v>2367</v>
      </c>
      <c r="J279" s="667" t="s">
        <v>52</v>
      </c>
      <c r="K279" s="666" t="s">
        <v>2431</v>
      </c>
      <c r="L279" s="667" t="s">
        <v>2347</v>
      </c>
      <c r="M279" s="666" t="s">
        <v>52</v>
      </c>
      <c r="N279" s="668" t="s">
        <v>2348</v>
      </c>
      <c r="O279" s="667" t="s">
        <v>1582</v>
      </c>
      <c r="P279" s="667" t="s">
        <v>2378</v>
      </c>
      <c r="Q279" s="684" t="s">
        <v>79</v>
      </c>
      <c r="R279" s="684"/>
      <c r="S279" s="668" t="s">
        <v>90</v>
      </c>
      <c r="T279" s="666" t="s">
        <v>90</v>
      </c>
      <c r="U279" s="668">
        <v>6</v>
      </c>
      <c r="V279" s="666">
        <v>3</v>
      </c>
      <c r="W279" s="666">
        <v>2</v>
      </c>
      <c r="X279" s="666">
        <v>2</v>
      </c>
      <c r="Y279" s="666">
        <v>3.5</v>
      </c>
      <c r="Z279" s="670">
        <v>50</v>
      </c>
      <c r="AA279" s="670">
        <v>50</v>
      </c>
      <c r="AB279" s="670">
        <v>40</v>
      </c>
      <c r="AC279" s="670">
        <v>23.333333333333332</v>
      </c>
      <c r="AD279" s="671">
        <v>1</v>
      </c>
      <c r="AE279" s="672">
        <v>0</v>
      </c>
      <c r="AF279" s="673">
        <v>0</v>
      </c>
      <c r="AG279" s="673">
        <v>0</v>
      </c>
      <c r="AH279" s="672">
        <v>1</v>
      </c>
      <c r="AI279" s="673">
        <v>1</v>
      </c>
      <c r="AJ279" s="674">
        <v>1</v>
      </c>
      <c r="AK279" s="675">
        <v>1</v>
      </c>
      <c r="AL279" s="675">
        <v>0</v>
      </c>
      <c r="AM279" s="675">
        <v>0</v>
      </c>
      <c r="AN279" s="676">
        <v>1</v>
      </c>
      <c r="AO279" s="672">
        <v>1</v>
      </c>
      <c r="AP279" s="675">
        <v>0</v>
      </c>
      <c r="AQ279" s="675">
        <v>0</v>
      </c>
      <c r="AR279" s="675">
        <v>0</v>
      </c>
    </row>
    <row r="280" spans="1:44" x14ac:dyDescent="0.2">
      <c r="A280" s="666" t="s">
        <v>2430</v>
      </c>
      <c r="B280" s="666" t="s">
        <v>1365</v>
      </c>
      <c r="C280" s="666">
        <v>2014</v>
      </c>
      <c r="D280" s="667" t="s">
        <v>2356</v>
      </c>
      <c r="E280" s="666" t="s">
        <v>2410</v>
      </c>
      <c r="F280" s="666">
        <v>2.351</v>
      </c>
      <c r="G280" s="668" t="s">
        <v>2336</v>
      </c>
      <c r="H280" s="666" t="s">
        <v>2337</v>
      </c>
      <c r="I280" s="666" t="s">
        <v>2367</v>
      </c>
      <c r="J280" s="667" t="s">
        <v>52</v>
      </c>
      <c r="K280" s="667" t="s">
        <v>75</v>
      </c>
      <c r="L280" s="667" t="s">
        <v>2347</v>
      </c>
      <c r="M280" s="666" t="s">
        <v>52</v>
      </c>
      <c r="N280" s="668" t="s">
        <v>2348</v>
      </c>
      <c r="O280" s="667" t="s">
        <v>1582</v>
      </c>
      <c r="P280" s="667" t="s">
        <v>2378</v>
      </c>
      <c r="Q280" s="684" t="s">
        <v>79</v>
      </c>
      <c r="R280" s="684"/>
      <c r="S280" s="668" t="s">
        <v>90</v>
      </c>
      <c r="T280" s="666" t="s">
        <v>90</v>
      </c>
      <c r="U280" s="668">
        <v>6</v>
      </c>
      <c r="V280" s="666">
        <v>3</v>
      </c>
      <c r="W280" s="666">
        <v>2</v>
      </c>
      <c r="X280" s="666">
        <v>2</v>
      </c>
      <c r="Y280" s="666">
        <v>3.5</v>
      </c>
      <c r="Z280" s="670">
        <v>50</v>
      </c>
      <c r="AA280" s="670">
        <v>50</v>
      </c>
      <c r="AB280" s="670">
        <v>40</v>
      </c>
      <c r="AC280" s="670">
        <v>23.333333333333332</v>
      </c>
      <c r="AD280" s="671">
        <v>1</v>
      </c>
      <c r="AE280" s="672">
        <v>0</v>
      </c>
      <c r="AF280" s="673">
        <v>0</v>
      </c>
      <c r="AG280" s="673">
        <v>0</v>
      </c>
      <c r="AH280" s="672">
        <v>1</v>
      </c>
      <c r="AI280" s="673">
        <v>1</v>
      </c>
      <c r="AJ280" s="674">
        <v>1</v>
      </c>
      <c r="AK280" s="675">
        <v>1</v>
      </c>
      <c r="AL280" s="675">
        <v>0</v>
      </c>
      <c r="AM280" s="675">
        <v>0</v>
      </c>
      <c r="AN280" s="676">
        <v>1</v>
      </c>
      <c r="AO280" s="672">
        <v>1</v>
      </c>
      <c r="AP280" s="675">
        <v>0</v>
      </c>
      <c r="AQ280" s="675">
        <v>0</v>
      </c>
      <c r="AR280" s="675">
        <v>0</v>
      </c>
    </row>
    <row r="281" spans="1:44" x14ac:dyDescent="0.2">
      <c r="A281" s="666" t="s">
        <v>2430</v>
      </c>
      <c r="B281" s="666" t="s">
        <v>1365</v>
      </c>
      <c r="C281" s="666">
        <v>2014</v>
      </c>
      <c r="D281" s="667" t="s">
        <v>2356</v>
      </c>
      <c r="E281" s="666" t="s">
        <v>2410</v>
      </c>
      <c r="F281" s="666">
        <v>2.351</v>
      </c>
      <c r="G281" s="668" t="s">
        <v>2336</v>
      </c>
      <c r="H281" s="666" t="s">
        <v>2337</v>
      </c>
      <c r="I281" s="666" t="s">
        <v>2367</v>
      </c>
      <c r="J281" s="667" t="s">
        <v>52</v>
      </c>
      <c r="K281" s="666" t="s">
        <v>2432</v>
      </c>
      <c r="L281" s="667" t="s">
        <v>2347</v>
      </c>
      <c r="M281" s="666" t="s">
        <v>52</v>
      </c>
      <c r="N281" s="668" t="s">
        <v>2348</v>
      </c>
      <c r="O281" s="667" t="s">
        <v>1582</v>
      </c>
      <c r="P281" s="667" t="s">
        <v>2378</v>
      </c>
      <c r="Q281" s="684" t="s">
        <v>79</v>
      </c>
      <c r="R281" s="684"/>
      <c r="S281" s="668" t="s">
        <v>90</v>
      </c>
      <c r="T281" s="666" t="s">
        <v>90</v>
      </c>
      <c r="U281" s="668">
        <v>6</v>
      </c>
      <c r="V281" s="666">
        <v>3</v>
      </c>
      <c r="W281" s="666">
        <v>2</v>
      </c>
      <c r="X281" s="666">
        <v>2</v>
      </c>
      <c r="Y281" s="666">
        <v>3.5</v>
      </c>
      <c r="Z281" s="670">
        <v>50</v>
      </c>
      <c r="AA281" s="670">
        <v>50</v>
      </c>
      <c r="AB281" s="670">
        <v>40</v>
      </c>
      <c r="AC281" s="670">
        <v>23.333333333333332</v>
      </c>
      <c r="AD281" s="671">
        <v>1</v>
      </c>
      <c r="AE281" s="672">
        <v>0</v>
      </c>
      <c r="AF281" s="673">
        <v>0</v>
      </c>
      <c r="AG281" s="673">
        <v>0</v>
      </c>
      <c r="AH281" s="672">
        <v>1</v>
      </c>
      <c r="AI281" s="673">
        <v>1</v>
      </c>
      <c r="AJ281" s="674">
        <v>1</v>
      </c>
      <c r="AK281" s="675">
        <v>1</v>
      </c>
      <c r="AL281" s="675">
        <v>0</v>
      </c>
      <c r="AM281" s="675">
        <v>0</v>
      </c>
      <c r="AN281" s="676">
        <v>1</v>
      </c>
      <c r="AO281" s="672">
        <v>1</v>
      </c>
      <c r="AP281" s="675">
        <v>0</v>
      </c>
      <c r="AQ281" s="675">
        <v>0</v>
      </c>
      <c r="AR281" s="675">
        <v>0</v>
      </c>
    </row>
    <row r="282" spans="1:44" x14ac:dyDescent="0.2">
      <c r="A282" s="666">
        <v>47</v>
      </c>
      <c r="B282" s="666" t="s">
        <v>1344</v>
      </c>
      <c r="C282" s="666">
        <v>2019</v>
      </c>
      <c r="D282" s="667" t="s">
        <v>2356</v>
      </c>
      <c r="E282" s="666" t="s">
        <v>2375</v>
      </c>
      <c r="F282" s="666">
        <v>4.3460000000000001</v>
      </c>
      <c r="G282" s="668" t="s">
        <v>2336</v>
      </c>
      <c r="H282" s="667" t="s">
        <v>2337</v>
      </c>
      <c r="I282" s="667" t="s">
        <v>73</v>
      </c>
      <c r="J282" s="667" t="s">
        <v>52</v>
      </c>
      <c r="K282" s="667" t="s">
        <v>52</v>
      </c>
      <c r="L282" s="667" t="s">
        <v>52</v>
      </c>
      <c r="M282" s="666" t="s">
        <v>52</v>
      </c>
      <c r="N282" s="668" t="s">
        <v>2348</v>
      </c>
      <c r="O282" s="667" t="s">
        <v>1582</v>
      </c>
      <c r="P282" s="667" t="s">
        <v>2378</v>
      </c>
      <c r="Q282" s="677" t="s">
        <v>247</v>
      </c>
      <c r="R282" s="677"/>
      <c r="S282" s="668" t="s">
        <v>90</v>
      </c>
      <c r="T282" s="667" t="s">
        <v>90</v>
      </c>
      <c r="U282" s="669">
        <v>6</v>
      </c>
      <c r="V282" s="666">
        <v>6</v>
      </c>
      <c r="W282" s="666">
        <v>2</v>
      </c>
      <c r="X282" s="666">
        <v>2</v>
      </c>
      <c r="Y282" s="666">
        <v>5</v>
      </c>
      <c r="Z282" s="670">
        <v>100</v>
      </c>
      <c r="AA282" s="670">
        <v>50</v>
      </c>
      <c r="AB282" s="670">
        <v>40</v>
      </c>
      <c r="AC282" s="670">
        <v>33.333333333333329</v>
      </c>
      <c r="AD282" s="671">
        <v>1</v>
      </c>
      <c r="AE282" s="672">
        <v>1</v>
      </c>
      <c r="AF282" s="673">
        <v>1</v>
      </c>
      <c r="AG282" s="673">
        <v>1</v>
      </c>
      <c r="AH282" s="672">
        <v>1</v>
      </c>
      <c r="AI282" s="673">
        <v>1</v>
      </c>
      <c r="AJ282" s="674">
        <v>1</v>
      </c>
      <c r="AK282" s="675">
        <v>1</v>
      </c>
      <c r="AL282" s="675">
        <v>0</v>
      </c>
      <c r="AM282" s="675">
        <v>0</v>
      </c>
      <c r="AN282" s="676">
        <v>1</v>
      </c>
      <c r="AO282" s="672">
        <v>0</v>
      </c>
      <c r="AP282" s="675">
        <v>0</v>
      </c>
      <c r="AQ282" s="675">
        <v>1</v>
      </c>
      <c r="AR282" s="675">
        <v>0</v>
      </c>
    </row>
    <row r="283" spans="1:44" x14ac:dyDescent="0.2">
      <c r="A283" s="666" t="s">
        <v>2454</v>
      </c>
      <c r="B283" s="666" t="s">
        <v>2455</v>
      </c>
      <c r="C283" s="666">
        <v>1978</v>
      </c>
      <c r="D283" s="667" t="s">
        <v>2344</v>
      </c>
      <c r="E283" s="666" t="s">
        <v>2397</v>
      </c>
      <c r="F283" s="666" t="s">
        <v>52</v>
      </c>
      <c r="G283" s="668" t="s">
        <v>2336</v>
      </c>
      <c r="H283" s="666" t="s">
        <v>2337</v>
      </c>
      <c r="I283" s="666" t="s">
        <v>2208</v>
      </c>
      <c r="J283" s="667" t="s">
        <v>2453</v>
      </c>
      <c r="K283" s="666" t="s">
        <v>52</v>
      </c>
      <c r="L283" s="667" t="s">
        <v>2347</v>
      </c>
      <c r="M283" s="666" t="s">
        <v>52</v>
      </c>
      <c r="N283" s="668" t="s">
        <v>2348</v>
      </c>
      <c r="O283" s="667" t="s">
        <v>1582</v>
      </c>
      <c r="P283" s="667" t="s">
        <v>2378</v>
      </c>
      <c r="Q283" s="677" t="s">
        <v>247</v>
      </c>
      <c r="R283" s="677"/>
      <c r="S283" s="668" t="s">
        <v>90</v>
      </c>
      <c r="T283" s="667" t="s">
        <v>90</v>
      </c>
      <c r="U283" s="668">
        <v>6</v>
      </c>
      <c r="V283" s="666">
        <v>4</v>
      </c>
      <c r="W283" s="666">
        <v>0</v>
      </c>
      <c r="X283" s="666">
        <v>1</v>
      </c>
      <c r="Y283" s="666">
        <v>2.5</v>
      </c>
      <c r="Z283" s="670">
        <v>66.666666666666657</v>
      </c>
      <c r="AA283" s="670">
        <v>0</v>
      </c>
      <c r="AB283" s="670">
        <v>20</v>
      </c>
      <c r="AC283" s="670">
        <v>16.666666666666664</v>
      </c>
      <c r="AD283" s="671">
        <v>1</v>
      </c>
      <c r="AE283" s="672">
        <v>1</v>
      </c>
      <c r="AF283" s="673">
        <v>0</v>
      </c>
      <c r="AG283" s="673">
        <v>0</v>
      </c>
      <c r="AH283" s="672">
        <v>0</v>
      </c>
      <c r="AI283" s="673">
        <v>1</v>
      </c>
      <c r="AJ283" s="674">
        <v>0</v>
      </c>
      <c r="AK283" s="675">
        <v>0</v>
      </c>
      <c r="AL283" s="675">
        <v>0</v>
      </c>
      <c r="AM283" s="675">
        <v>0</v>
      </c>
      <c r="AN283" s="676">
        <v>0</v>
      </c>
      <c r="AO283" s="672">
        <v>1</v>
      </c>
      <c r="AP283" s="675">
        <v>0</v>
      </c>
      <c r="AQ283" s="675">
        <v>0</v>
      </c>
      <c r="AR283" s="675">
        <v>0</v>
      </c>
    </row>
    <row r="284" spans="1:44" x14ac:dyDescent="0.2">
      <c r="A284" s="666" t="s">
        <v>2454</v>
      </c>
      <c r="B284" s="666" t="s">
        <v>2455</v>
      </c>
      <c r="C284" s="666">
        <v>1978</v>
      </c>
      <c r="D284" s="667" t="s">
        <v>2344</v>
      </c>
      <c r="E284" s="666" t="s">
        <v>2397</v>
      </c>
      <c r="F284" s="666" t="s">
        <v>52</v>
      </c>
      <c r="G284" s="668" t="s">
        <v>2336</v>
      </c>
      <c r="H284" s="666" t="s">
        <v>2337</v>
      </c>
      <c r="I284" s="666" t="s">
        <v>2208</v>
      </c>
      <c r="J284" s="667" t="s">
        <v>2453</v>
      </c>
      <c r="K284" s="667" t="s">
        <v>710</v>
      </c>
      <c r="L284" s="666" t="s">
        <v>2362</v>
      </c>
      <c r="M284" s="666" t="s">
        <v>52</v>
      </c>
      <c r="N284" s="668" t="s">
        <v>2348</v>
      </c>
      <c r="O284" s="667" t="s">
        <v>1582</v>
      </c>
      <c r="P284" s="667" t="s">
        <v>2378</v>
      </c>
      <c r="Q284" s="677" t="s">
        <v>247</v>
      </c>
      <c r="R284" s="677"/>
      <c r="S284" s="668" t="s">
        <v>90</v>
      </c>
      <c r="T284" s="667" t="s">
        <v>90</v>
      </c>
      <c r="U284" s="668">
        <v>6</v>
      </c>
      <c r="V284" s="666">
        <v>4</v>
      </c>
      <c r="W284" s="666">
        <v>0</v>
      </c>
      <c r="X284" s="666">
        <v>1</v>
      </c>
      <c r="Y284" s="666">
        <v>2.5</v>
      </c>
      <c r="Z284" s="670">
        <v>66.666666666666657</v>
      </c>
      <c r="AA284" s="670">
        <v>0</v>
      </c>
      <c r="AB284" s="670">
        <v>20</v>
      </c>
      <c r="AC284" s="670">
        <v>16.666666666666664</v>
      </c>
      <c r="AD284" s="671">
        <v>1</v>
      </c>
      <c r="AE284" s="672">
        <v>1</v>
      </c>
      <c r="AF284" s="673">
        <v>0</v>
      </c>
      <c r="AG284" s="673">
        <v>0</v>
      </c>
      <c r="AH284" s="672">
        <v>0</v>
      </c>
      <c r="AI284" s="673">
        <v>1</v>
      </c>
      <c r="AJ284" s="674">
        <v>0</v>
      </c>
      <c r="AK284" s="675">
        <v>0</v>
      </c>
      <c r="AL284" s="675">
        <v>0</v>
      </c>
      <c r="AM284" s="675">
        <v>0</v>
      </c>
      <c r="AN284" s="676">
        <v>0</v>
      </c>
      <c r="AO284" s="672">
        <v>1</v>
      </c>
      <c r="AP284" s="675">
        <v>0</v>
      </c>
      <c r="AQ284" s="675">
        <v>0</v>
      </c>
      <c r="AR284" s="675">
        <v>0</v>
      </c>
    </row>
    <row r="285" spans="1:44" x14ac:dyDescent="0.2">
      <c r="A285" s="666" t="s">
        <v>2342</v>
      </c>
      <c r="B285" s="666" t="s">
        <v>2343</v>
      </c>
      <c r="C285" s="666">
        <v>1975</v>
      </c>
      <c r="D285" s="667" t="s">
        <v>2344</v>
      </c>
      <c r="E285" s="666" t="s">
        <v>2345</v>
      </c>
      <c r="F285" s="666">
        <v>4.407</v>
      </c>
      <c r="G285" s="668" t="s">
        <v>2336</v>
      </c>
      <c r="H285" s="666" t="s">
        <v>2337</v>
      </c>
      <c r="I285" s="666" t="s">
        <v>2208</v>
      </c>
      <c r="J285" s="667" t="s">
        <v>2350</v>
      </c>
      <c r="K285" s="666" t="s">
        <v>52</v>
      </c>
      <c r="L285" s="667" t="s">
        <v>2347</v>
      </c>
      <c r="M285" s="666" t="s">
        <v>52</v>
      </c>
      <c r="N285" s="668" t="s">
        <v>2348</v>
      </c>
      <c r="O285" s="667" t="s">
        <v>1582</v>
      </c>
      <c r="P285" s="667" t="s">
        <v>2378</v>
      </c>
      <c r="Q285" s="677" t="s">
        <v>247</v>
      </c>
      <c r="R285" s="677"/>
      <c r="S285" s="668" t="s">
        <v>90</v>
      </c>
      <c r="T285" s="667" t="s">
        <v>90</v>
      </c>
      <c r="U285" s="669">
        <v>6</v>
      </c>
      <c r="V285" s="666">
        <v>4</v>
      </c>
      <c r="W285" s="666">
        <v>2</v>
      </c>
      <c r="X285" s="667">
        <v>3</v>
      </c>
      <c r="Y285" s="667">
        <v>4.5</v>
      </c>
      <c r="Z285" s="670">
        <v>66.666666666666657</v>
      </c>
      <c r="AA285" s="670">
        <v>50</v>
      </c>
      <c r="AB285" s="670">
        <v>60</v>
      </c>
      <c r="AC285" s="670">
        <v>30</v>
      </c>
      <c r="AD285" s="671">
        <v>1</v>
      </c>
      <c r="AE285" s="672">
        <v>1</v>
      </c>
      <c r="AF285" s="673">
        <v>0</v>
      </c>
      <c r="AG285" s="673">
        <v>0</v>
      </c>
      <c r="AH285" s="672">
        <v>1</v>
      </c>
      <c r="AI285" s="673">
        <v>1</v>
      </c>
      <c r="AJ285" s="674">
        <v>1</v>
      </c>
      <c r="AK285" s="675">
        <v>1</v>
      </c>
      <c r="AL285" s="675">
        <v>0</v>
      </c>
      <c r="AM285" s="675">
        <v>0</v>
      </c>
      <c r="AN285" s="676">
        <v>0</v>
      </c>
      <c r="AO285" s="672">
        <v>1</v>
      </c>
      <c r="AP285" s="675">
        <v>0</v>
      </c>
      <c r="AQ285" s="675">
        <v>1</v>
      </c>
      <c r="AR285" s="675">
        <v>1</v>
      </c>
    </row>
    <row r="286" spans="1:44" x14ac:dyDescent="0.2">
      <c r="A286" s="666">
        <v>36</v>
      </c>
      <c r="B286" s="666" t="s">
        <v>1362</v>
      </c>
      <c r="C286" s="666">
        <v>2011</v>
      </c>
      <c r="D286" s="667" t="s">
        <v>2356</v>
      </c>
      <c r="E286" s="666" t="s">
        <v>2449</v>
      </c>
      <c r="F286" s="666">
        <v>2.2759999999999998</v>
      </c>
      <c r="G286" s="668" t="s">
        <v>2336</v>
      </c>
      <c r="H286" s="666" t="s">
        <v>2337</v>
      </c>
      <c r="I286" s="666" t="s">
        <v>172</v>
      </c>
      <c r="J286" s="666" t="s">
        <v>52</v>
      </c>
      <c r="K286" s="666" t="s">
        <v>52</v>
      </c>
      <c r="L286" s="666" t="s">
        <v>52</v>
      </c>
      <c r="M286" s="666" t="s">
        <v>52</v>
      </c>
      <c r="N286" s="668" t="s">
        <v>2348</v>
      </c>
      <c r="O286" s="667" t="s">
        <v>1584</v>
      </c>
      <c r="P286" s="666" t="s">
        <v>2401</v>
      </c>
      <c r="Q286" s="677" t="s">
        <v>173</v>
      </c>
      <c r="R286" s="677"/>
      <c r="S286" s="668" t="s">
        <v>90</v>
      </c>
      <c r="T286" s="666" t="s">
        <v>90</v>
      </c>
      <c r="U286" s="668">
        <v>6</v>
      </c>
      <c r="V286" s="666">
        <v>2</v>
      </c>
      <c r="W286" s="666">
        <v>2</v>
      </c>
      <c r="X286" s="666">
        <v>1</v>
      </c>
      <c r="Y286" s="666">
        <v>1.25</v>
      </c>
      <c r="Z286" s="670">
        <v>33.333333333333329</v>
      </c>
      <c r="AA286" s="670">
        <v>50</v>
      </c>
      <c r="AB286" s="670">
        <v>20</v>
      </c>
      <c r="AC286" s="670">
        <v>8.3333333333333321</v>
      </c>
      <c r="AD286" s="671">
        <v>0</v>
      </c>
      <c r="AE286" s="672">
        <v>0</v>
      </c>
      <c r="AF286" s="673">
        <v>0</v>
      </c>
      <c r="AG286" s="673">
        <v>0</v>
      </c>
      <c r="AH286" s="672">
        <v>1</v>
      </c>
      <c r="AI286" s="673">
        <v>1</v>
      </c>
      <c r="AJ286" s="674">
        <v>1</v>
      </c>
      <c r="AK286" s="675">
        <v>1</v>
      </c>
      <c r="AL286" s="675">
        <v>0</v>
      </c>
      <c r="AM286" s="675">
        <v>0</v>
      </c>
      <c r="AN286" s="676">
        <v>0</v>
      </c>
      <c r="AO286" s="672">
        <v>1</v>
      </c>
      <c r="AP286" s="675">
        <v>0</v>
      </c>
      <c r="AQ286" s="675">
        <v>0</v>
      </c>
      <c r="AR286" s="675">
        <v>0</v>
      </c>
    </row>
    <row r="287" spans="1:44" x14ac:dyDescent="0.2">
      <c r="A287" s="666" t="s">
        <v>2342</v>
      </c>
      <c r="B287" s="666" t="s">
        <v>2343</v>
      </c>
      <c r="C287" s="666">
        <v>1975</v>
      </c>
      <c r="D287" s="667" t="s">
        <v>2344</v>
      </c>
      <c r="E287" s="666" t="s">
        <v>2345</v>
      </c>
      <c r="F287" s="666">
        <v>4.407</v>
      </c>
      <c r="G287" s="668" t="s">
        <v>2336</v>
      </c>
      <c r="H287" s="666" t="s">
        <v>2337</v>
      </c>
      <c r="I287" s="666" t="s">
        <v>2208</v>
      </c>
      <c r="J287" s="667" t="s">
        <v>2350</v>
      </c>
      <c r="K287" s="666" t="s">
        <v>52</v>
      </c>
      <c r="L287" s="667" t="s">
        <v>2347</v>
      </c>
      <c r="M287" s="666" t="s">
        <v>52</v>
      </c>
      <c r="N287" s="668" t="s">
        <v>2348</v>
      </c>
      <c r="O287" s="667" t="s">
        <v>1582</v>
      </c>
      <c r="P287" s="667" t="s">
        <v>2349</v>
      </c>
      <c r="Q287" s="677" t="s">
        <v>643</v>
      </c>
      <c r="R287" s="677"/>
      <c r="S287" s="668" t="s">
        <v>90</v>
      </c>
      <c r="T287" s="667" t="s">
        <v>90</v>
      </c>
      <c r="U287" s="669">
        <v>6</v>
      </c>
      <c r="V287" s="666">
        <v>4</v>
      </c>
      <c r="W287" s="666">
        <v>2</v>
      </c>
      <c r="X287" s="667">
        <v>3</v>
      </c>
      <c r="Y287" s="667">
        <v>4.5</v>
      </c>
      <c r="Z287" s="670">
        <v>66.666666666666657</v>
      </c>
      <c r="AA287" s="670">
        <v>50</v>
      </c>
      <c r="AB287" s="670">
        <v>60</v>
      </c>
      <c r="AC287" s="670">
        <v>30</v>
      </c>
      <c r="AD287" s="671">
        <v>1</v>
      </c>
      <c r="AE287" s="672">
        <v>1</v>
      </c>
      <c r="AF287" s="673">
        <v>0</v>
      </c>
      <c r="AG287" s="673">
        <v>0</v>
      </c>
      <c r="AH287" s="672">
        <v>1</v>
      </c>
      <c r="AI287" s="673">
        <v>1</v>
      </c>
      <c r="AJ287" s="674">
        <v>1</v>
      </c>
      <c r="AK287" s="675">
        <v>1</v>
      </c>
      <c r="AL287" s="675">
        <v>0</v>
      </c>
      <c r="AM287" s="675">
        <v>0</v>
      </c>
      <c r="AN287" s="676">
        <v>0</v>
      </c>
      <c r="AO287" s="672">
        <v>1</v>
      </c>
      <c r="AP287" s="675">
        <v>0</v>
      </c>
      <c r="AQ287" s="675">
        <v>1</v>
      </c>
      <c r="AR287" s="675">
        <v>1</v>
      </c>
    </row>
    <row r="288" spans="1:44" x14ac:dyDescent="0.2">
      <c r="A288" s="666" t="s">
        <v>2423</v>
      </c>
      <c r="B288" s="666" t="s">
        <v>1365</v>
      </c>
      <c r="C288" s="666">
        <v>2014</v>
      </c>
      <c r="D288" s="667" t="s">
        <v>2356</v>
      </c>
      <c r="E288" s="666" t="s">
        <v>2410</v>
      </c>
      <c r="F288" s="666">
        <v>2.351</v>
      </c>
      <c r="G288" s="668" t="s">
        <v>2336</v>
      </c>
      <c r="H288" s="667" t="s">
        <v>2337</v>
      </c>
      <c r="I288" s="666" t="s">
        <v>2424</v>
      </c>
      <c r="J288" s="667" t="s">
        <v>52</v>
      </c>
      <c r="K288" s="667" t="s">
        <v>2425</v>
      </c>
      <c r="L288" s="667" t="s">
        <v>52</v>
      </c>
      <c r="M288" s="666" t="s">
        <v>52</v>
      </c>
      <c r="N288" s="668" t="s">
        <v>2348</v>
      </c>
      <c r="O288" s="667" t="s">
        <v>1582</v>
      </c>
      <c r="P288" s="667" t="s">
        <v>2349</v>
      </c>
      <c r="Q288" s="684" t="s">
        <v>80</v>
      </c>
      <c r="R288" s="684"/>
      <c r="S288" s="668" t="s">
        <v>90</v>
      </c>
      <c r="T288" s="666" t="s">
        <v>90</v>
      </c>
      <c r="U288" s="668">
        <v>6</v>
      </c>
      <c r="V288" s="666">
        <v>3</v>
      </c>
      <c r="W288" s="666">
        <v>2</v>
      </c>
      <c r="X288" s="666">
        <v>2</v>
      </c>
      <c r="Y288" s="666">
        <v>3.5</v>
      </c>
      <c r="Z288" s="670">
        <v>50</v>
      </c>
      <c r="AA288" s="670">
        <v>50</v>
      </c>
      <c r="AB288" s="670">
        <v>40</v>
      </c>
      <c r="AC288" s="670">
        <v>23.333333333333332</v>
      </c>
      <c r="AD288" s="671">
        <v>1</v>
      </c>
      <c r="AE288" s="672">
        <v>0</v>
      </c>
      <c r="AF288" s="673">
        <v>0</v>
      </c>
      <c r="AG288" s="673">
        <v>0</v>
      </c>
      <c r="AH288" s="672">
        <v>1</v>
      </c>
      <c r="AI288" s="673">
        <v>1</v>
      </c>
      <c r="AJ288" s="674">
        <v>1</v>
      </c>
      <c r="AK288" s="675">
        <v>1</v>
      </c>
      <c r="AL288" s="675">
        <v>0</v>
      </c>
      <c r="AM288" s="675">
        <v>0</v>
      </c>
      <c r="AN288" s="676">
        <v>1</v>
      </c>
      <c r="AO288" s="672">
        <v>1</v>
      </c>
      <c r="AP288" s="675">
        <v>0</v>
      </c>
      <c r="AQ288" s="675">
        <v>0</v>
      </c>
      <c r="AR288" s="675">
        <v>0</v>
      </c>
    </row>
    <row r="289" spans="1:44" x14ac:dyDescent="0.2">
      <c r="A289" s="666" t="s">
        <v>2423</v>
      </c>
      <c r="B289" s="666" t="s">
        <v>1365</v>
      </c>
      <c r="C289" s="666">
        <v>2014</v>
      </c>
      <c r="D289" s="667" t="s">
        <v>2356</v>
      </c>
      <c r="E289" s="666" t="s">
        <v>2410</v>
      </c>
      <c r="F289" s="666">
        <v>2.351</v>
      </c>
      <c r="G289" s="668" t="s">
        <v>2336</v>
      </c>
      <c r="H289" s="667" t="s">
        <v>2337</v>
      </c>
      <c r="I289" s="666" t="s">
        <v>2424</v>
      </c>
      <c r="J289" s="667" t="s">
        <v>52</v>
      </c>
      <c r="K289" s="666" t="s">
        <v>2426</v>
      </c>
      <c r="L289" s="667" t="s">
        <v>52</v>
      </c>
      <c r="M289" s="666" t="s">
        <v>52</v>
      </c>
      <c r="N289" s="668" t="s">
        <v>2348</v>
      </c>
      <c r="O289" s="667" t="s">
        <v>1582</v>
      </c>
      <c r="P289" s="667" t="s">
        <v>2349</v>
      </c>
      <c r="Q289" s="684" t="s">
        <v>80</v>
      </c>
      <c r="R289" s="684"/>
      <c r="S289" s="668" t="s">
        <v>90</v>
      </c>
      <c r="T289" s="666" t="s">
        <v>90</v>
      </c>
      <c r="U289" s="668">
        <v>6</v>
      </c>
      <c r="V289" s="666">
        <v>3</v>
      </c>
      <c r="W289" s="666">
        <v>2</v>
      </c>
      <c r="X289" s="666">
        <v>2</v>
      </c>
      <c r="Y289" s="666">
        <v>3.5</v>
      </c>
      <c r="Z289" s="670">
        <v>50</v>
      </c>
      <c r="AA289" s="670">
        <v>50</v>
      </c>
      <c r="AB289" s="670">
        <v>40</v>
      </c>
      <c r="AC289" s="670">
        <v>23.333333333333332</v>
      </c>
      <c r="AD289" s="671">
        <v>1</v>
      </c>
      <c r="AE289" s="672">
        <v>0</v>
      </c>
      <c r="AF289" s="673">
        <v>0</v>
      </c>
      <c r="AG289" s="673">
        <v>0</v>
      </c>
      <c r="AH289" s="672">
        <v>1</v>
      </c>
      <c r="AI289" s="673">
        <v>1</v>
      </c>
      <c r="AJ289" s="674">
        <v>1</v>
      </c>
      <c r="AK289" s="675">
        <v>1</v>
      </c>
      <c r="AL289" s="675">
        <v>0</v>
      </c>
      <c r="AM289" s="675">
        <v>0</v>
      </c>
      <c r="AN289" s="676">
        <v>1</v>
      </c>
      <c r="AO289" s="672">
        <v>1</v>
      </c>
      <c r="AP289" s="675">
        <v>0</v>
      </c>
      <c r="AQ289" s="675">
        <v>0</v>
      </c>
      <c r="AR289" s="675">
        <v>0</v>
      </c>
    </row>
    <row r="290" spans="1:44" x14ac:dyDescent="0.2">
      <c r="A290" s="666" t="s">
        <v>2423</v>
      </c>
      <c r="B290" s="666" t="s">
        <v>1365</v>
      </c>
      <c r="C290" s="666">
        <v>2014</v>
      </c>
      <c r="D290" s="667" t="s">
        <v>2356</v>
      </c>
      <c r="E290" s="666" t="s">
        <v>2410</v>
      </c>
      <c r="F290" s="666">
        <v>2.351</v>
      </c>
      <c r="G290" s="668" t="s">
        <v>2336</v>
      </c>
      <c r="H290" s="667" t="s">
        <v>2337</v>
      </c>
      <c r="I290" s="666" t="s">
        <v>2424</v>
      </c>
      <c r="J290" s="667" t="s">
        <v>52</v>
      </c>
      <c r="K290" s="666" t="s">
        <v>2427</v>
      </c>
      <c r="L290" s="667" t="s">
        <v>52</v>
      </c>
      <c r="M290" s="666" t="s">
        <v>52</v>
      </c>
      <c r="N290" s="668" t="s">
        <v>2348</v>
      </c>
      <c r="O290" s="667" t="s">
        <v>1582</v>
      </c>
      <c r="P290" s="667" t="s">
        <v>2349</v>
      </c>
      <c r="Q290" s="684" t="s">
        <v>80</v>
      </c>
      <c r="R290" s="684"/>
      <c r="S290" s="668" t="s">
        <v>90</v>
      </c>
      <c r="T290" s="666" t="s">
        <v>90</v>
      </c>
      <c r="U290" s="668">
        <v>6</v>
      </c>
      <c r="V290" s="666">
        <v>3</v>
      </c>
      <c r="W290" s="666">
        <v>2</v>
      </c>
      <c r="X290" s="666">
        <v>2</v>
      </c>
      <c r="Y290" s="666">
        <v>3.5</v>
      </c>
      <c r="Z290" s="670">
        <v>50</v>
      </c>
      <c r="AA290" s="670">
        <v>50</v>
      </c>
      <c r="AB290" s="670">
        <v>40</v>
      </c>
      <c r="AC290" s="670">
        <v>23.333333333333332</v>
      </c>
      <c r="AD290" s="671">
        <v>1</v>
      </c>
      <c r="AE290" s="672">
        <v>0</v>
      </c>
      <c r="AF290" s="673">
        <v>0</v>
      </c>
      <c r="AG290" s="673">
        <v>0</v>
      </c>
      <c r="AH290" s="672">
        <v>1</v>
      </c>
      <c r="AI290" s="673">
        <v>1</v>
      </c>
      <c r="AJ290" s="674">
        <v>1</v>
      </c>
      <c r="AK290" s="675">
        <v>1</v>
      </c>
      <c r="AL290" s="675">
        <v>0</v>
      </c>
      <c r="AM290" s="675">
        <v>0</v>
      </c>
      <c r="AN290" s="676">
        <v>1</v>
      </c>
      <c r="AO290" s="672">
        <v>1</v>
      </c>
      <c r="AP290" s="675">
        <v>0</v>
      </c>
      <c r="AQ290" s="675">
        <v>0</v>
      </c>
      <c r="AR290" s="675">
        <v>0</v>
      </c>
    </row>
    <row r="291" spans="1:44" x14ac:dyDescent="0.2">
      <c r="A291" s="666" t="s">
        <v>2423</v>
      </c>
      <c r="B291" s="666" t="s">
        <v>1365</v>
      </c>
      <c r="C291" s="666">
        <v>2014</v>
      </c>
      <c r="D291" s="667" t="s">
        <v>2356</v>
      </c>
      <c r="E291" s="666" t="s">
        <v>2410</v>
      </c>
      <c r="F291" s="666">
        <v>2.351</v>
      </c>
      <c r="G291" s="668" t="s">
        <v>2336</v>
      </c>
      <c r="H291" s="667" t="s">
        <v>2337</v>
      </c>
      <c r="I291" s="666" t="s">
        <v>2424</v>
      </c>
      <c r="J291" s="667" t="s">
        <v>52</v>
      </c>
      <c r="K291" s="666" t="s">
        <v>2428</v>
      </c>
      <c r="L291" s="667" t="s">
        <v>52</v>
      </c>
      <c r="M291" s="666" t="s">
        <v>52</v>
      </c>
      <c r="N291" s="668" t="s">
        <v>2348</v>
      </c>
      <c r="O291" s="667" t="s">
        <v>1582</v>
      </c>
      <c r="P291" s="667" t="s">
        <v>2349</v>
      </c>
      <c r="Q291" s="684" t="s">
        <v>80</v>
      </c>
      <c r="R291" s="684"/>
      <c r="S291" s="668" t="s">
        <v>90</v>
      </c>
      <c r="T291" s="666" t="s">
        <v>90</v>
      </c>
      <c r="U291" s="668">
        <v>6</v>
      </c>
      <c r="V291" s="666">
        <v>3</v>
      </c>
      <c r="W291" s="666">
        <v>2</v>
      </c>
      <c r="X291" s="666">
        <v>2</v>
      </c>
      <c r="Y291" s="666">
        <v>3.5</v>
      </c>
      <c r="Z291" s="670">
        <v>50</v>
      </c>
      <c r="AA291" s="670">
        <v>50</v>
      </c>
      <c r="AB291" s="670">
        <v>40</v>
      </c>
      <c r="AC291" s="670">
        <v>23.333333333333332</v>
      </c>
      <c r="AD291" s="671">
        <v>1</v>
      </c>
      <c r="AE291" s="672">
        <v>0</v>
      </c>
      <c r="AF291" s="673">
        <v>0</v>
      </c>
      <c r="AG291" s="673">
        <v>0</v>
      </c>
      <c r="AH291" s="672">
        <v>1</v>
      </c>
      <c r="AI291" s="673">
        <v>1</v>
      </c>
      <c r="AJ291" s="674">
        <v>1</v>
      </c>
      <c r="AK291" s="675">
        <v>1</v>
      </c>
      <c r="AL291" s="675">
        <v>0</v>
      </c>
      <c r="AM291" s="675">
        <v>0</v>
      </c>
      <c r="AN291" s="676">
        <v>1</v>
      </c>
      <c r="AO291" s="672">
        <v>1</v>
      </c>
      <c r="AP291" s="675">
        <v>0</v>
      </c>
      <c r="AQ291" s="675">
        <v>0</v>
      </c>
      <c r="AR291" s="675">
        <v>0</v>
      </c>
    </row>
    <row r="292" spans="1:44" x14ac:dyDescent="0.2">
      <c r="A292" s="666" t="s">
        <v>2423</v>
      </c>
      <c r="B292" s="666" t="s">
        <v>1365</v>
      </c>
      <c r="C292" s="666">
        <v>2014</v>
      </c>
      <c r="D292" s="667" t="s">
        <v>2356</v>
      </c>
      <c r="E292" s="666" t="s">
        <v>2410</v>
      </c>
      <c r="F292" s="666">
        <v>2.351</v>
      </c>
      <c r="G292" s="668" t="s">
        <v>2336</v>
      </c>
      <c r="H292" s="667" t="s">
        <v>2337</v>
      </c>
      <c r="I292" s="666" t="s">
        <v>2424</v>
      </c>
      <c r="J292" s="667" t="s">
        <v>52</v>
      </c>
      <c r="K292" s="666" t="s">
        <v>2429</v>
      </c>
      <c r="L292" s="667" t="s">
        <v>52</v>
      </c>
      <c r="M292" s="666" t="s">
        <v>52</v>
      </c>
      <c r="N292" s="668" t="s">
        <v>2348</v>
      </c>
      <c r="O292" s="667" t="s">
        <v>1582</v>
      </c>
      <c r="P292" s="667" t="s">
        <v>2349</v>
      </c>
      <c r="Q292" s="684" t="s">
        <v>80</v>
      </c>
      <c r="R292" s="684"/>
      <c r="S292" s="668" t="s">
        <v>90</v>
      </c>
      <c r="T292" s="666" t="s">
        <v>90</v>
      </c>
      <c r="U292" s="668">
        <v>6</v>
      </c>
      <c r="V292" s="666">
        <v>3</v>
      </c>
      <c r="W292" s="666">
        <v>2</v>
      </c>
      <c r="X292" s="666">
        <v>2</v>
      </c>
      <c r="Y292" s="666">
        <v>3.5</v>
      </c>
      <c r="Z292" s="670">
        <v>50</v>
      </c>
      <c r="AA292" s="670">
        <v>50</v>
      </c>
      <c r="AB292" s="670">
        <v>40</v>
      </c>
      <c r="AC292" s="670">
        <v>23.333333333333332</v>
      </c>
      <c r="AD292" s="671">
        <v>1</v>
      </c>
      <c r="AE292" s="672">
        <v>0</v>
      </c>
      <c r="AF292" s="673">
        <v>0</v>
      </c>
      <c r="AG292" s="673">
        <v>0</v>
      </c>
      <c r="AH292" s="672">
        <v>1</v>
      </c>
      <c r="AI292" s="673">
        <v>1</v>
      </c>
      <c r="AJ292" s="674">
        <v>1</v>
      </c>
      <c r="AK292" s="675">
        <v>1</v>
      </c>
      <c r="AL292" s="675">
        <v>0</v>
      </c>
      <c r="AM292" s="675">
        <v>0</v>
      </c>
      <c r="AN292" s="676">
        <v>1</v>
      </c>
      <c r="AO292" s="672">
        <v>1</v>
      </c>
      <c r="AP292" s="675">
        <v>0</v>
      </c>
      <c r="AQ292" s="675">
        <v>0</v>
      </c>
      <c r="AR292" s="675">
        <v>0</v>
      </c>
    </row>
    <row r="293" spans="1:44" x14ac:dyDescent="0.2">
      <c r="A293" s="666" t="s">
        <v>2430</v>
      </c>
      <c r="B293" s="666" t="s">
        <v>1365</v>
      </c>
      <c r="C293" s="666">
        <v>2014</v>
      </c>
      <c r="D293" s="667" t="s">
        <v>2356</v>
      </c>
      <c r="E293" s="666" t="s">
        <v>2410</v>
      </c>
      <c r="F293" s="666">
        <v>2.351</v>
      </c>
      <c r="G293" s="668" t="s">
        <v>2336</v>
      </c>
      <c r="H293" s="666" t="s">
        <v>2337</v>
      </c>
      <c r="I293" s="666" t="s">
        <v>2367</v>
      </c>
      <c r="J293" s="667" t="s">
        <v>52</v>
      </c>
      <c r="K293" s="666" t="s">
        <v>2431</v>
      </c>
      <c r="L293" s="667" t="s">
        <v>2347</v>
      </c>
      <c r="M293" s="666" t="s">
        <v>52</v>
      </c>
      <c r="N293" s="668" t="s">
        <v>2348</v>
      </c>
      <c r="O293" s="667" t="s">
        <v>1582</v>
      </c>
      <c r="P293" s="667" t="s">
        <v>2349</v>
      </c>
      <c r="Q293" s="684" t="s">
        <v>80</v>
      </c>
      <c r="R293" s="684"/>
      <c r="S293" s="668" t="s">
        <v>90</v>
      </c>
      <c r="T293" s="666" t="s">
        <v>90</v>
      </c>
      <c r="U293" s="668">
        <v>6</v>
      </c>
      <c r="V293" s="666">
        <v>3</v>
      </c>
      <c r="W293" s="666">
        <v>2</v>
      </c>
      <c r="X293" s="666">
        <v>2</v>
      </c>
      <c r="Y293" s="666">
        <v>3.5</v>
      </c>
      <c r="Z293" s="670">
        <v>50</v>
      </c>
      <c r="AA293" s="670">
        <v>50</v>
      </c>
      <c r="AB293" s="670">
        <v>40</v>
      </c>
      <c r="AC293" s="670">
        <v>23.333333333333332</v>
      </c>
      <c r="AD293" s="671">
        <v>1</v>
      </c>
      <c r="AE293" s="672">
        <v>0</v>
      </c>
      <c r="AF293" s="673">
        <v>0</v>
      </c>
      <c r="AG293" s="673">
        <v>0</v>
      </c>
      <c r="AH293" s="672">
        <v>1</v>
      </c>
      <c r="AI293" s="673">
        <v>1</v>
      </c>
      <c r="AJ293" s="674">
        <v>1</v>
      </c>
      <c r="AK293" s="675">
        <v>1</v>
      </c>
      <c r="AL293" s="675">
        <v>0</v>
      </c>
      <c r="AM293" s="675">
        <v>0</v>
      </c>
      <c r="AN293" s="676">
        <v>1</v>
      </c>
      <c r="AO293" s="672">
        <v>1</v>
      </c>
      <c r="AP293" s="675">
        <v>0</v>
      </c>
      <c r="AQ293" s="675">
        <v>0</v>
      </c>
      <c r="AR293" s="675">
        <v>0</v>
      </c>
    </row>
    <row r="294" spans="1:44" x14ac:dyDescent="0.2">
      <c r="A294" s="666" t="s">
        <v>2430</v>
      </c>
      <c r="B294" s="666" t="s">
        <v>1365</v>
      </c>
      <c r="C294" s="666">
        <v>2014</v>
      </c>
      <c r="D294" s="667" t="s">
        <v>2356</v>
      </c>
      <c r="E294" s="666" t="s">
        <v>2410</v>
      </c>
      <c r="F294" s="666">
        <v>2.351</v>
      </c>
      <c r="G294" s="668" t="s">
        <v>2336</v>
      </c>
      <c r="H294" s="666" t="s">
        <v>2337</v>
      </c>
      <c r="I294" s="666" t="s">
        <v>2367</v>
      </c>
      <c r="J294" s="667" t="s">
        <v>52</v>
      </c>
      <c r="K294" s="667" t="s">
        <v>75</v>
      </c>
      <c r="L294" s="667" t="s">
        <v>2347</v>
      </c>
      <c r="M294" s="666" t="s">
        <v>52</v>
      </c>
      <c r="N294" s="668" t="s">
        <v>2348</v>
      </c>
      <c r="O294" s="667" t="s">
        <v>1582</v>
      </c>
      <c r="P294" s="667" t="s">
        <v>2349</v>
      </c>
      <c r="Q294" s="684" t="s">
        <v>80</v>
      </c>
      <c r="R294" s="684"/>
      <c r="S294" s="668" t="s">
        <v>90</v>
      </c>
      <c r="T294" s="666" t="s">
        <v>90</v>
      </c>
      <c r="U294" s="668">
        <v>6</v>
      </c>
      <c r="V294" s="666">
        <v>3</v>
      </c>
      <c r="W294" s="666">
        <v>2</v>
      </c>
      <c r="X294" s="666">
        <v>2</v>
      </c>
      <c r="Y294" s="666">
        <v>3.5</v>
      </c>
      <c r="Z294" s="670">
        <v>50</v>
      </c>
      <c r="AA294" s="670">
        <v>50</v>
      </c>
      <c r="AB294" s="670">
        <v>40</v>
      </c>
      <c r="AC294" s="670">
        <v>23.333333333333332</v>
      </c>
      <c r="AD294" s="671">
        <v>1</v>
      </c>
      <c r="AE294" s="672">
        <v>0</v>
      </c>
      <c r="AF294" s="673">
        <v>0</v>
      </c>
      <c r="AG294" s="673">
        <v>0</v>
      </c>
      <c r="AH294" s="672">
        <v>1</v>
      </c>
      <c r="AI294" s="673">
        <v>1</v>
      </c>
      <c r="AJ294" s="674">
        <v>1</v>
      </c>
      <c r="AK294" s="675">
        <v>1</v>
      </c>
      <c r="AL294" s="675">
        <v>0</v>
      </c>
      <c r="AM294" s="675">
        <v>0</v>
      </c>
      <c r="AN294" s="676">
        <v>1</v>
      </c>
      <c r="AO294" s="672">
        <v>1</v>
      </c>
      <c r="AP294" s="675">
        <v>0</v>
      </c>
      <c r="AQ294" s="675">
        <v>0</v>
      </c>
      <c r="AR294" s="675">
        <v>0</v>
      </c>
    </row>
    <row r="295" spans="1:44" x14ac:dyDescent="0.2">
      <c r="A295" s="666" t="s">
        <v>2430</v>
      </c>
      <c r="B295" s="666" t="s">
        <v>1365</v>
      </c>
      <c r="C295" s="666">
        <v>2014</v>
      </c>
      <c r="D295" s="667" t="s">
        <v>2356</v>
      </c>
      <c r="E295" s="666" t="s">
        <v>2410</v>
      </c>
      <c r="F295" s="666">
        <v>2.351</v>
      </c>
      <c r="G295" s="668" t="s">
        <v>2336</v>
      </c>
      <c r="H295" s="666" t="s">
        <v>2337</v>
      </c>
      <c r="I295" s="666" t="s">
        <v>2367</v>
      </c>
      <c r="J295" s="667" t="s">
        <v>52</v>
      </c>
      <c r="K295" s="666" t="s">
        <v>2432</v>
      </c>
      <c r="L295" s="667" t="s">
        <v>2347</v>
      </c>
      <c r="M295" s="666" t="s">
        <v>52</v>
      </c>
      <c r="N295" s="668" t="s">
        <v>2348</v>
      </c>
      <c r="O295" s="667" t="s">
        <v>1582</v>
      </c>
      <c r="P295" s="667" t="s">
        <v>2349</v>
      </c>
      <c r="Q295" s="684" t="s">
        <v>80</v>
      </c>
      <c r="R295" s="684"/>
      <c r="S295" s="668" t="s">
        <v>90</v>
      </c>
      <c r="T295" s="666" t="s">
        <v>90</v>
      </c>
      <c r="U295" s="668">
        <v>6</v>
      </c>
      <c r="V295" s="666">
        <v>3</v>
      </c>
      <c r="W295" s="666">
        <v>2</v>
      </c>
      <c r="X295" s="666">
        <v>2</v>
      </c>
      <c r="Y295" s="666">
        <v>3.5</v>
      </c>
      <c r="Z295" s="670">
        <v>50</v>
      </c>
      <c r="AA295" s="670">
        <v>50</v>
      </c>
      <c r="AB295" s="670">
        <v>40</v>
      </c>
      <c r="AC295" s="670">
        <v>23.333333333333332</v>
      </c>
      <c r="AD295" s="671">
        <v>1</v>
      </c>
      <c r="AE295" s="672">
        <v>0</v>
      </c>
      <c r="AF295" s="673">
        <v>0</v>
      </c>
      <c r="AG295" s="673">
        <v>0</v>
      </c>
      <c r="AH295" s="672">
        <v>1</v>
      </c>
      <c r="AI295" s="673">
        <v>1</v>
      </c>
      <c r="AJ295" s="674">
        <v>1</v>
      </c>
      <c r="AK295" s="675">
        <v>1</v>
      </c>
      <c r="AL295" s="675">
        <v>0</v>
      </c>
      <c r="AM295" s="675">
        <v>0</v>
      </c>
      <c r="AN295" s="676">
        <v>1</v>
      </c>
      <c r="AO295" s="672">
        <v>1</v>
      </c>
      <c r="AP295" s="675">
        <v>0</v>
      </c>
      <c r="AQ295" s="675">
        <v>0</v>
      </c>
      <c r="AR295" s="675">
        <v>0</v>
      </c>
    </row>
    <row r="296" spans="1:44" x14ac:dyDescent="0.2">
      <c r="A296" s="666">
        <v>35</v>
      </c>
      <c r="B296" s="666" t="s">
        <v>1329</v>
      </c>
      <c r="C296" s="666">
        <v>1978</v>
      </c>
      <c r="D296" s="667" t="s">
        <v>2344</v>
      </c>
      <c r="E296" s="666" t="s">
        <v>2463</v>
      </c>
      <c r="F296" s="666">
        <v>1.548</v>
      </c>
      <c r="G296" s="668" t="s">
        <v>2473</v>
      </c>
      <c r="H296" s="666" t="s">
        <v>2337</v>
      </c>
      <c r="I296" s="666" t="s">
        <v>2208</v>
      </c>
      <c r="J296" s="667" t="s">
        <v>2453</v>
      </c>
      <c r="K296" s="666" t="s">
        <v>52</v>
      </c>
      <c r="L296" s="667" t="s">
        <v>2347</v>
      </c>
      <c r="M296" s="666" t="s">
        <v>52</v>
      </c>
      <c r="N296" s="668" t="s">
        <v>2348</v>
      </c>
      <c r="O296" s="667" t="s">
        <v>1582</v>
      </c>
      <c r="P296" s="667" t="s">
        <v>2474</v>
      </c>
      <c r="Q296" s="677" t="s">
        <v>921</v>
      </c>
      <c r="R296" s="677"/>
      <c r="S296" s="668" t="s">
        <v>90</v>
      </c>
      <c r="T296" s="667" t="s">
        <v>90</v>
      </c>
      <c r="U296" s="668">
        <v>6</v>
      </c>
      <c r="V296" s="666">
        <v>3</v>
      </c>
      <c r="W296" s="666">
        <v>1</v>
      </c>
      <c r="X296" s="666">
        <v>1</v>
      </c>
      <c r="Y296" s="666">
        <v>0.63</v>
      </c>
      <c r="Z296" s="670">
        <v>50</v>
      </c>
      <c r="AA296" s="670">
        <v>25</v>
      </c>
      <c r="AB296" s="670">
        <v>20</v>
      </c>
      <c r="AC296" s="670">
        <v>4.2</v>
      </c>
      <c r="AD296" s="671">
        <v>1</v>
      </c>
      <c r="AE296" s="672">
        <v>0</v>
      </c>
      <c r="AF296" s="673">
        <v>0</v>
      </c>
      <c r="AG296" s="673">
        <v>0</v>
      </c>
      <c r="AH296" s="672">
        <v>1</v>
      </c>
      <c r="AI296" s="673">
        <v>1</v>
      </c>
      <c r="AJ296" s="674">
        <v>1</v>
      </c>
      <c r="AK296" s="675">
        <v>0</v>
      </c>
      <c r="AL296" s="675">
        <v>0</v>
      </c>
      <c r="AM296" s="675">
        <v>0</v>
      </c>
      <c r="AN296" s="676">
        <v>0</v>
      </c>
      <c r="AO296" s="672">
        <v>0</v>
      </c>
      <c r="AP296" s="675">
        <v>0</v>
      </c>
      <c r="AQ296" s="675">
        <v>1</v>
      </c>
      <c r="AR296" s="675">
        <v>0</v>
      </c>
    </row>
    <row r="297" spans="1:44" x14ac:dyDescent="0.2">
      <c r="A297" s="666">
        <v>35</v>
      </c>
      <c r="B297" s="666" t="s">
        <v>1329</v>
      </c>
      <c r="C297" s="666">
        <v>1978</v>
      </c>
      <c r="D297" s="667" t="s">
        <v>2344</v>
      </c>
      <c r="E297" s="666" t="s">
        <v>2463</v>
      </c>
      <c r="F297" s="666">
        <v>1.548</v>
      </c>
      <c r="G297" s="668" t="s">
        <v>2473</v>
      </c>
      <c r="H297" s="666" t="s">
        <v>2337</v>
      </c>
      <c r="I297" s="666" t="s">
        <v>2208</v>
      </c>
      <c r="J297" s="667" t="s">
        <v>2453</v>
      </c>
      <c r="K297" s="666" t="s">
        <v>52</v>
      </c>
      <c r="L297" s="667" t="s">
        <v>2347</v>
      </c>
      <c r="M297" s="666" t="s">
        <v>52</v>
      </c>
      <c r="N297" s="668" t="s">
        <v>2348</v>
      </c>
      <c r="O297" s="667" t="s">
        <v>1582</v>
      </c>
      <c r="P297" s="667" t="s">
        <v>2474</v>
      </c>
      <c r="Q297" s="677" t="s">
        <v>921</v>
      </c>
      <c r="R297" s="677"/>
      <c r="S297" s="668" t="s">
        <v>90</v>
      </c>
      <c r="T297" s="667" t="s">
        <v>90</v>
      </c>
      <c r="U297" s="669">
        <v>6</v>
      </c>
      <c r="V297" s="666">
        <v>3</v>
      </c>
      <c r="W297" s="666">
        <v>1</v>
      </c>
      <c r="X297" s="666">
        <v>1</v>
      </c>
      <c r="Y297" s="666">
        <v>0.63</v>
      </c>
      <c r="Z297" s="670">
        <v>50</v>
      </c>
      <c r="AA297" s="670">
        <v>25</v>
      </c>
      <c r="AB297" s="670">
        <v>20</v>
      </c>
      <c r="AC297" s="670">
        <v>4.2</v>
      </c>
      <c r="AD297" s="671">
        <v>1</v>
      </c>
      <c r="AE297" s="672">
        <v>0</v>
      </c>
      <c r="AF297" s="673">
        <v>0</v>
      </c>
      <c r="AG297" s="673">
        <v>0</v>
      </c>
      <c r="AH297" s="672">
        <v>1</v>
      </c>
      <c r="AI297" s="673">
        <v>1</v>
      </c>
      <c r="AJ297" s="674">
        <v>1</v>
      </c>
      <c r="AK297" s="675">
        <v>0</v>
      </c>
      <c r="AL297" s="675">
        <v>0</v>
      </c>
      <c r="AM297" s="675">
        <v>0</v>
      </c>
      <c r="AN297" s="676">
        <v>0</v>
      </c>
      <c r="AO297" s="672">
        <v>0</v>
      </c>
      <c r="AP297" s="675">
        <v>0</v>
      </c>
      <c r="AQ297" s="675">
        <v>1</v>
      </c>
      <c r="AR297" s="675">
        <v>0</v>
      </c>
    </row>
    <row r="298" spans="1:44" x14ac:dyDescent="0.2">
      <c r="A298" s="666" t="s">
        <v>2456</v>
      </c>
      <c r="B298" s="666" t="s">
        <v>2457</v>
      </c>
      <c r="C298" s="666">
        <v>1983</v>
      </c>
      <c r="D298" s="667" t="s">
        <v>2396</v>
      </c>
      <c r="E298" s="666" t="s">
        <v>2397</v>
      </c>
      <c r="F298" s="666" t="s">
        <v>52</v>
      </c>
      <c r="G298" s="668" t="s">
        <v>2336</v>
      </c>
      <c r="H298" s="666" t="s">
        <v>2337</v>
      </c>
      <c r="I298" s="666" t="s">
        <v>2208</v>
      </c>
      <c r="J298" s="667" t="s">
        <v>2458</v>
      </c>
      <c r="K298" s="666" t="s">
        <v>52</v>
      </c>
      <c r="L298" s="666" t="s">
        <v>2347</v>
      </c>
      <c r="M298" s="666" t="s">
        <v>52</v>
      </c>
      <c r="N298" s="668" t="s">
        <v>2348</v>
      </c>
      <c r="O298" s="667" t="s">
        <v>1582</v>
      </c>
      <c r="P298" s="667" t="s">
        <v>2349</v>
      </c>
      <c r="Q298" s="677" t="s">
        <v>838</v>
      </c>
      <c r="R298" s="677"/>
      <c r="S298" s="668" t="s">
        <v>90</v>
      </c>
      <c r="T298" s="666" t="s">
        <v>90</v>
      </c>
      <c r="U298" s="669">
        <v>6</v>
      </c>
      <c r="V298" s="666">
        <v>3</v>
      </c>
      <c r="W298" s="666">
        <v>1</v>
      </c>
      <c r="X298" s="666">
        <v>1</v>
      </c>
      <c r="Y298" s="666">
        <v>1.25</v>
      </c>
      <c r="Z298" s="670">
        <v>50</v>
      </c>
      <c r="AA298" s="670">
        <v>25</v>
      </c>
      <c r="AB298" s="670">
        <v>20</v>
      </c>
      <c r="AC298" s="670">
        <v>8.3333333333333321</v>
      </c>
      <c r="AD298" s="671">
        <v>1</v>
      </c>
      <c r="AE298" s="672">
        <v>1</v>
      </c>
      <c r="AF298" s="673">
        <v>0</v>
      </c>
      <c r="AG298" s="673">
        <v>0</v>
      </c>
      <c r="AH298" s="672">
        <v>0</v>
      </c>
      <c r="AI298" s="673">
        <v>1</v>
      </c>
      <c r="AJ298" s="674">
        <v>1</v>
      </c>
      <c r="AK298" s="675">
        <v>0</v>
      </c>
      <c r="AL298" s="675">
        <v>0</v>
      </c>
      <c r="AM298" s="675">
        <v>0</v>
      </c>
      <c r="AN298" s="676">
        <v>0</v>
      </c>
      <c r="AO298" s="672">
        <v>1</v>
      </c>
      <c r="AP298" s="675">
        <v>0</v>
      </c>
      <c r="AQ298" s="675">
        <v>0</v>
      </c>
      <c r="AR298" s="675">
        <v>0</v>
      </c>
    </row>
    <row r="299" spans="1:44" x14ac:dyDescent="0.2">
      <c r="A299" s="666" t="s">
        <v>2459</v>
      </c>
      <c r="B299" s="666" t="s">
        <v>2457</v>
      </c>
      <c r="C299" s="666">
        <v>1983</v>
      </c>
      <c r="D299" s="667" t="s">
        <v>2396</v>
      </c>
      <c r="E299" s="666" t="s">
        <v>2397</v>
      </c>
      <c r="F299" s="666" t="s">
        <v>52</v>
      </c>
      <c r="G299" s="668" t="s">
        <v>2336</v>
      </c>
      <c r="H299" s="667" t="s">
        <v>2337</v>
      </c>
      <c r="I299" s="667" t="s">
        <v>841</v>
      </c>
      <c r="J299" s="667" t="s">
        <v>52</v>
      </c>
      <c r="K299" s="667" t="s">
        <v>52</v>
      </c>
      <c r="L299" s="667" t="s">
        <v>52</v>
      </c>
      <c r="M299" s="666" t="s">
        <v>52</v>
      </c>
      <c r="N299" s="668" t="s">
        <v>2348</v>
      </c>
      <c r="O299" s="667" t="s">
        <v>1582</v>
      </c>
      <c r="P299" s="667" t="s">
        <v>2349</v>
      </c>
      <c r="Q299" s="677" t="s">
        <v>838</v>
      </c>
      <c r="R299" s="677"/>
      <c r="S299" s="668" t="s">
        <v>90</v>
      </c>
      <c r="T299" s="666" t="s">
        <v>90</v>
      </c>
      <c r="U299" s="668">
        <v>6</v>
      </c>
      <c r="V299" s="666">
        <v>2</v>
      </c>
      <c r="W299" s="666">
        <v>1</v>
      </c>
      <c r="X299" s="666">
        <v>1</v>
      </c>
      <c r="Y299" s="666">
        <v>1</v>
      </c>
      <c r="Z299" s="670">
        <v>33.333333333333329</v>
      </c>
      <c r="AA299" s="670">
        <v>25</v>
      </c>
      <c r="AB299" s="670">
        <v>20</v>
      </c>
      <c r="AC299" s="670">
        <v>6.666666666666667</v>
      </c>
      <c r="AD299" s="671">
        <v>0</v>
      </c>
      <c r="AE299" s="672">
        <v>1</v>
      </c>
      <c r="AF299" s="673">
        <v>0</v>
      </c>
      <c r="AG299" s="673">
        <v>0</v>
      </c>
      <c r="AH299" s="672">
        <v>0</v>
      </c>
      <c r="AI299" s="673">
        <v>1</v>
      </c>
      <c r="AJ299" s="674">
        <v>1</v>
      </c>
      <c r="AK299" s="675">
        <v>0</v>
      </c>
      <c r="AL299" s="675">
        <v>0</v>
      </c>
      <c r="AM299" s="675">
        <v>0</v>
      </c>
      <c r="AN299" s="676">
        <v>0</v>
      </c>
      <c r="AO299" s="672">
        <v>1</v>
      </c>
      <c r="AP299" s="675">
        <v>0</v>
      </c>
      <c r="AQ299" s="675">
        <v>0</v>
      </c>
      <c r="AR299" s="675">
        <v>0</v>
      </c>
    </row>
    <row r="300" spans="1:44" x14ac:dyDescent="0.2">
      <c r="A300" s="666" t="s">
        <v>2459</v>
      </c>
      <c r="B300" s="666" t="s">
        <v>2457</v>
      </c>
      <c r="C300" s="666">
        <v>1983</v>
      </c>
      <c r="D300" s="667" t="s">
        <v>2396</v>
      </c>
      <c r="E300" s="666" t="s">
        <v>2397</v>
      </c>
      <c r="F300" s="666" t="s">
        <v>52</v>
      </c>
      <c r="G300" s="668" t="s">
        <v>2336</v>
      </c>
      <c r="H300" s="667" t="s">
        <v>2337</v>
      </c>
      <c r="I300" s="667" t="s">
        <v>841</v>
      </c>
      <c r="J300" s="667" t="s">
        <v>52</v>
      </c>
      <c r="K300" s="667" t="s">
        <v>52</v>
      </c>
      <c r="L300" s="667" t="s">
        <v>52</v>
      </c>
      <c r="M300" s="666" t="s">
        <v>52</v>
      </c>
      <c r="N300" s="668" t="s">
        <v>2348</v>
      </c>
      <c r="O300" s="667" t="s">
        <v>1582</v>
      </c>
      <c r="P300" s="667" t="s">
        <v>2349</v>
      </c>
      <c r="Q300" s="677" t="s">
        <v>838</v>
      </c>
      <c r="R300" s="677"/>
      <c r="S300" s="668" t="s">
        <v>90</v>
      </c>
      <c r="T300" s="666" t="s">
        <v>90</v>
      </c>
      <c r="U300" s="668">
        <v>6</v>
      </c>
      <c r="V300" s="666">
        <v>2</v>
      </c>
      <c r="W300" s="666">
        <v>1</v>
      </c>
      <c r="X300" s="666">
        <v>1</v>
      </c>
      <c r="Y300" s="666">
        <v>1</v>
      </c>
      <c r="Z300" s="670">
        <v>33.333333333333329</v>
      </c>
      <c r="AA300" s="670">
        <v>25</v>
      </c>
      <c r="AB300" s="670">
        <v>20</v>
      </c>
      <c r="AC300" s="670">
        <v>6.666666666666667</v>
      </c>
      <c r="AD300" s="671">
        <v>0</v>
      </c>
      <c r="AE300" s="672">
        <v>1</v>
      </c>
      <c r="AF300" s="673">
        <v>0</v>
      </c>
      <c r="AG300" s="673">
        <v>0</v>
      </c>
      <c r="AH300" s="672">
        <v>0</v>
      </c>
      <c r="AI300" s="673">
        <v>1</v>
      </c>
      <c r="AJ300" s="674">
        <v>1</v>
      </c>
      <c r="AK300" s="675">
        <v>0</v>
      </c>
      <c r="AL300" s="675">
        <v>0</v>
      </c>
      <c r="AM300" s="675">
        <v>0</v>
      </c>
      <c r="AN300" s="676">
        <v>0</v>
      </c>
      <c r="AO300" s="672">
        <v>1</v>
      </c>
      <c r="AP300" s="675">
        <v>0</v>
      </c>
      <c r="AQ300" s="675">
        <v>0</v>
      </c>
      <c r="AR300" s="675">
        <v>0</v>
      </c>
    </row>
    <row r="301" spans="1:44" x14ac:dyDescent="0.2">
      <c r="A301" s="666" t="s">
        <v>2451</v>
      </c>
      <c r="B301" s="666" t="s">
        <v>1339</v>
      </c>
      <c r="C301" s="666">
        <v>1979</v>
      </c>
      <c r="D301" s="667" t="s">
        <v>2344</v>
      </c>
      <c r="E301" s="666" t="s">
        <v>2397</v>
      </c>
      <c r="F301" s="666" t="s">
        <v>52</v>
      </c>
      <c r="G301" s="668" t="s">
        <v>2336</v>
      </c>
      <c r="H301" s="666" t="s">
        <v>2337</v>
      </c>
      <c r="I301" s="666" t="s">
        <v>2367</v>
      </c>
      <c r="J301" s="667" t="s">
        <v>52</v>
      </c>
      <c r="K301" s="667" t="s">
        <v>710</v>
      </c>
      <c r="L301" s="667" t="s">
        <v>2347</v>
      </c>
      <c r="M301" s="666" t="s">
        <v>52</v>
      </c>
      <c r="N301" s="668" t="s">
        <v>2348</v>
      </c>
      <c r="O301" s="667" t="s">
        <v>1582</v>
      </c>
      <c r="P301" s="667" t="s">
        <v>2349</v>
      </c>
      <c r="Q301" s="677" t="s">
        <v>660</v>
      </c>
      <c r="R301" s="677"/>
      <c r="S301" s="668" t="s">
        <v>90</v>
      </c>
      <c r="T301" s="667" t="s">
        <v>90</v>
      </c>
      <c r="U301" s="668">
        <v>6</v>
      </c>
      <c r="V301" s="666">
        <v>3</v>
      </c>
      <c r="W301" s="666">
        <v>3</v>
      </c>
      <c r="X301" s="666">
        <v>2</v>
      </c>
      <c r="Y301" s="666">
        <v>4</v>
      </c>
      <c r="Z301" s="670">
        <v>50</v>
      </c>
      <c r="AA301" s="670">
        <v>75</v>
      </c>
      <c r="AB301" s="670">
        <v>40</v>
      </c>
      <c r="AC301" s="670">
        <v>26.666666666666668</v>
      </c>
      <c r="AD301" s="671">
        <v>1</v>
      </c>
      <c r="AE301" s="672">
        <v>0</v>
      </c>
      <c r="AF301" s="673">
        <v>0</v>
      </c>
      <c r="AG301" s="673">
        <v>0</v>
      </c>
      <c r="AH301" s="672">
        <v>1</v>
      </c>
      <c r="AI301" s="673">
        <v>1</v>
      </c>
      <c r="AJ301" s="674">
        <v>1</v>
      </c>
      <c r="AK301" s="675">
        <v>1</v>
      </c>
      <c r="AL301" s="675">
        <v>0</v>
      </c>
      <c r="AM301" s="675">
        <v>1</v>
      </c>
      <c r="AN301" s="676">
        <v>1</v>
      </c>
      <c r="AO301" s="672">
        <v>1</v>
      </c>
      <c r="AP301" s="675">
        <v>0</v>
      </c>
      <c r="AQ301" s="675">
        <v>0</v>
      </c>
      <c r="AR301" s="675">
        <v>0</v>
      </c>
    </row>
    <row r="302" spans="1:44" x14ac:dyDescent="0.2">
      <c r="A302" s="666" t="s">
        <v>2452</v>
      </c>
      <c r="B302" s="666" t="s">
        <v>1339</v>
      </c>
      <c r="C302" s="666">
        <v>1979</v>
      </c>
      <c r="D302" s="667" t="s">
        <v>2344</v>
      </c>
      <c r="E302" s="666" t="s">
        <v>2397</v>
      </c>
      <c r="F302" s="666" t="s">
        <v>52</v>
      </c>
      <c r="G302" s="668" t="s">
        <v>2336</v>
      </c>
      <c r="H302" s="666" t="s">
        <v>2337</v>
      </c>
      <c r="I302" s="666" t="s">
        <v>2208</v>
      </c>
      <c r="J302" s="667" t="s">
        <v>2453</v>
      </c>
      <c r="K302" s="666" t="s">
        <v>52</v>
      </c>
      <c r="L302" s="667" t="s">
        <v>2347</v>
      </c>
      <c r="M302" s="666" t="s">
        <v>52</v>
      </c>
      <c r="N302" s="668" t="s">
        <v>2348</v>
      </c>
      <c r="O302" s="667" t="s">
        <v>1582</v>
      </c>
      <c r="P302" s="667" t="s">
        <v>2349</v>
      </c>
      <c r="Q302" s="677" t="s">
        <v>660</v>
      </c>
      <c r="R302" s="677"/>
      <c r="S302" s="668" t="s">
        <v>90</v>
      </c>
      <c r="T302" s="667" t="s">
        <v>90</v>
      </c>
      <c r="U302" s="668">
        <v>6</v>
      </c>
      <c r="V302" s="666">
        <v>4</v>
      </c>
      <c r="W302" s="666">
        <v>3</v>
      </c>
      <c r="X302" s="666">
        <v>2</v>
      </c>
      <c r="Y302" s="666">
        <v>9</v>
      </c>
      <c r="Z302" s="670">
        <v>66.666666666666657</v>
      </c>
      <c r="AA302" s="670">
        <v>75</v>
      </c>
      <c r="AB302" s="670">
        <v>40</v>
      </c>
      <c r="AC302" s="670">
        <v>60</v>
      </c>
      <c r="AD302" s="671">
        <v>1</v>
      </c>
      <c r="AE302" s="672">
        <v>1</v>
      </c>
      <c r="AF302" s="673">
        <v>0</v>
      </c>
      <c r="AG302" s="673">
        <v>0</v>
      </c>
      <c r="AH302" s="672">
        <v>1</v>
      </c>
      <c r="AI302" s="673">
        <v>1</v>
      </c>
      <c r="AJ302" s="674">
        <v>1</v>
      </c>
      <c r="AK302" s="675">
        <v>1</v>
      </c>
      <c r="AL302" s="675">
        <v>0</v>
      </c>
      <c r="AM302" s="675">
        <v>1</v>
      </c>
      <c r="AN302" s="676">
        <v>1</v>
      </c>
      <c r="AO302" s="672">
        <v>1</v>
      </c>
      <c r="AP302" s="675">
        <v>0</v>
      </c>
      <c r="AQ302" s="675">
        <v>0</v>
      </c>
      <c r="AR302" s="675">
        <v>0</v>
      </c>
    </row>
    <row r="303" spans="1:44" x14ac:dyDescent="0.2">
      <c r="A303" s="666" t="s">
        <v>2452</v>
      </c>
      <c r="B303" s="666" t="s">
        <v>1339</v>
      </c>
      <c r="C303" s="666">
        <v>1979</v>
      </c>
      <c r="D303" s="667" t="s">
        <v>2344</v>
      </c>
      <c r="E303" s="666" t="s">
        <v>2397</v>
      </c>
      <c r="F303" s="666" t="s">
        <v>52</v>
      </c>
      <c r="G303" s="668" t="s">
        <v>2336</v>
      </c>
      <c r="H303" s="666" t="s">
        <v>2337</v>
      </c>
      <c r="I303" s="666" t="s">
        <v>2208</v>
      </c>
      <c r="J303" s="667" t="s">
        <v>2453</v>
      </c>
      <c r="K303" s="667" t="s">
        <v>710</v>
      </c>
      <c r="L303" s="666" t="s">
        <v>2362</v>
      </c>
      <c r="M303" s="666" t="s">
        <v>52</v>
      </c>
      <c r="N303" s="668" t="s">
        <v>2348</v>
      </c>
      <c r="O303" s="667" t="s">
        <v>1582</v>
      </c>
      <c r="P303" s="667" t="s">
        <v>2349</v>
      </c>
      <c r="Q303" s="677" t="s">
        <v>660</v>
      </c>
      <c r="R303" s="677"/>
      <c r="S303" s="668" t="s">
        <v>90</v>
      </c>
      <c r="T303" s="667" t="s">
        <v>90</v>
      </c>
      <c r="U303" s="668">
        <v>6</v>
      </c>
      <c r="V303" s="666">
        <v>4</v>
      </c>
      <c r="W303" s="666">
        <v>3</v>
      </c>
      <c r="X303" s="666">
        <v>2</v>
      </c>
      <c r="Y303" s="666">
        <v>9</v>
      </c>
      <c r="Z303" s="670">
        <v>66.666666666666657</v>
      </c>
      <c r="AA303" s="670">
        <v>75</v>
      </c>
      <c r="AB303" s="670">
        <v>40</v>
      </c>
      <c r="AC303" s="670">
        <v>60</v>
      </c>
      <c r="AD303" s="671">
        <v>1</v>
      </c>
      <c r="AE303" s="672">
        <v>1</v>
      </c>
      <c r="AF303" s="673">
        <v>0</v>
      </c>
      <c r="AG303" s="673">
        <v>0</v>
      </c>
      <c r="AH303" s="672">
        <v>1</v>
      </c>
      <c r="AI303" s="673">
        <v>1</v>
      </c>
      <c r="AJ303" s="674">
        <v>1</v>
      </c>
      <c r="AK303" s="675">
        <v>1</v>
      </c>
      <c r="AL303" s="675">
        <v>0</v>
      </c>
      <c r="AM303" s="675">
        <v>1</v>
      </c>
      <c r="AN303" s="676">
        <v>1</v>
      </c>
      <c r="AO303" s="672">
        <v>1</v>
      </c>
      <c r="AP303" s="675">
        <v>0</v>
      </c>
      <c r="AQ303" s="675">
        <v>0</v>
      </c>
      <c r="AR303" s="675">
        <v>0</v>
      </c>
    </row>
    <row r="304" spans="1:44" x14ac:dyDescent="0.2">
      <c r="A304" s="666" t="s">
        <v>2451</v>
      </c>
      <c r="B304" s="666" t="s">
        <v>1339</v>
      </c>
      <c r="C304" s="666">
        <v>1979</v>
      </c>
      <c r="D304" s="667" t="s">
        <v>2344</v>
      </c>
      <c r="E304" s="666" t="s">
        <v>2397</v>
      </c>
      <c r="F304" s="666" t="s">
        <v>52</v>
      </c>
      <c r="G304" s="668" t="s">
        <v>2336</v>
      </c>
      <c r="H304" s="666" t="s">
        <v>2337</v>
      </c>
      <c r="I304" s="666" t="s">
        <v>2367</v>
      </c>
      <c r="J304" s="667" t="s">
        <v>52</v>
      </c>
      <c r="K304" s="667" t="s">
        <v>710</v>
      </c>
      <c r="L304" s="667" t="s">
        <v>2347</v>
      </c>
      <c r="M304" s="666" t="s">
        <v>52</v>
      </c>
      <c r="N304" s="668" t="s">
        <v>2348</v>
      </c>
      <c r="O304" s="667" t="s">
        <v>1582</v>
      </c>
      <c r="P304" s="667" t="s">
        <v>2349</v>
      </c>
      <c r="Q304" s="677" t="s">
        <v>703</v>
      </c>
      <c r="R304" s="677"/>
      <c r="S304" s="668" t="s">
        <v>90</v>
      </c>
      <c r="T304" s="667" t="s">
        <v>90</v>
      </c>
      <c r="U304" s="668">
        <v>6</v>
      </c>
      <c r="V304" s="666">
        <v>3</v>
      </c>
      <c r="W304" s="666">
        <v>3</v>
      </c>
      <c r="X304" s="666">
        <v>2</v>
      </c>
      <c r="Y304" s="666">
        <v>4</v>
      </c>
      <c r="Z304" s="670">
        <v>50</v>
      </c>
      <c r="AA304" s="670">
        <v>75</v>
      </c>
      <c r="AB304" s="670">
        <v>40</v>
      </c>
      <c r="AC304" s="670">
        <v>26.666666666666668</v>
      </c>
      <c r="AD304" s="671">
        <v>1</v>
      </c>
      <c r="AE304" s="672">
        <v>0</v>
      </c>
      <c r="AF304" s="673">
        <v>0</v>
      </c>
      <c r="AG304" s="673">
        <v>0</v>
      </c>
      <c r="AH304" s="672">
        <v>1</v>
      </c>
      <c r="AI304" s="673">
        <v>1</v>
      </c>
      <c r="AJ304" s="674">
        <v>1</v>
      </c>
      <c r="AK304" s="675">
        <v>1</v>
      </c>
      <c r="AL304" s="675">
        <v>0</v>
      </c>
      <c r="AM304" s="675">
        <v>1</v>
      </c>
      <c r="AN304" s="676">
        <v>1</v>
      </c>
      <c r="AO304" s="672">
        <v>1</v>
      </c>
      <c r="AP304" s="675">
        <v>0</v>
      </c>
      <c r="AQ304" s="675">
        <v>0</v>
      </c>
      <c r="AR304" s="675">
        <v>0</v>
      </c>
    </row>
    <row r="305" spans="1:64" x14ac:dyDescent="0.2">
      <c r="A305" s="666" t="s">
        <v>2452</v>
      </c>
      <c r="B305" s="666" t="s">
        <v>1339</v>
      </c>
      <c r="C305" s="666">
        <v>1979</v>
      </c>
      <c r="D305" s="667" t="s">
        <v>2344</v>
      </c>
      <c r="E305" s="666" t="s">
        <v>2397</v>
      </c>
      <c r="F305" s="666" t="s">
        <v>52</v>
      </c>
      <c r="G305" s="668" t="s">
        <v>2336</v>
      </c>
      <c r="H305" s="666" t="s">
        <v>2337</v>
      </c>
      <c r="I305" s="666" t="s">
        <v>2208</v>
      </c>
      <c r="J305" s="667" t="s">
        <v>2453</v>
      </c>
      <c r="K305" s="666" t="s">
        <v>52</v>
      </c>
      <c r="L305" s="667" t="s">
        <v>2347</v>
      </c>
      <c r="M305" s="666" t="s">
        <v>52</v>
      </c>
      <c r="N305" s="668" t="s">
        <v>2348</v>
      </c>
      <c r="O305" s="667" t="s">
        <v>1582</v>
      </c>
      <c r="P305" s="667" t="s">
        <v>2349</v>
      </c>
      <c r="Q305" s="677" t="s">
        <v>703</v>
      </c>
      <c r="R305" s="677"/>
      <c r="S305" s="668" t="s">
        <v>90</v>
      </c>
      <c r="T305" s="667" t="s">
        <v>90</v>
      </c>
      <c r="U305" s="668">
        <v>6</v>
      </c>
      <c r="V305" s="666">
        <v>4</v>
      </c>
      <c r="W305" s="666">
        <v>3</v>
      </c>
      <c r="X305" s="666">
        <v>2</v>
      </c>
      <c r="Y305" s="666">
        <v>9</v>
      </c>
      <c r="Z305" s="670">
        <v>66.666666666666657</v>
      </c>
      <c r="AA305" s="670">
        <v>75</v>
      </c>
      <c r="AB305" s="670">
        <v>40</v>
      </c>
      <c r="AC305" s="670">
        <v>60</v>
      </c>
      <c r="AD305" s="671">
        <v>1</v>
      </c>
      <c r="AE305" s="672">
        <v>1</v>
      </c>
      <c r="AF305" s="673">
        <v>0</v>
      </c>
      <c r="AG305" s="673">
        <v>0</v>
      </c>
      <c r="AH305" s="672">
        <v>1</v>
      </c>
      <c r="AI305" s="673">
        <v>1</v>
      </c>
      <c r="AJ305" s="674">
        <v>1</v>
      </c>
      <c r="AK305" s="675">
        <v>1</v>
      </c>
      <c r="AL305" s="675">
        <v>0</v>
      </c>
      <c r="AM305" s="675">
        <v>1</v>
      </c>
      <c r="AN305" s="676">
        <v>1</v>
      </c>
      <c r="AO305" s="672">
        <v>1</v>
      </c>
      <c r="AP305" s="675">
        <v>0</v>
      </c>
      <c r="AQ305" s="675">
        <v>0</v>
      </c>
      <c r="AR305" s="675">
        <v>0</v>
      </c>
    </row>
    <row r="306" spans="1:64" x14ac:dyDescent="0.2">
      <c r="A306" s="666" t="s">
        <v>2452</v>
      </c>
      <c r="B306" s="666" t="s">
        <v>1339</v>
      </c>
      <c r="C306" s="666">
        <v>1979</v>
      </c>
      <c r="D306" s="667" t="s">
        <v>2344</v>
      </c>
      <c r="E306" s="666" t="s">
        <v>2397</v>
      </c>
      <c r="F306" s="666" t="s">
        <v>52</v>
      </c>
      <c r="G306" s="668" t="s">
        <v>2336</v>
      </c>
      <c r="H306" s="666" t="s">
        <v>2337</v>
      </c>
      <c r="I306" s="666" t="s">
        <v>2208</v>
      </c>
      <c r="J306" s="667" t="s">
        <v>2453</v>
      </c>
      <c r="K306" s="667" t="s">
        <v>710</v>
      </c>
      <c r="L306" s="666" t="s">
        <v>2362</v>
      </c>
      <c r="M306" s="666" t="s">
        <v>52</v>
      </c>
      <c r="N306" s="668" t="s">
        <v>2348</v>
      </c>
      <c r="O306" s="667" t="s">
        <v>1582</v>
      </c>
      <c r="P306" s="667" t="s">
        <v>2349</v>
      </c>
      <c r="Q306" s="677" t="s">
        <v>703</v>
      </c>
      <c r="R306" s="677"/>
      <c r="S306" s="668" t="s">
        <v>90</v>
      </c>
      <c r="T306" s="667" t="s">
        <v>90</v>
      </c>
      <c r="U306" s="668">
        <v>6</v>
      </c>
      <c r="V306" s="666">
        <v>4</v>
      </c>
      <c r="W306" s="666">
        <v>3</v>
      </c>
      <c r="X306" s="666">
        <v>2</v>
      </c>
      <c r="Y306" s="666">
        <v>9</v>
      </c>
      <c r="Z306" s="670">
        <v>66.666666666666657</v>
      </c>
      <c r="AA306" s="670">
        <v>75</v>
      </c>
      <c r="AB306" s="670">
        <v>40</v>
      </c>
      <c r="AC306" s="670">
        <v>60</v>
      </c>
      <c r="AD306" s="671">
        <v>1</v>
      </c>
      <c r="AE306" s="672">
        <v>1</v>
      </c>
      <c r="AF306" s="673">
        <v>0</v>
      </c>
      <c r="AG306" s="673">
        <v>0</v>
      </c>
      <c r="AH306" s="672">
        <v>1</v>
      </c>
      <c r="AI306" s="673">
        <v>1</v>
      </c>
      <c r="AJ306" s="674">
        <v>1</v>
      </c>
      <c r="AK306" s="675">
        <v>1</v>
      </c>
      <c r="AL306" s="675">
        <v>0</v>
      </c>
      <c r="AM306" s="675">
        <v>1</v>
      </c>
      <c r="AN306" s="676">
        <v>1</v>
      </c>
      <c r="AO306" s="672">
        <v>1</v>
      </c>
      <c r="AP306" s="675">
        <v>0</v>
      </c>
      <c r="AQ306" s="675">
        <v>0</v>
      </c>
      <c r="AR306" s="675">
        <v>0</v>
      </c>
    </row>
    <row r="307" spans="1:64" x14ac:dyDescent="0.2">
      <c r="A307" s="666">
        <v>36</v>
      </c>
      <c r="B307" s="666" t="s">
        <v>1362</v>
      </c>
      <c r="C307" s="666">
        <v>2011</v>
      </c>
      <c r="D307" s="667" t="s">
        <v>2356</v>
      </c>
      <c r="E307" s="666" t="s">
        <v>2449</v>
      </c>
      <c r="F307" s="666">
        <v>2.2759999999999998</v>
      </c>
      <c r="G307" s="668" t="s">
        <v>2336</v>
      </c>
      <c r="H307" s="666" t="s">
        <v>2337</v>
      </c>
      <c r="I307" s="666" t="s">
        <v>172</v>
      </c>
      <c r="J307" s="666" t="s">
        <v>52</v>
      </c>
      <c r="K307" s="666" t="s">
        <v>52</v>
      </c>
      <c r="L307" s="666" t="s">
        <v>52</v>
      </c>
      <c r="M307" s="666" t="s">
        <v>52</v>
      </c>
      <c r="N307" s="668" t="s">
        <v>2348</v>
      </c>
      <c r="O307" s="667" t="s">
        <v>1582</v>
      </c>
      <c r="P307" s="667" t="s">
        <v>2349</v>
      </c>
      <c r="Q307" s="677" t="s">
        <v>2483</v>
      </c>
      <c r="R307" s="677"/>
      <c r="S307" s="668" t="s">
        <v>90</v>
      </c>
      <c r="T307" s="666" t="s">
        <v>90</v>
      </c>
      <c r="U307" s="668">
        <v>6</v>
      </c>
      <c r="V307" s="666">
        <v>2</v>
      </c>
      <c r="W307" s="666">
        <v>2</v>
      </c>
      <c r="X307" s="666">
        <v>2</v>
      </c>
      <c r="Y307" s="666">
        <v>3</v>
      </c>
      <c r="Z307" s="670">
        <v>33.333333333333329</v>
      </c>
      <c r="AA307" s="670">
        <v>50</v>
      </c>
      <c r="AB307" s="670">
        <v>40</v>
      </c>
      <c r="AC307" s="670">
        <v>20</v>
      </c>
      <c r="AD307" s="671">
        <v>0</v>
      </c>
      <c r="AE307" s="672">
        <v>0</v>
      </c>
      <c r="AF307" s="673">
        <v>0</v>
      </c>
      <c r="AG307" s="673">
        <v>0</v>
      </c>
      <c r="AH307" s="672">
        <v>1</v>
      </c>
      <c r="AI307" s="673">
        <v>1</v>
      </c>
      <c r="AJ307" s="674">
        <v>1</v>
      </c>
      <c r="AK307" s="675">
        <v>1</v>
      </c>
      <c r="AL307" s="675">
        <v>0</v>
      </c>
      <c r="AM307" s="675">
        <v>0</v>
      </c>
      <c r="AN307" s="676">
        <v>1</v>
      </c>
      <c r="AO307" s="672">
        <v>1</v>
      </c>
      <c r="AP307" s="675">
        <v>0</v>
      </c>
      <c r="AQ307" s="675">
        <v>0</v>
      </c>
      <c r="AR307" s="675">
        <v>0</v>
      </c>
    </row>
    <row r="308" spans="1:64" x14ac:dyDescent="0.2">
      <c r="A308" s="666" t="s">
        <v>2461</v>
      </c>
      <c r="B308" s="666" t="s">
        <v>2462</v>
      </c>
      <c r="C308" s="666">
        <v>1977</v>
      </c>
      <c r="D308" s="667" t="s">
        <v>2344</v>
      </c>
      <c r="E308" s="666" t="s">
        <v>2463</v>
      </c>
      <c r="F308" s="666">
        <v>1.548</v>
      </c>
      <c r="G308" s="668" t="s">
        <v>2336</v>
      </c>
      <c r="H308" s="666" t="s">
        <v>2337</v>
      </c>
      <c r="I308" s="667" t="s">
        <v>1662</v>
      </c>
      <c r="J308" s="667" t="s">
        <v>52</v>
      </c>
      <c r="K308" s="667" t="s">
        <v>52</v>
      </c>
      <c r="L308" s="667" t="s">
        <v>2347</v>
      </c>
      <c r="M308" s="666" t="s">
        <v>2463</v>
      </c>
      <c r="N308" s="668" t="s">
        <v>2348</v>
      </c>
      <c r="O308" s="667" t="s">
        <v>1582</v>
      </c>
      <c r="P308" s="667" t="s">
        <v>2349</v>
      </c>
      <c r="Q308" s="677" t="s">
        <v>857</v>
      </c>
      <c r="R308" s="677"/>
      <c r="S308" s="668" t="s">
        <v>90</v>
      </c>
      <c r="T308" s="666" t="s">
        <v>90</v>
      </c>
      <c r="U308" s="668">
        <v>6</v>
      </c>
      <c r="V308" s="666">
        <v>2</v>
      </c>
      <c r="W308" s="666">
        <v>2</v>
      </c>
      <c r="X308" s="666">
        <v>1</v>
      </c>
      <c r="Y308" s="666">
        <v>0.31</v>
      </c>
      <c r="Z308" s="670">
        <v>33.333333333333329</v>
      </c>
      <c r="AA308" s="670">
        <v>50</v>
      </c>
      <c r="AB308" s="670">
        <v>20</v>
      </c>
      <c r="AC308" s="670">
        <v>2.0666666666666664</v>
      </c>
      <c r="AD308" s="671">
        <v>1</v>
      </c>
      <c r="AE308" s="672">
        <v>0</v>
      </c>
      <c r="AF308" s="673">
        <v>0</v>
      </c>
      <c r="AG308" s="673">
        <v>0</v>
      </c>
      <c r="AH308" s="672">
        <v>0</v>
      </c>
      <c r="AI308" s="673">
        <v>1</v>
      </c>
      <c r="AJ308" s="674">
        <v>1</v>
      </c>
      <c r="AK308" s="675">
        <v>1</v>
      </c>
      <c r="AL308" s="675">
        <v>0</v>
      </c>
      <c r="AM308" s="675">
        <v>0</v>
      </c>
      <c r="AN308" s="676">
        <v>0</v>
      </c>
      <c r="AO308" s="672">
        <v>0</v>
      </c>
      <c r="AP308" s="675">
        <v>0</v>
      </c>
      <c r="AQ308" s="675">
        <v>0</v>
      </c>
      <c r="AR308" s="675">
        <v>1</v>
      </c>
    </row>
    <row r="309" spans="1:64" x14ac:dyDescent="0.2">
      <c r="A309" s="666" t="s">
        <v>2461</v>
      </c>
      <c r="B309" s="666" t="s">
        <v>2462</v>
      </c>
      <c r="C309" s="666">
        <v>1977</v>
      </c>
      <c r="D309" s="667" t="s">
        <v>2344</v>
      </c>
      <c r="E309" s="666" t="s">
        <v>2463</v>
      </c>
      <c r="F309" s="666">
        <v>1.548</v>
      </c>
      <c r="G309" s="668" t="s">
        <v>2336</v>
      </c>
      <c r="H309" s="666" t="s">
        <v>2337</v>
      </c>
      <c r="I309" s="667" t="s">
        <v>1662</v>
      </c>
      <c r="J309" s="667" t="s">
        <v>52</v>
      </c>
      <c r="K309" s="667" t="s">
        <v>52</v>
      </c>
      <c r="L309" s="667" t="s">
        <v>2347</v>
      </c>
      <c r="M309" s="666" t="s">
        <v>2463</v>
      </c>
      <c r="N309" s="668" t="s">
        <v>2348</v>
      </c>
      <c r="O309" s="667" t="s">
        <v>1582</v>
      </c>
      <c r="P309" s="667" t="s">
        <v>2349</v>
      </c>
      <c r="Q309" s="677" t="s">
        <v>857</v>
      </c>
      <c r="R309" s="677"/>
      <c r="S309" s="668" t="s">
        <v>90</v>
      </c>
      <c r="T309" s="666" t="s">
        <v>90</v>
      </c>
      <c r="U309" s="668">
        <v>6</v>
      </c>
      <c r="V309" s="666">
        <v>2</v>
      </c>
      <c r="W309" s="666">
        <v>2</v>
      </c>
      <c r="X309" s="666">
        <v>1</v>
      </c>
      <c r="Y309" s="666">
        <v>0.31</v>
      </c>
      <c r="Z309" s="670">
        <v>33.333333333333329</v>
      </c>
      <c r="AA309" s="670">
        <v>50</v>
      </c>
      <c r="AB309" s="670">
        <v>20</v>
      </c>
      <c r="AC309" s="670">
        <v>2.0666666666666664</v>
      </c>
      <c r="AD309" s="671">
        <v>1</v>
      </c>
      <c r="AE309" s="672">
        <v>0</v>
      </c>
      <c r="AF309" s="673">
        <v>0</v>
      </c>
      <c r="AG309" s="673">
        <v>0</v>
      </c>
      <c r="AH309" s="672">
        <v>0</v>
      </c>
      <c r="AI309" s="673">
        <v>1</v>
      </c>
      <c r="AJ309" s="674">
        <v>1</v>
      </c>
      <c r="AK309" s="675">
        <v>1</v>
      </c>
      <c r="AL309" s="675">
        <v>0</v>
      </c>
      <c r="AM309" s="675">
        <v>0</v>
      </c>
      <c r="AN309" s="676">
        <v>0</v>
      </c>
      <c r="AO309" s="672">
        <v>0</v>
      </c>
      <c r="AP309" s="675">
        <v>0</v>
      </c>
      <c r="AQ309" s="675">
        <v>0</v>
      </c>
      <c r="AR309" s="675">
        <v>1</v>
      </c>
    </row>
    <row r="310" spans="1:64" x14ac:dyDescent="0.2">
      <c r="A310" s="666" t="s">
        <v>2464</v>
      </c>
      <c r="B310" s="666" t="s">
        <v>2462</v>
      </c>
      <c r="C310" s="666">
        <v>1977</v>
      </c>
      <c r="D310" s="667" t="s">
        <v>2344</v>
      </c>
      <c r="E310" s="666" t="s">
        <v>2463</v>
      </c>
      <c r="F310" s="666">
        <v>1.548</v>
      </c>
      <c r="G310" s="668" t="s">
        <v>2336</v>
      </c>
      <c r="H310" s="666" t="s">
        <v>2337</v>
      </c>
      <c r="I310" s="666" t="s">
        <v>2208</v>
      </c>
      <c r="J310" s="667" t="s">
        <v>2453</v>
      </c>
      <c r="K310" s="666" t="s">
        <v>52</v>
      </c>
      <c r="L310" s="667" t="s">
        <v>85</v>
      </c>
      <c r="M310" s="666" t="s">
        <v>2465</v>
      </c>
      <c r="N310" s="668" t="s">
        <v>2348</v>
      </c>
      <c r="O310" s="667" t="s">
        <v>1582</v>
      </c>
      <c r="P310" s="667" t="s">
        <v>2349</v>
      </c>
      <c r="Q310" s="677" t="s">
        <v>857</v>
      </c>
      <c r="R310" s="677"/>
      <c r="S310" s="668" t="s">
        <v>90</v>
      </c>
      <c r="T310" s="666" t="s">
        <v>90</v>
      </c>
      <c r="U310" s="668">
        <v>6</v>
      </c>
      <c r="V310" s="666">
        <v>2</v>
      </c>
      <c r="W310" s="666">
        <v>2</v>
      </c>
      <c r="X310" s="666">
        <v>1</v>
      </c>
      <c r="Y310" s="666">
        <v>0.31</v>
      </c>
      <c r="Z310" s="670">
        <v>33.333333333333329</v>
      </c>
      <c r="AA310" s="670">
        <v>50</v>
      </c>
      <c r="AB310" s="670">
        <v>20</v>
      </c>
      <c r="AC310" s="670">
        <v>2.0666666666666664</v>
      </c>
      <c r="AD310" s="671">
        <v>1</v>
      </c>
      <c r="AE310" s="672">
        <v>0</v>
      </c>
      <c r="AF310" s="673">
        <v>0</v>
      </c>
      <c r="AG310" s="673">
        <v>0</v>
      </c>
      <c r="AH310" s="672">
        <v>0</v>
      </c>
      <c r="AI310" s="673">
        <v>1</v>
      </c>
      <c r="AJ310" s="674">
        <v>1</v>
      </c>
      <c r="AK310" s="675">
        <v>1</v>
      </c>
      <c r="AL310" s="675">
        <v>0</v>
      </c>
      <c r="AM310" s="675">
        <v>0</v>
      </c>
      <c r="AN310" s="676">
        <v>0</v>
      </c>
      <c r="AO310" s="672">
        <v>0</v>
      </c>
      <c r="AP310" s="675">
        <v>0</v>
      </c>
      <c r="AQ310" s="675">
        <v>0</v>
      </c>
      <c r="AR310" s="675">
        <v>1</v>
      </c>
    </row>
    <row r="311" spans="1:64" x14ac:dyDescent="0.2">
      <c r="A311" s="666" t="s">
        <v>2464</v>
      </c>
      <c r="B311" s="666" t="s">
        <v>2462</v>
      </c>
      <c r="C311" s="666">
        <v>1977</v>
      </c>
      <c r="D311" s="667" t="s">
        <v>2344</v>
      </c>
      <c r="E311" s="666" t="s">
        <v>2463</v>
      </c>
      <c r="F311" s="666">
        <v>1.548</v>
      </c>
      <c r="G311" s="668" t="s">
        <v>2336</v>
      </c>
      <c r="H311" s="666" t="s">
        <v>2337</v>
      </c>
      <c r="I311" s="666" t="s">
        <v>2208</v>
      </c>
      <c r="J311" s="667" t="s">
        <v>2453</v>
      </c>
      <c r="K311" s="666" t="s">
        <v>52</v>
      </c>
      <c r="L311" s="667" t="s">
        <v>85</v>
      </c>
      <c r="M311" s="666" t="s">
        <v>2465</v>
      </c>
      <c r="N311" s="668" t="s">
        <v>2348</v>
      </c>
      <c r="O311" s="667" t="s">
        <v>1582</v>
      </c>
      <c r="P311" s="667" t="s">
        <v>2349</v>
      </c>
      <c r="Q311" s="677" t="s">
        <v>857</v>
      </c>
      <c r="R311" s="677"/>
      <c r="S311" s="668" t="s">
        <v>90</v>
      </c>
      <c r="T311" s="666" t="s">
        <v>90</v>
      </c>
      <c r="U311" s="668">
        <v>6</v>
      </c>
      <c r="V311" s="666">
        <v>2</v>
      </c>
      <c r="W311" s="666">
        <v>2</v>
      </c>
      <c r="X311" s="666">
        <v>1</v>
      </c>
      <c r="Y311" s="666">
        <v>0.31</v>
      </c>
      <c r="Z311" s="670">
        <v>33.333333333333329</v>
      </c>
      <c r="AA311" s="670">
        <v>50</v>
      </c>
      <c r="AB311" s="670">
        <v>20</v>
      </c>
      <c r="AC311" s="670">
        <v>2.0666666666666664</v>
      </c>
      <c r="AD311" s="671">
        <v>1</v>
      </c>
      <c r="AE311" s="672">
        <v>0</v>
      </c>
      <c r="AF311" s="673">
        <v>0</v>
      </c>
      <c r="AG311" s="673">
        <v>0</v>
      </c>
      <c r="AH311" s="672">
        <v>0</v>
      </c>
      <c r="AI311" s="673">
        <v>1</v>
      </c>
      <c r="AJ311" s="674">
        <v>1</v>
      </c>
      <c r="AK311" s="675">
        <v>1</v>
      </c>
      <c r="AL311" s="675">
        <v>0</v>
      </c>
      <c r="AM311" s="675">
        <v>0</v>
      </c>
      <c r="AN311" s="676">
        <v>0</v>
      </c>
      <c r="AO311" s="672">
        <v>0</v>
      </c>
      <c r="AP311" s="675">
        <v>0</v>
      </c>
      <c r="AQ311" s="675">
        <v>0</v>
      </c>
      <c r="AR311" s="675">
        <v>1</v>
      </c>
    </row>
    <row r="312" spans="1:64" x14ac:dyDescent="0.2">
      <c r="A312" s="666" t="s">
        <v>2466</v>
      </c>
      <c r="B312" s="666" t="s">
        <v>2462</v>
      </c>
      <c r="C312" s="666">
        <v>1977</v>
      </c>
      <c r="D312" s="667" t="s">
        <v>2344</v>
      </c>
      <c r="E312" s="666" t="s">
        <v>2463</v>
      </c>
      <c r="F312" s="666">
        <v>1.548</v>
      </c>
      <c r="G312" s="668" t="s">
        <v>2336</v>
      </c>
      <c r="H312" s="666" t="s">
        <v>2337</v>
      </c>
      <c r="I312" s="666" t="s">
        <v>2208</v>
      </c>
      <c r="J312" s="667" t="s">
        <v>2453</v>
      </c>
      <c r="K312" s="666" t="s">
        <v>52</v>
      </c>
      <c r="L312" s="667" t="s">
        <v>52</v>
      </c>
      <c r="M312" s="666" t="s">
        <v>2467</v>
      </c>
      <c r="N312" s="668" t="s">
        <v>2348</v>
      </c>
      <c r="O312" s="667" t="s">
        <v>1582</v>
      </c>
      <c r="P312" s="667" t="s">
        <v>2349</v>
      </c>
      <c r="Q312" s="677" t="s">
        <v>857</v>
      </c>
      <c r="R312" s="677"/>
      <c r="S312" s="668" t="s">
        <v>90</v>
      </c>
      <c r="T312" s="666" t="s">
        <v>90</v>
      </c>
      <c r="U312" s="668">
        <v>6</v>
      </c>
      <c r="V312" s="666">
        <v>2</v>
      </c>
      <c r="W312" s="666">
        <v>2</v>
      </c>
      <c r="X312" s="666">
        <v>1</v>
      </c>
      <c r="Y312" s="666">
        <v>0.31</v>
      </c>
      <c r="Z312" s="670">
        <v>33.333333333333329</v>
      </c>
      <c r="AA312" s="670">
        <v>50</v>
      </c>
      <c r="AB312" s="670">
        <v>20</v>
      </c>
      <c r="AC312" s="670">
        <v>2.0666666666666664</v>
      </c>
      <c r="AD312" s="671">
        <v>1</v>
      </c>
      <c r="AE312" s="672">
        <v>0</v>
      </c>
      <c r="AF312" s="673">
        <v>0</v>
      </c>
      <c r="AG312" s="673">
        <v>0</v>
      </c>
      <c r="AH312" s="672">
        <v>0</v>
      </c>
      <c r="AI312" s="673">
        <v>1</v>
      </c>
      <c r="AJ312" s="674">
        <v>1</v>
      </c>
      <c r="AK312" s="675">
        <v>1</v>
      </c>
      <c r="AL312" s="675">
        <v>0</v>
      </c>
      <c r="AM312" s="675">
        <v>0</v>
      </c>
      <c r="AN312" s="676">
        <v>0</v>
      </c>
      <c r="AO312" s="672">
        <v>0</v>
      </c>
      <c r="AP312" s="675">
        <v>0</v>
      </c>
      <c r="AQ312" s="675">
        <v>0</v>
      </c>
      <c r="AR312" s="675">
        <v>1</v>
      </c>
    </row>
    <row r="313" spans="1:64" x14ac:dyDescent="0.2">
      <c r="A313" s="666" t="s">
        <v>2466</v>
      </c>
      <c r="B313" s="666" t="s">
        <v>2462</v>
      </c>
      <c r="C313" s="666">
        <v>1977</v>
      </c>
      <c r="D313" s="667" t="s">
        <v>2344</v>
      </c>
      <c r="E313" s="666" t="s">
        <v>2463</v>
      </c>
      <c r="F313" s="666">
        <v>1.548</v>
      </c>
      <c r="G313" s="668" t="s">
        <v>2336</v>
      </c>
      <c r="H313" s="666" t="s">
        <v>2337</v>
      </c>
      <c r="I313" s="666" t="s">
        <v>2208</v>
      </c>
      <c r="J313" s="667" t="s">
        <v>2453</v>
      </c>
      <c r="K313" s="666" t="s">
        <v>52</v>
      </c>
      <c r="L313" s="667" t="s">
        <v>52</v>
      </c>
      <c r="M313" s="666" t="s">
        <v>2467</v>
      </c>
      <c r="N313" s="668" t="s">
        <v>2348</v>
      </c>
      <c r="O313" s="667" t="s">
        <v>1582</v>
      </c>
      <c r="P313" s="667" t="s">
        <v>2349</v>
      </c>
      <c r="Q313" s="677" t="s">
        <v>857</v>
      </c>
      <c r="R313" s="677"/>
      <c r="S313" s="668" t="s">
        <v>90</v>
      </c>
      <c r="T313" s="666" t="s">
        <v>90</v>
      </c>
      <c r="U313" s="668">
        <v>6</v>
      </c>
      <c r="V313" s="666">
        <v>2</v>
      </c>
      <c r="W313" s="666">
        <v>2</v>
      </c>
      <c r="X313" s="666">
        <v>1</v>
      </c>
      <c r="Y313" s="666">
        <v>0.31</v>
      </c>
      <c r="Z313" s="670">
        <v>33.333333333333329</v>
      </c>
      <c r="AA313" s="670">
        <v>50</v>
      </c>
      <c r="AB313" s="670">
        <v>20</v>
      </c>
      <c r="AC313" s="670">
        <v>2.0666666666666664</v>
      </c>
      <c r="AD313" s="671">
        <v>1</v>
      </c>
      <c r="AE313" s="672">
        <v>0</v>
      </c>
      <c r="AF313" s="673">
        <v>0</v>
      </c>
      <c r="AG313" s="673">
        <v>0</v>
      </c>
      <c r="AH313" s="672">
        <v>0</v>
      </c>
      <c r="AI313" s="673">
        <v>1</v>
      </c>
      <c r="AJ313" s="674">
        <v>1</v>
      </c>
      <c r="AK313" s="675">
        <v>1</v>
      </c>
      <c r="AL313" s="675">
        <v>0</v>
      </c>
      <c r="AM313" s="675">
        <v>0</v>
      </c>
      <c r="AN313" s="676">
        <v>0</v>
      </c>
      <c r="AO313" s="672">
        <v>0</v>
      </c>
      <c r="AP313" s="675">
        <v>0</v>
      </c>
      <c r="AQ313" s="675">
        <v>0</v>
      </c>
      <c r="AR313" s="675">
        <v>1</v>
      </c>
    </row>
    <row r="314" spans="1:64" x14ac:dyDescent="0.2">
      <c r="A314" s="666" t="s">
        <v>2468</v>
      </c>
      <c r="B314" s="666" t="s">
        <v>2462</v>
      </c>
      <c r="C314" s="666">
        <v>1977</v>
      </c>
      <c r="D314" s="667" t="s">
        <v>2344</v>
      </c>
      <c r="E314" s="666" t="s">
        <v>2463</v>
      </c>
      <c r="F314" s="666">
        <v>1.548</v>
      </c>
      <c r="G314" s="668" t="s">
        <v>2336</v>
      </c>
      <c r="H314" s="666" t="s">
        <v>2337</v>
      </c>
      <c r="I314" s="666" t="s">
        <v>2208</v>
      </c>
      <c r="J314" s="667" t="s">
        <v>2453</v>
      </c>
      <c r="K314" s="666" t="s">
        <v>52</v>
      </c>
      <c r="L314" s="667" t="s">
        <v>52</v>
      </c>
      <c r="M314" s="666" t="s">
        <v>2469</v>
      </c>
      <c r="N314" s="668" t="s">
        <v>2348</v>
      </c>
      <c r="O314" s="667" t="s">
        <v>1582</v>
      </c>
      <c r="P314" s="667" t="s">
        <v>2349</v>
      </c>
      <c r="Q314" s="677" t="s">
        <v>857</v>
      </c>
      <c r="R314" s="677"/>
      <c r="S314" s="668" t="s">
        <v>90</v>
      </c>
      <c r="T314" s="666" t="s">
        <v>90</v>
      </c>
      <c r="U314" s="669">
        <v>6</v>
      </c>
      <c r="V314" s="666">
        <v>2</v>
      </c>
      <c r="W314" s="666">
        <v>2</v>
      </c>
      <c r="X314" s="666">
        <v>1</v>
      </c>
      <c r="Y314" s="666">
        <v>0.31</v>
      </c>
      <c r="Z314" s="670">
        <v>33.333333333333329</v>
      </c>
      <c r="AA314" s="670">
        <v>50</v>
      </c>
      <c r="AB314" s="670">
        <v>20</v>
      </c>
      <c r="AC314" s="670">
        <v>2.0666666666666664</v>
      </c>
      <c r="AD314" s="671">
        <v>1</v>
      </c>
      <c r="AE314" s="672">
        <v>0</v>
      </c>
      <c r="AF314" s="673">
        <v>0</v>
      </c>
      <c r="AG314" s="673">
        <v>0</v>
      </c>
      <c r="AH314" s="672">
        <v>0</v>
      </c>
      <c r="AI314" s="673">
        <v>1</v>
      </c>
      <c r="AJ314" s="674">
        <v>1</v>
      </c>
      <c r="AK314" s="675">
        <v>1</v>
      </c>
      <c r="AL314" s="675">
        <v>0</v>
      </c>
      <c r="AM314" s="675">
        <v>0</v>
      </c>
      <c r="AN314" s="676">
        <v>0</v>
      </c>
      <c r="AO314" s="672">
        <v>0</v>
      </c>
      <c r="AP314" s="675">
        <v>0</v>
      </c>
      <c r="AQ314" s="675">
        <v>0</v>
      </c>
      <c r="AR314" s="675">
        <v>1</v>
      </c>
    </row>
    <row r="315" spans="1:64" x14ac:dyDescent="0.2">
      <c r="A315" s="666" t="s">
        <v>2468</v>
      </c>
      <c r="B315" s="666" t="s">
        <v>2462</v>
      </c>
      <c r="C315" s="666">
        <v>1977</v>
      </c>
      <c r="D315" s="667" t="s">
        <v>2344</v>
      </c>
      <c r="E315" s="666" t="s">
        <v>2463</v>
      </c>
      <c r="F315" s="666">
        <v>1.548</v>
      </c>
      <c r="G315" s="668" t="s">
        <v>2336</v>
      </c>
      <c r="H315" s="666" t="s">
        <v>2337</v>
      </c>
      <c r="I315" s="666" t="s">
        <v>2208</v>
      </c>
      <c r="J315" s="667" t="s">
        <v>2453</v>
      </c>
      <c r="K315" s="666" t="s">
        <v>52</v>
      </c>
      <c r="L315" s="667" t="s">
        <v>52</v>
      </c>
      <c r="M315" s="666" t="s">
        <v>2469</v>
      </c>
      <c r="N315" s="668" t="s">
        <v>2348</v>
      </c>
      <c r="O315" s="667" t="s">
        <v>1582</v>
      </c>
      <c r="P315" s="667" t="s">
        <v>2349</v>
      </c>
      <c r="Q315" s="677" t="s">
        <v>857</v>
      </c>
      <c r="R315" s="677"/>
      <c r="S315" s="668" t="s">
        <v>90</v>
      </c>
      <c r="T315" s="666" t="s">
        <v>90</v>
      </c>
      <c r="U315" s="668">
        <v>6</v>
      </c>
      <c r="V315" s="666">
        <v>2</v>
      </c>
      <c r="W315" s="666">
        <v>2</v>
      </c>
      <c r="X315" s="666">
        <v>1</v>
      </c>
      <c r="Y315" s="666">
        <v>0.31</v>
      </c>
      <c r="Z315" s="670">
        <v>33.333333333333329</v>
      </c>
      <c r="AA315" s="670">
        <v>50</v>
      </c>
      <c r="AB315" s="670">
        <v>20</v>
      </c>
      <c r="AC315" s="670">
        <v>2.0666666666666664</v>
      </c>
      <c r="AD315" s="671">
        <v>1</v>
      </c>
      <c r="AE315" s="672">
        <v>0</v>
      </c>
      <c r="AF315" s="673">
        <v>0</v>
      </c>
      <c r="AG315" s="673">
        <v>0</v>
      </c>
      <c r="AH315" s="672">
        <v>0</v>
      </c>
      <c r="AI315" s="673">
        <v>1</v>
      </c>
      <c r="AJ315" s="674">
        <v>1</v>
      </c>
      <c r="AK315" s="675">
        <v>1</v>
      </c>
      <c r="AL315" s="675">
        <v>0</v>
      </c>
      <c r="AM315" s="675">
        <v>0</v>
      </c>
      <c r="AN315" s="676">
        <v>0</v>
      </c>
      <c r="AO315" s="672">
        <v>0</v>
      </c>
      <c r="AP315" s="675">
        <v>0</v>
      </c>
      <c r="AQ315" s="675">
        <v>0</v>
      </c>
      <c r="AR315" s="675">
        <v>1</v>
      </c>
      <c r="AS315" s="678"/>
      <c r="AT315" s="679"/>
      <c r="AU315" s="679"/>
      <c r="AV315" s="679"/>
      <c r="AW315" s="679"/>
      <c r="AX315" s="679"/>
      <c r="AY315" s="679"/>
      <c r="AZ315" s="679"/>
      <c r="BA315" s="679"/>
      <c r="BB315" s="679"/>
      <c r="BC315" s="679"/>
      <c r="BD315" s="679"/>
      <c r="BE315" s="679"/>
      <c r="BF315" s="679"/>
      <c r="BG315" s="679"/>
      <c r="BH315" s="679"/>
      <c r="BI315" s="679"/>
      <c r="BJ315" s="679"/>
      <c r="BK315" s="679"/>
      <c r="BL315" s="679"/>
    </row>
    <row r="316" spans="1:64" x14ac:dyDescent="0.2">
      <c r="A316" s="666" t="s">
        <v>2470</v>
      </c>
      <c r="B316" s="666" t="s">
        <v>2462</v>
      </c>
      <c r="C316" s="666">
        <v>1977</v>
      </c>
      <c r="D316" s="667" t="s">
        <v>2344</v>
      </c>
      <c r="E316" s="666" t="s">
        <v>2463</v>
      </c>
      <c r="F316" s="666">
        <v>1.548</v>
      </c>
      <c r="G316" s="668" t="s">
        <v>2336</v>
      </c>
      <c r="H316" s="666" t="s">
        <v>2337</v>
      </c>
      <c r="I316" s="666" t="s">
        <v>2208</v>
      </c>
      <c r="J316" s="667" t="s">
        <v>2453</v>
      </c>
      <c r="K316" s="666" t="s">
        <v>52</v>
      </c>
      <c r="L316" s="667" t="s">
        <v>52</v>
      </c>
      <c r="M316" s="666" t="s">
        <v>2471</v>
      </c>
      <c r="N316" s="668" t="s">
        <v>2348</v>
      </c>
      <c r="O316" s="667" t="s">
        <v>1582</v>
      </c>
      <c r="P316" s="667" t="s">
        <v>2349</v>
      </c>
      <c r="Q316" s="677" t="s">
        <v>857</v>
      </c>
      <c r="R316" s="677"/>
      <c r="S316" s="668" t="s">
        <v>90</v>
      </c>
      <c r="T316" s="666" t="s">
        <v>90</v>
      </c>
      <c r="U316" s="669">
        <v>6</v>
      </c>
      <c r="V316" s="666">
        <v>2</v>
      </c>
      <c r="W316" s="666">
        <v>2</v>
      </c>
      <c r="X316" s="666">
        <v>1</v>
      </c>
      <c r="Y316" s="666">
        <v>0.31</v>
      </c>
      <c r="Z316" s="670">
        <v>33.333333333333329</v>
      </c>
      <c r="AA316" s="670">
        <v>50</v>
      </c>
      <c r="AB316" s="670">
        <v>20</v>
      </c>
      <c r="AC316" s="670">
        <v>2.0666666666666664</v>
      </c>
      <c r="AD316" s="671">
        <v>1</v>
      </c>
      <c r="AE316" s="672">
        <v>0</v>
      </c>
      <c r="AF316" s="673">
        <v>0</v>
      </c>
      <c r="AG316" s="673">
        <v>0</v>
      </c>
      <c r="AH316" s="672">
        <v>0</v>
      </c>
      <c r="AI316" s="673">
        <v>1</v>
      </c>
      <c r="AJ316" s="674">
        <v>1</v>
      </c>
      <c r="AK316" s="675">
        <v>1</v>
      </c>
      <c r="AL316" s="675">
        <v>0</v>
      </c>
      <c r="AM316" s="675">
        <v>0</v>
      </c>
      <c r="AN316" s="676">
        <v>0</v>
      </c>
      <c r="AO316" s="672">
        <v>0</v>
      </c>
      <c r="AP316" s="675">
        <v>0</v>
      </c>
      <c r="AQ316" s="675">
        <v>0</v>
      </c>
      <c r="AR316" s="675">
        <v>1</v>
      </c>
    </row>
    <row r="317" spans="1:64" x14ac:dyDescent="0.2">
      <c r="A317" s="666" t="s">
        <v>2470</v>
      </c>
      <c r="B317" s="666" t="s">
        <v>2462</v>
      </c>
      <c r="C317" s="666">
        <v>1977</v>
      </c>
      <c r="D317" s="667" t="s">
        <v>2344</v>
      </c>
      <c r="E317" s="666" t="s">
        <v>2463</v>
      </c>
      <c r="F317" s="666">
        <v>1.548</v>
      </c>
      <c r="G317" s="668" t="s">
        <v>2336</v>
      </c>
      <c r="H317" s="666" t="s">
        <v>2337</v>
      </c>
      <c r="I317" s="666" t="s">
        <v>2208</v>
      </c>
      <c r="J317" s="667" t="s">
        <v>2453</v>
      </c>
      <c r="K317" s="666" t="s">
        <v>52</v>
      </c>
      <c r="L317" s="667" t="s">
        <v>52</v>
      </c>
      <c r="M317" s="666" t="s">
        <v>2471</v>
      </c>
      <c r="N317" s="668" t="s">
        <v>2348</v>
      </c>
      <c r="O317" s="667" t="s">
        <v>1582</v>
      </c>
      <c r="P317" s="667" t="s">
        <v>2349</v>
      </c>
      <c r="Q317" s="677" t="s">
        <v>857</v>
      </c>
      <c r="R317" s="677"/>
      <c r="S317" s="668" t="s">
        <v>90</v>
      </c>
      <c r="T317" s="666" t="s">
        <v>90</v>
      </c>
      <c r="U317" s="668">
        <v>6</v>
      </c>
      <c r="V317" s="666">
        <v>2</v>
      </c>
      <c r="W317" s="666">
        <v>2</v>
      </c>
      <c r="X317" s="666">
        <v>1</v>
      </c>
      <c r="Y317" s="666">
        <v>0.31</v>
      </c>
      <c r="Z317" s="670">
        <v>33.333333333333329</v>
      </c>
      <c r="AA317" s="670">
        <v>50</v>
      </c>
      <c r="AB317" s="670">
        <v>20</v>
      </c>
      <c r="AC317" s="670">
        <v>2.0666666666666664</v>
      </c>
      <c r="AD317" s="671">
        <v>1</v>
      </c>
      <c r="AE317" s="672">
        <v>0</v>
      </c>
      <c r="AF317" s="673">
        <v>0</v>
      </c>
      <c r="AG317" s="673">
        <v>0</v>
      </c>
      <c r="AH317" s="672">
        <v>0</v>
      </c>
      <c r="AI317" s="673">
        <v>1</v>
      </c>
      <c r="AJ317" s="674">
        <v>1</v>
      </c>
      <c r="AK317" s="675">
        <v>1</v>
      </c>
      <c r="AL317" s="675">
        <v>0</v>
      </c>
      <c r="AM317" s="675">
        <v>0</v>
      </c>
      <c r="AN317" s="676">
        <v>0</v>
      </c>
      <c r="AO317" s="672">
        <v>0</v>
      </c>
      <c r="AP317" s="675">
        <v>0</v>
      </c>
      <c r="AQ317" s="675">
        <v>0</v>
      </c>
      <c r="AR317" s="675">
        <v>1</v>
      </c>
    </row>
    <row r="318" spans="1:64" x14ac:dyDescent="0.2">
      <c r="A318" s="666">
        <v>36</v>
      </c>
      <c r="B318" s="666" t="s">
        <v>1362</v>
      </c>
      <c r="C318" s="666">
        <v>2011</v>
      </c>
      <c r="D318" s="667" t="s">
        <v>2356</v>
      </c>
      <c r="E318" s="666" t="s">
        <v>2449</v>
      </c>
      <c r="F318" s="666">
        <v>2.2759999999999998</v>
      </c>
      <c r="G318" s="668" t="s">
        <v>2336</v>
      </c>
      <c r="H318" s="666" t="s">
        <v>2337</v>
      </c>
      <c r="I318" s="666" t="s">
        <v>172</v>
      </c>
      <c r="J318" s="666" t="s">
        <v>52</v>
      </c>
      <c r="K318" s="666" t="s">
        <v>52</v>
      </c>
      <c r="L318" s="666" t="s">
        <v>52</v>
      </c>
      <c r="M318" s="666" t="s">
        <v>52</v>
      </c>
      <c r="N318" s="668" t="s">
        <v>2348</v>
      </c>
      <c r="O318" s="667" t="s">
        <v>1584</v>
      </c>
      <c r="P318" s="666" t="s">
        <v>2450</v>
      </c>
      <c r="Q318" s="677" t="s">
        <v>184</v>
      </c>
      <c r="R318" s="677"/>
      <c r="S318" s="668" t="s">
        <v>90</v>
      </c>
      <c r="T318" s="666" t="s">
        <v>90</v>
      </c>
      <c r="U318" s="668">
        <v>6</v>
      </c>
      <c r="V318" s="666">
        <v>3</v>
      </c>
      <c r="W318" s="666">
        <v>2</v>
      </c>
      <c r="X318" s="666">
        <v>2</v>
      </c>
      <c r="Y318" s="666">
        <v>7</v>
      </c>
      <c r="Z318" s="670">
        <v>50</v>
      </c>
      <c r="AA318" s="670">
        <v>50</v>
      </c>
      <c r="AB318" s="670">
        <v>40</v>
      </c>
      <c r="AC318" s="670">
        <v>46.666666666666664</v>
      </c>
      <c r="AD318" s="671">
        <v>0</v>
      </c>
      <c r="AE318" s="672">
        <v>1</v>
      </c>
      <c r="AF318" s="673">
        <v>0</v>
      </c>
      <c r="AG318" s="673">
        <v>0</v>
      </c>
      <c r="AH318" s="672">
        <v>1</v>
      </c>
      <c r="AI318" s="673">
        <v>1</v>
      </c>
      <c r="AJ318" s="674">
        <v>1</v>
      </c>
      <c r="AK318" s="675">
        <v>1</v>
      </c>
      <c r="AL318" s="675">
        <v>0</v>
      </c>
      <c r="AM318" s="675">
        <v>0</v>
      </c>
      <c r="AN318" s="676">
        <v>1</v>
      </c>
      <c r="AO318" s="672">
        <v>1</v>
      </c>
      <c r="AP318" s="675">
        <v>0</v>
      </c>
      <c r="AQ318" s="675">
        <v>0</v>
      </c>
      <c r="AR318" s="675">
        <v>0</v>
      </c>
      <c r="AW318" s="433"/>
      <c r="AX318" s="433"/>
      <c r="AY318" s="433"/>
      <c r="AZ318" s="433"/>
      <c r="BA318" s="680"/>
      <c r="BB318" s="681"/>
      <c r="BC318" s="682"/>
      <c r="BD318" s="489"/>
      <c r="BE318" s="195"/>
      <c r="BF318" s="195"/>
      <c r="BG318" s="23"/>
      <c r="BH318"/>
      <c r="BI318"/>
      <c r="BJ318" s="683"/>
    </row>
    <row r="319" spans="1:64" x14ac:dyDescent="0.2">
      <c r="A319" s="666" t="s">
        <v>2342</v>
      </c>
      <c r="B319" s="666" t="s">
        <v>2343</v>
      </c>
      <c r="C319" s="666">
        <v>1975</v>
      </c>
      <c r="D319" s="667" t="s">
        <v>2344</v>
      </c>
      <c r="E319" s="666" t="s">
        <v>2345</v>
      </c>
      <c r="F319" s="666">
        <v>4.407</v>
      </c>
      <c r="G319" s="668" t="s">
        <v>2336</v>
      </c>
      <c r="H319" s="666" t="s">
        <v>2337</v>
      </c>
      <c r="I319" s="666" t="s">
        <v>2208</v>
      </c>
      <c r="J319" s="667" t="s">
        <v>2350</v>
      </c>
      <c r="K319" s="666" t="s">
        <v>52</v>
      </c>
      <c r="L319" s="667" t="s">
        <v>2347</v>
      </c>
      <c r="M319" s="666" t="s">
        <v>52</v>
      </c>
      <c r="N319" s="668" t="s">
        <v>2348</v>
      </c>
      <c r="O319" s="667" t="s">
        <v>1585</v>
      </c>
      <c r="P319" s="667" t="s">
        <v>2438</v>
      </c>
      <c r="Q319" s="677" t="s">
        <v>629</v>
      </c>
      <c r="R319" s="677"/>
      <c r="S319" s="668" t="s">
        <v>90</v>
      </c>
      <c r="T319" s="667" t="s">
        <v>90</v>
      </c>
      <c r="U319" s="669">
        <v>6</v>
      </c>
      <c r="V319" s="666">
        <v>4</v>
      </c>
      <c r="W319" s="666">
        <v>2</v>
      </c>
      <c r="X319" s="667">
        <v>3</v>
      </c>
      <c r="Y319" s="667">
        <v>4.5</v>
      </c>
      <c r="Z319" s="670">
        <v>66.666666666666657</v>
      </c>
      <c r="AA319" s="670">
        <v>50</v>
      </c>
      <c r="AB319" s="670">
        <v>60</v>
      </c>
      <c r="AC319" s="670">
        <v>30</v>
      </c>
      <c r="AD319" s="671">
        <v>1</v>
      </c>
      <c r="AE319" s="672">
        <v>1</v>
      </c>
      <c r="AF319" s="673">
        <v>0</v>
      </c>
      <c r="AG319" s="673">
        <v>0</v>
      </c>
      <c r="AH319" s="672">
        <v>1</v>
      </c>
      <c r="AI319" s="673">
        <v>1</v>
      </c>
      <c r="AJ319" s="674">
        <v>1</v>
      </c>
      <c r="AK319" s="675">
        <v>1</v>
      </c>
      <c r="AL319" s="675">
        <v>0</v>
      </c>
      <c r="AM319" s="675">
        <v>0</v>
      </c>
      <c r="AN319" s="676">
        <v>0</v>
      </c>
      <c r="AO319" s="672">
        <v>1</v>
      </c>
      <c r="AP319" s="675">
        <v>0</v>
      </c>
      <c r="AQ319" s="675">
        <v>1</v>
      </c>
      <c r="AR319" s="675">
        <v>1</v>
      </c>
    </row>
    <row r="320" spans="1:64" x14ac:dyDescent="0.2">
      <c r="A320" s="666">
        <v>36</v>
      </c>
      <c r="B320" s="666" t="s">
        <v>1362</v>
      </c>
      <c r="C320" s="666">
        <v>2011</v>
      </c>
      <c r="D320" s="667" t="s">
        <v>2356</v>
      </c>
      <c r="E320" s="666" t="s">
        <v>2449</v>
      </c>
      <c r="F320" s="666">
        <v>2.2759999999999998</v>
      </c>
      <c r="G320" s="668" t="s">
        <v>2336</v>
      </c>
      <c r="H320" s="666" t="s">
        <v>2337</v>
      </c>
      <c r="I320" s="666" t="s">
        <v>172</v>
      </c>
      <c r="J320" s="666" t="s">
        <v>52</v>
      </c>
      <c r="K320" s="666" t="s">
        <v>52</v>
      </c>
      <c r="L320" s="666" t="s">
        <v>52</v>
      </c>
      <c r="M320" s="666" t="s">
        <v>52</v>
      </c>
      <c r="N320" s="668" t="s">
        <v>2348</v>
      </c>
      <c r="O320" s="667" t="s">
        <v>1584</v>
      </c>
      <c r="P320" s="666" t="s">
        <v>2450</v>
      </c>
      <c r="Q320" s="677" t="s">
        <v>176</v>
      </c>
      <c r="R320" s="677"/>
      <c r="S320" s="668" t="s">
        <v>90</v>
      </c>
      <c r="T320" s="666" t="s">
        <v>90</v>
      </c>
      <c r="U320" s="668">
        <v>6</v>
      </c>
      <c r="V320" s="666">
        <v>2</v>
      </c>
      <c r="W320" s="666">
        <v>2</v>
      </c>
      <c r="X320" s="666">
        <v>2</v>
      </c>
      <c r="Y320" s="666">
        <v>3</v>
      </c>
      <c r="Z320" s="670">
        <v>33.333333333333329</v>
      </c>
      <c r="AA320" s="670">
        <v>50</v>
      </c>
      <c r="AB320" s="670">
        <v>40</v>
      </c>
      <c r="AC320" s="670">
        <v>20</v>
      </c>
      <c r="AD320" s="671">
        <v>0</v>
      </c>
      <c r="AE320" s="672">
        <v>0</v>
      </c>
      <c r="AF320" s="673">
        <v>0</v>
      </c>
      <c r="AG320" s="673">
        <v>0</v>
      </c>
      <c r="AH320" s="672">
        <v>1</v>
      </c>
      <c r="AI320" s="673">
        <v>1</v>
      </c>
      <c r="AJ320" s="674">
        <v>1</v>
      </c>
      <c r="AK320" s="675">
        <v>1</v>
      </c>
      <c r="AL320" s="675">
        <v>0</v>
      </c>
      <c r="AM320" s="675">
        <v>0</v>
      </c>
      <c r="AN320" s="676">
        <v>1</v>
      </c>
      <c r="AO320" s="672">
        <v>1</v>
      </c>
      <c r="AP320" s="675">
        <v>0</v>
      </c>
      <c r="AQ320" s="675">
        <v>0</v>
      </c>
      <c r="AR320" s="675">
        <v>0</v>
      </c>
    </row>
    <row r="321" spans="1:44" x14ac:dyDescent="0.2">
      <c r="A321" s="666">
        <v>36</v>
      </c>
      <c r="B321" s="666" t="s">
        <v>1362</v>
      </c>
      <c r="C321" s="666">
        <v>2011</v>
      </c>
      <c r="D321" s="667" t="s">
        <v>2356</v>
      </c>
      <c r="E321" s="666" t="s">
        <v>2449</v>
      </c>
      <c r="F321" s="666">
        <v>2.2759999999999998</v>
      </c>
      <c r="G321" s="668" t="s">
        <v>2336</v>
      </c>
      <c r="H321" s="666" t="s">
        <v>2337</v>
      </c>
      <c r="I321" s="666" t="s">
        <v>172</v>
      </c>
      <c r="J321" s="666" t="s">
        <v>52</v>
      </c>
      <c r="K321" s="666" t="s">
        <v>52</v>
      </c>
      <c r="L321" s="666" t="s">
        <v>52</v>
      </c>
      <c r="M321" s="666" t="s">
        <v>52</v>
      </c>
      <c r="N321" s="668" t="s">
        <v>2348</v>
      </c>
      <c r="O321" s="667" t="s">
        <v>1584</v>
      </c>
      <c r="P321" s="666" t="s">
        <v>2450</v>
      </c>
      <c r="Q321" s="677" t="s">
        <v>177</v>
      </c>
      <c r="R321" s="677"/>
      <c r="S321" s="668" t="s">
        <v>90</v>
      </c>
      <c r="T321" s="666" t="s">
        <v>90</v>
      </c>
      <c r="U321" s="668">
        <v>6</v>
      </c>
      <c r="V321" s="666">
        <v>2</v>
      </c>
      <c r="W321" s="666">
        <v>2</v>
      </c>
      <c r="X321" s="666">
        <v>2</v>
      </c>
      <c r="Y321" s="666">
        <v>3</v>
      </c>
      <c r="Z321" s="670">
        <v>33.333333333333329</v>
      </c>
      <c r="AA321" s="670">
        <v>50</v>
      </c>
      <c r="AB321" s="670">
        <v>40</v>
      </c>
      <c r="AC321" s="670">
        <v>20</v>
      </c>
      <c r="AD321" s="671">
        <v>0</v>
      </c>
      <c r="AE321" s="672">
        <v>0</v>
      </c>
      <c r="AF321" s="673">
        <v>0</v>
      </c>
      <c r="AG321" s="673">
        <v>0</v>
      </c>
      <c r="AH321" s="672">
        <v>1</v>
      </c>
      <c r="AI321" s="673">
        <v>1</v>
      </c>
      <c r="AJ321" s="674">
        <v>1</v>
      </c>
      <c r="AK321" s="675">
        <v>1</v>
      </c>
      <c r="AL321" s="675">
        <v>0</v>
      </c>
      <c r="AM321" s="675">
        <v>0</v>
      </c>
      <c r="AN321" s="676">
        <v>1</v>
      </c>
      <c r="AO321" s="672">
        <v>1</v>
      </c>
      <c r="AP321" s="675">
        <v>0</v>
      </c>
      <c r="AQ321" s="675">
        <v>0</v>
      </c>
      <c r="AR321" s="675">
        <v>0</v>
      </c>
    </row>
    <row r="322" spans="1:44" x14ac:dyDescent="0.2">
      <c r="A322" s="666" t="s">
        <v>2342</v>
      </c>
      <c r="B322" s="666" t="s">
        <v>2343</v>
      </c>
      <c r="C322" s="666">
        <v>1975</v>
      </c>
      <c r="D322" s="667" t="s">
        <v>2344</v>
      </c>
      <c r="E322" s="666" t="s">
        <v>2345</v>
      </c>
      <c r="F322" s="666">
        <v>4.407</v>
      </c>
      <c r="G322" s="668" t="s">
        <v>2336</v>
      </c>
      <c r="H322" s="666" t="s">
        <v>2337</v>
      </c>
      <c r="I322" s="666" t="s">
        <v>2208</v>
      </c>
      <c r="J322" s="667" t="s">
        <v>2350</v>
      </c>
      <c r="K322" s="666" t="s">
        <v>52</v>
      </c>
      <c r="L322" s="667" t="s">
        <v>2347</v>
      </c>
      <c r="M322" s="666" t="s">
        <v>52</v>
      </c>
      <c r="N322" s="668" t="s">
        <v>2348</v>
      </c>
      <c r="O322" s="667" t="s">
        <v>1582</v>
      </c>
      <c r="P322" s="667" t="s">
        <v>2349</v>
      </c>
      <c r="Q322" s="677" t="s">
        <v>652</v>
      </c>
      <c r="R322" s="677"/>
      <c r="S322" s="668" t="s">
        <v>90</v>
      </c>
      <c r="T322" s="667" t="s">
        <v>90</v>
      </c>
      <c r="U322" s="669">
        <v>6</v>
      </c>
      <c r="V322" s="666">
        <v>4</v>
      </c>
      <c r="W322" s="666">
        <v>2</v>
      </c>
      <c r="X322" s="667">
        <v>3</v>
      </c>
      <c r="Y322" s="667">
        <v>4.5</v>
      </c>
      <c r="Z322" s="670">
        <v>66.666666666666657</v>
      </c>
      <c r="AA322" s="670">
        <v>50</v>
      </c>
      <c r="AB322" s="670">
        <v>60</v>
      </c>
      <c r="AC322" s="670">
        <v>30</v>
      </c>
      <c r="AD322" s="671">
        <v>1</v>
      </c>
      <c r="AE322" s="672">
        <v>1</v>
      </c>
      <c r="AF322" s="673">
        <v>0</v>
      </c>
      <c r="AG322" s="673">
        <v>0</v>
      </c>
      <c r="AH322" s="672">
        <v>1</v>
      </c>
      <c r="AI322" s="673">
        <v>1</v>
      </c>
      <c r="AJ322" s="674">
        <v>1</v>
      </c>
      <c r="AK322" s="675">
        <v>1</v>
      </c>
      <c r="AL322" s="675">
        <v>0</v>
      </c>
      <c r="AM322" s="675">
        <v>0</v>
      </c>
      <c r="AN322" s="676">
        <v>0</v>
      </c>
      <c r="AO322" s="672">
        <v>1</v>
      </c>
      <c r="AP322" s="675">
        <v>0</v>
      </c>
      <c r="AQ322" s="675">
        <v>1</v>
      </c>
      <c r="AR322" s="675">
        <v>1</v>
      </c>
    </row>
    <row r="323" spans="1:44" x14ac:dyDescent="0.2">
      <c r="A323" s="666" t="s">
        <v>2342</v>
      </c>
      <c r="B323" s="666" t="s">
        <v>2343</v>
      </c>
      <c r="C323" s="666">
        <v>1975</v>
      </c>
      <c r="D323" s="667" t="s">
        <v>2344</v>
      </c>
      <c r="E323" s="666" t="s">
        <v>2345</v>
      </c>
      <c r="F323" s="666">
        <v>4.407</v>
      </c>
      <c r="G323" s="668" t="s">
        <v>2336</v>
      </c>
      <c r="H323" s="666" t="s">
        <v>2337</v>
      </c>
      <c r="I323" s="666" t="s">
        <v>2208</v>
      </c>
      <c r="J323" s="667" t="s">
        <v>2350</v>
      </c>
      <c r="K323" s="666" t="s">
        <v>52</v>
      </c>
      <c r="L323" s="667" t="s">
        <v>2347</v>
      </c>
      <c r="M323" s="666" t="s">
        <v>52</v>
      </c>
      <c r="N323" s="668" t="s">
        <v>2348</v>
      </c>
      <c r="O323" s="667" t="s">
        <v>1582</v>
      </c>
      <c r="P323" s="667" t="s">
        <v>2349</v>
      </c>
      <c r="Q323" s="677" t="s">
        <v>659</v>
      </c>
      <c r="R323" s="677"/>
      <c r="S323" s="668" t="s">
        <v>90</v>
      </c>
      <c r="T323" s="667" t="s">
        <v>90</v>
      </c>
      <c r="U323" s="669">
        <v>6</v>
      </c>
      <c r="V323" s="666">
        <v>4</v>
      </c>
      <c r="W323" s="666">
        <v>2</v>
      </c>
      <c r="X323" s="667">
        <v>3</v>
      </c>
      <c r="Y323" s="667">
        <v>4.5</v>
      </c>
      <c r="Z323" s="670">
        <v>66.666666666666657</v>
      </c>
      <c r="AA323" s="670">
        <v>50</v>
      </c>
      <c r="AB323" s="670">
        <v>60</v>
      </c>
      <c r="AC323" s="670">
        <v>30</v>
      </c>
      <c r="AD323" s="671">
        <v>1</v>
      </c>
      <c r="AE323" s="672">
        <v>1</v>
      </c>
      <c r="AF323" s="673">
        <v>0</v>
      </c>
      <c r="AG323" s="673">
        <v>0</v>
      </c>
      <c r="AH323" s="672">
        <v>1</v>
      </c>
      <c r="AI323" s="673">
        <v>1</v>
      </c>
      <c r="AJ323" s="674">
        <v>1</v>
      </c>
      <c r="AK323" s="675">
        <v>1</v>
      </c>
      <c r="AL323" s="675">
        <v>0</v>
      </c>
      <c r="AM323" s="675">
        <v>0</v>
      </c>
      <c r="AN323" s="676">
        <v>0</v>
      </c>
      <c r="AO323" s="672">
        <v>1</v>
      </c>
      <c r="AP323" s="675">
        <v>0</v>
      </c>
      <c r="AQ323" s="675">
        <v>1</v>
      </c>
      <c r="AR323" s="675">
        <v>1</v>
      </c>
    </row>
    <row r="324" spans="1:44" x14ac:dyDescent="0.2">
      <c r="A324" s="666" t="s">
        <v>2342</v>
      </c>
      <c r="B324" s="666" t="s">
        <v>2343</v>
      </c>
      <c r="C324" s="666">
        <v>1975</v>
      </c>
      <c r="D324" s="667" t="s">
        <v>2344</v>
      </c>
      <c r="E324" s="666" t="s">
        <v>2345</v>
      </c>
      <c r="F324" s="666">
        <v>4.407</v>
      </c>
      <c r="G324" s="668" t="s">
        <v>2336</v>
      </c>
      <c r="H324" s="666" t="s">
        <v>2337</v>
      </c>
      <c r="I324" s="666" t="s">
        <v>2208</v>
      </c>
      <c r="J324" s="667" t="s">
        <v>2350</v>
      </c>
      <c r="K324" s="666" t="s">
        <v>52</v>
      </c>
      <c r="L324" s="667" t="s">
        <v>2347</v>
      </c>
      <c r="M324" s="666" t="s">
        <v>52</v>
      </c>
      <c r="N324" s="668" t="s">
        <v>2348</v>
      </c>
      <c r="O324" s="667" t="s">
        <v>1582</v>
      </c>
      <c r="P324" s="667" t="s">
        <v>2349</v>
      </c>
      <c r="Q324" s="677" t="s">
        <v>658</v>
      </c>
      <c r="R324" s="677"/>
      <c r="S324" s="668" t="s">
        <v>90</v>
      </c>
      <c r="T324" s="667" t="s">
        <v>90</v>
      </c>
      <c r="U324" s="669">
        <v>6</v>
      </c>
      <c r="V324" s="666">
        <v>4</v>
      </c>
      <c r="W324" s="666">
        <v>2</v>
      </c>
      <c r="X324" s="667">
        <v>3</v>
      </c>
      <c r="Y324" s="667">
        <v>4.5</v>
      </c>
      <c r="Z324" s="670">
        <v>66.666666666666657</v>
      </c>
      <c r="AA324" s="670">
        <v>50</v>
      </c>
      <c r="AB324" s="670">
        <v>60</v>
      </c>
      <c r="AC324" s="670">
        <v>30</v>
      </c>
      <c r="AD324" s="671">
        <v>1</v>
      </c>
      <c r="AE324" s="672">
        <v>1</v>
      </c>
      <c r="AF324" s="673">
        <v>0</v>
      </c>
      <c r="AG324" s="673">
        <v>0</v>
      </c>
      <c r="AH324" s="672">
        <v>1</v>
      </c>
      <c r="AI324" s="673">
        <v>1</v>
      </c>
      <c r="AJ324" s="674">
        <v>1</v>
      </c>
      <c r="AK324" s="675">
        <v>1</v>
      </c>
      <c r="AL324" s="675">
        <v>0</v>
      </c>
      <c r="AM324" s="675">
        <v>0</v>
      </c>
      <c r="AN324" s="676">
        <v>0</v>
      </c>
      <c r="AO324" s="672">
        <v>1</v>
      </c>
      <c r="AP324" s="675">
        <v>0</v>
      </c>
      <c r="AQ324" s="675">
        <v>1</v>
      </c>
      <c r="AR324" s="675">
        <v>1</v>
      </c>
    </row>
    <row r="325" spans="1:44" x14ac:dyDescent="0.2">
      <c r="A325" s="666" t="s">
        <v>2439</v>
      </c>
      <c r="B325" s="666" t="s">
        <v>2440</v>
      </c>
      <c r="C325" s="666">
        <v>1989</v>
      </c>
      <c r="D325" s="667" t="s">
        <v>2396</v>
      </c>
      <c r="E325" s="666" t="s">
        <v>2397</v>
      </c>
      <c r="F325" s="666" t="s">
        <v>52</v>
      </c>
      <c r="G325" s="668" t="s">
        <v>2336</v>
      </c>
      <c r="H325" s="666" t="s">
        <v>2337</v>
      </c>
      <c r="I325" s="666" t="s">
        <v>2208</v>
      </c>
      <c r="J325" s="667" t="s">
        <v>2350</v>
      </c>
      <c r="K325" s="666" t="s">
        <v>52</v>
      </c>
      <c r="L325" s="667" t="s">
        <v>2347</v>
      </c>
      <c r="M325" s="666" t="s">
        <v>2441</v>
      </c>
      <c r="N325" s="668" t="s">
        <v>2348</v>
      </c>
      <c r="O325" s="667" t="s">
        <v>1582</v>
      </c>
      <c r="P325" s="667" t="s">
        <v>2349</v>
      </c>
      <c r="Q325" s="677" t="s">
        <v>772</v>
      </c>
      <c r="R325" s="677"/>
      <c r="S325" s="668" t="s">
        <v>90</v>
      </c>
      <c r="T325" s="667" t="s">
        <v>90</v>
      </c>
      <c r="U325" s="668">
        <v>6</v>
      </c>
      <c r="V325" s="666">
        <v>3</v>
      </c>
      <c r="W325" s="666">
        <v>4</v>
      </c>
      <c r="X325" s="666">
        <v>2</v>
      </c>
      <c r="Y325" s="666">
        <v>4.5</v>
      </c>
      <c r="Z325" s="670">
        <v>50</v>
      </c>
      <c r="AA325" s="670">
        <v>100</v>
      </c>
      <c r="AB325" s="670">
        <v>40</v>
      </c>
      <c r="AC325" s="670">
        <v>30</v>
      </c>
      <c r="AD325" s="671">
        <v>1</v>
      </c>
      <c r="AE325" s="672">
        <v>1</v>
      </c>
      <c r="AF325" s="673">
        <v>0</v>
      </c>
      <c r="AG325" s="673">
        <v>0</v>
      </c>
      <c r="AH325" s="672">
        <v>1</v>
      </c>
      <c r="AI325" s="673">
        <v>0</v>
      </c>
      <c r="AJ325" s="674">
        <v>1</v>
      </c>
      <c r="AK325" s="675">
        <v>1</v>
      </c>
      <c r="AL325" s="675">
        <v>1</v>
      </c>
      <c r="AM325" s="675">
        <v>1</v>
      </c>
      <c r="AN325" s="676">
        <v>0</v>
      </c>
      <c r="AO325" s="672">
        <v>1</v>
      </c>
      <c r="AP325" s="675">
        <v>0</v>
      </c>
      <c r="AQ325" s="675">
        <v>0</v>
      </c>
      <c r="AR325" s="675">
        <v>1</v>
      </c>
    </row>
    <row r="326" spans="1:44" x14ac:dyDescent="0.2">
      <c r="A326" s="666" t="s">
        <v>2439</v>
      </c>
      <c r="B326" s="666" t="s">
        <v>2440</v>
      </c>
      <c r="C326" s="666">
        <v>1989</v>
      </c>
      <c r="D326" s="667" t="s">
        <v>2396</v>
      </c>
      <c r="E326" s="666" t="s">
        <v>2397</v>
      </c>
      <c r="F326" s="666" t="s">
        <v>52</v>
      </c>
      <c r="G326" s="668" t="s">
        <v>2336</v>
      </c>
      <c r="H326" s="666" t="s">
        <v>2337</v>
      </c>
      <c r="I326" s="666" t="s">
        <v>2208</v>
      </c>
      <c r="J326" s="667" t="s">
        <v>2350</v>
      </c>
      <c r="K326" s="666" t="s">
        <v>52</v>
      </c>
      <c r="L326" s="667" t="s">
        <v>2347</v>
      </c>
      <c r="M326" s="666" t="s">
        <v>2381</v>
      </c>
      <c r="N326" s="668" t="s">
        <v>2348</v>
      </c>
      <c r="O326" s="667" t="s">
        <v>1582</v>
      </c>
      <c r="P326" s="667" t="s">
        <v>2349</v>
      </c>
      <c r="Q326" s="677" t="s">
        <v>772</v>
      </c>
      <c r="R326" s="677"/>
      <c r="S326" s="668" t="s">
        <v>90</v>
      </c>
      <c r="T326" s="667" t="s">
        <v>90</v>
      </c>
      <c r="U326" s="668">
        <v>6</v>
      </c>
      <c r="V326" s="666">
        <v>3</v>
      </c>
      <c r="W326" s="666">
        <v>4</v>
      </c>
      <c r="X326" s="666">
        <v>2</v>
      </c>
      <c r="Y326" s="666">
        <v>4.5</v>
      </c>
      <c r="Z326" s="670">
        <v>50</v>
      </c>
      <c r="AA326" s="670">
        <v>100</v>
      </c>
      <c r="AB326" s="670">
        <v>40</v>
      </c>
      <c r="AC326" s="670">
        <v>30</v>
      </c>
      <c r="AD326" s="671">
        <v>1</v>
      </c>
      <c r="AE326" s="672">
        <v>1</v>
      </c>
      <c r="AF326" s="673">
        <v>0</v>
      </c>
      <c r="AG326" s="673">
        <v>0</v>
      </c>
      <c r="AH326" s="672">
        <v>1</v>
      </c>
      <c r="AI326" s="673">
        <v>0</v>
      </c>
      <c r="AJ326" s="674">
        <v>1</v>
      </c>
      <c r="AK326" s="675">
        <v>1</v>
      </c>
      <c r="AL326" s="675">
        <v>1</v>
      </c>
      <c r="AM326" s="675">
        <v>1</v>
      </c>
      <c r="AN326" s="676">
        <v>0</v>
      </c>
      <c r="AO326" s="672">
        <v>1</v>
      </c>
      <c r="AP326" s="675">
        <v>0</v>
      </c>
      <c r="AQ326" s="675">
        <v>0</v>
      </c>
      <c r="AR326" s="675">
        <v>1</v>
      </c>
    </row>
    <row r="327" spans="1:44" x14ac:dyDescent="0.2">
      <c r="A327" s="666" t="s">
        <v>2442</v>
      </c>
      <c r="B327" s="666" t="s">
        <v>2440</v>
      </c>
      <c r="C327" s="666">
        <v>1989</v>
      </c>
      <c r="D327" s="667" t="s">
        <v>2396</v>
      </c>
      <c r="E327" s="666" t="s">
        <v>2397</v>
      </c>
      <c r="F327" s="666" t="s">
        <v>52</v>
      </c>
      <c r="G327" s="668" t="s">
        <v>2336</v>
      </c>
      <c r="H327" s="667" t="s">
        <v>2383</v>
      </c>
      <c r="I327" s="667" t="s">
        <v>775</v>
      </c>
      <c r="J327" s="667" t="s">
        <v>52</v>
      </c>
      <c r="K327" s="667" t="s">
        <v>52</v>
      </c>
      <c r="L327" s="667" t="s">
        <v>52</v>
      </c>
      <c r="M327" s="666" t="s">
        <v>52</v>
      </c>
      <c r="N327" s="668" t="s">
        <v>2348</v>
      </c>
      <c r="O327" s="667" t="s">
        <v>1582</v>
      </c>
      <c r="P327" s="667" t="s">
        <v>2349</v>
      </c>
      <c r="Q327" s="677" t="s">
        <v>772</v>
      </c>
      <c r="R327" s="677"/>
      <c r="S327" s="668" t="s">
        <v>90</v>
      </c>
      <c r="T327" s="667" t="s">
        <v>90</v>
      </c>
      <c r="U327" s="668">
        <v>6</v>
      </c>
      <c r="V327" s="666">
        <v>1</v>
      </c>
      <c r="W327" s="666">
        <v>4</v>
      </c>
      <c r="X327" s="666">
        <v>2</v>
      </c>
      <c r="Y327" s="666">
        <v>1.75</v>
      </c>
      <c r="Z327" s="670">
        <v>16.666666666666664</v>
      </c>
      <c r="AA327" s="670">
        <v>100</v>
      </c>
      <c r="AB327" s="670">
        <v>40</v>
      </c>
      <c r="AC327" s="670">
        <v>11.666666666666666</v>
      </c>
      <c r="AD327" s="671">
        <v>0</v>
      </c>
      <c r="AE327" s="672">
        <v>0</v>
      </c>
      <c r="AF327" s="673">
        <v>0</v>
      </c>
      <c r="AG327" s="673">
        <v>0</v>
      </c>
      <c r="AH327" s="672">
        <v>1</v>
      </c>
      <c r="AI327" s="673">
        <v>0</v>
      </c>
      <c r="AJ327" s="674">
        <v>1</v>
      </c>
      <c r="AK327" s="675">
        <v>1</v>
      </c>
      <c r="AL327" s="675">
        <v>1</v>
      </c>
      <c r="AM327" s="675">
        <v>1</v>
      </c>
      <c r="AN327" s="676">
        <v>0</v>
      </c>
      <c r="AO327" s="672">
        <v>1</v>
      </c>
      <c r="AP327" s="675">
        <v>0</v>
      </c>
      <c r="AQ327" s="675">
        <v>0</v>
      </c>
      <c r="AR327" s="675">
        <v>1</v>
      </c>
    </row>
    <row r="328" spans="1:44" x14ac:dyDescent="0.2">
      <c r="A328" s="666" t="s">
        <v>2456</v>
      </c>
      <c r="B328" s="666" t="s">
        <v>2457</v>
      </c>
      <c r="C328" s="666">
        <v>1983</v>
      </c>
      <c r="D328" s="667" t="s">
        <v>2396</v>
      </c>
      <c r="E328" s="666" t="s">
        <v>2397</v>
      </c>
      <c r="F328" s="666" t="s">
        <v>52</v>
      </c>
      <c r="G328" s="668" t="s">
        <v>2336</v>
      </c>
      <c r="H328" s="666" t="s">
        <v>2337</v>
      </c>
      <c r="I328" s="666" t="s">
        <v>2208</v>
      </c>
      <c r="J328" s="667" t="s">
        <v>2458</v>
      </c>
      <c r="K328" s="666" t="s">
        <v>52</v>
      </c>
      <c r="L328" s="666" t="s">
        <v>2347</v>
      </c>
      <c r="M328" s="666" t="s">
        <v>52</v>
      </c>
      <c r="N328" s="668" t="s">
        <v>2348</v>
      </c>
      <c r="O328" s="667" t="s">
        <v>1582</v>
      </c>
      <c r="P328" s="667" t="s">
        <v>2349</v>
      </c>
      <c r="Q328" s="677" t="s">
        <v>839</v>
      </c>
      <c r="R328" s="677"/>
      <c r="S328" s="668" t="s">
        <v>90</v>
      </c>
      <c r="T328" s="666" t="s">
        <v>90</v>
      </c>
      <c r="U328" s="668">
        <v>6</v>
      </c>
      <c r="V328" s="666">
        <v>3</v>
      </c>
      <c r="W328" s="666">
        <v>1</v>
      </c>
      <c r="X328" s="666">
        <v>1</v>
      </c>
      <c r="Y328" s="666">
        <v>1.25</v>
      </c>
      <c r="Z328" s="670">
        <v>50</v>
      </c>
      <c r="AA328" s="670">
        <v>25</v>
      </c>
      <c r="AB328" s="670">
        <v>20</v>
      </c>
      <c r="AC328" s="670">
        <v>8.3333333333333321</v>
      </c>
      <c r="AD328" s="671">
        <v>1</v>
      </c>
      <c r="AE328" s="672">
        <v>1</v>
      </c>
      <c r="AF328" s="673">
        <v>0</v>
      </c>
      <c r="AG328" s="673">
        <v>0</v>
      </c>
      <c r="AH328" s="672">
        <v>0</v>
      </c>
      <c r="AI328" s="673">
        <v>1</v>
      </c>
      <c r="AJ328" s="674">
        <v>1</v>
      </c>
      <c r="AK328" s="675">
        <v>0</v>
      </c>
      <c r="AL328" s="675">
        <v>0</v>
      </c>
      <c r="AM328" s="675">
        <v>0</v>
      </c>
      <c r="AN328" s="676">
        <v>0</v>
      </c>
      <c r="AO328" s="672">
        <v>1</v>
      </c>
      <c r="AP328" s="675">
        <v>0</v>
      </c>
      <c r="AQ328" s="675">
        <v>0</v>
      </c>
      <c r="AR328" s="675">
        <v>0</v>
      </c>
    </row>
    <row r="329" spans="1:44" x14ac:dyDescent="0.2">
      <c r="A329" s="666" t="s">
        <v>2459</v>
      </c>
      <c r="B329" s="666" t="s">
        <v>2457</v>
      </c>
      <c r="C329" s="666">
        <v>1983</v>
      </c>
      <c r="D329" s="667" t="s">
        <v>2396</v>
      </c>
      <c r="E329" s="666" t="s">
        <v>2397</v>
      </c>
      <c r="F329" s="666" t="s">
        <v>52</v>
      </c>
      <c r="G329" s="668" t="s">
        <v>2336</v>
      </c>
      <c r="H329" s="667" t="s">
        <v>2337</v>
      </c>
      <c r="I329" s="667" t="s">
        <v>841</v>
      </c>
      <c r="J329" s="667" t="s">
        <v>52</v>
      </c>
      <c r="K329" s="667" t="s">
        <v>52</v>
      </c>
      <c r="L329" s="667" t="s">
        <v>52</v>
      </c>
      <c r="M329" s="666" t="s">
        <v>52</v>
      </c>
      <c r="N329" s="668" t="s">
        <v>2348</v>
      </c>
      <c r="O329" s="667" t="s">
        <v>1582</v>
      </c>
      <c r="P329" s="667" t="s">
        <v>2349</v>
      </c>
      <c r="Q329" s="677" t="s">
        <v>839</v>
      </c>
      <c r="R329" s="677"/>
      <c r="S329" s="668" t="s">
        <v>90</v>
      </c>
      <c r="T329" s="666" t="s">
        <v>90</v>
      </c>
      <c r="U329" s="668">
        <v>6</v>
      </c>
      <c r="V329" s="666">
        <v>2</v>
      </c>
      <c r="W329" s="666">
        <v>1</v>
      </c>
      <c r="X329" s="666">
        <v>1</v>
      </c>
      <c r="Y329" s="666">
        <v>1</v>
      </c>
      <c r="Z329" s="670">
        <v>33.333333333333329</v>
      </c>
      <c r="AA329" s="670">
        <v>25</v>
      </c>
      <c r="AB329" s="670">
        <v>20</v>
      </c>
      <c r="AC329" s="670">
        <v>6.666666666666667</v>
      </c>
      <c r="AD329" s="671">
        <v>0</v>
      </c>
      <c r="AE329" s="672">
        <v>1</v>
      </c>
      <c r="AF329" s="673">
        <v>0</v>
      </c>
      <c r="AG329" s="673">
        <v>0</v>
      </c>
      <c r="AH329" s="672">
        <v>0</v>
      </c>
      <c r="AI329" s="673">
        <v>1</v>
      </c>
      <c r="AJ329" s="674">
        <v>1</v>
      </c>
      <c r="AK329" s="675">
        <v>0</v>
      </c>
      <c r="AL329" s="675">
        <v>0</v>
      </c>
      <c r="AM329" s="675">
        <v>0</v>
      </c>
      <c r="AN329" s="676">
        <v>0</v>
      </c>
      <c r="AO329" s="672">
        <v>1</v>
      </c>
      <c r="AP329" s="675">
        <v>0</v>
      </c>
      <c r="AQ329" s="675">
        <v>0</v>
      </c>
      <c r="AR329" s="675">
        <v>0</v>
      </c>
    </row>
    <row r="330" spans="1:44" x14ac:dyDescent="0.2">
      <c r="A330" s="666" t="s">
        <v>2459</v>
      </c>
      <c r="B330" s="666" t="s">
        <v>2457</v>
      </c>
      <c r="C330" s="666">
        <v>1983</v>
      </c>
      <c r="D330" s="667" t="s">
        <v>2396</v>
      </c>
      <c r="E330" s="666" t="s">
        <v>2397</v>
      </c>
      <c r="F330" s="666" t="s">
        <v>52</v>
      </c>
      <c r="G330" s="668" t="s">
        <v>2336</v>
      </c>
      <c r="H330" s="667" t="s">
        <v>2337</v>
      </c>
      <c r="I330" s="667" t="s">
        <v>841</v>
      </c>
      <c r="J330" s="667" t="s">
        <v>52</v>
      </c>
      <c r="K330" s="667" t="s">
        <v>52</v>
      </c>
      <c r="L330" s="667" t="s">
        <v>52</v>
      </c>
      <c r="M330" s="666" t="s">
        <v>52</v>
      </c>
      <c r="N330" s="668" t="s">
        <v>2348</v>
      </c>
      <c r="O330" s="667" t="s">
        <v>1582</v>
      </c>
      <c r="P330" s="667" t="s">
        <v>2349</v>
      </c>
      <c r="Q330" s="677" t="s">
        <v>839</v>
      </c>
      <c r="R330" s="677"/>
      <c r="S330" s="668" t="s">
        <v>90</v>
      </c>
      <c r="T330" s="666" t="s">
        <v>90</v>
      </c>
      <c r="U330" s="668">
        <v>6</v>
      </c>
      <c r="V330" s="666">
        <v>2</v>
      </c>
      <c r="W330" s="666">
        <v>1</v>
      </c>
      <c r="X330" s="666">
        <v>1</v>
      </c>
      <c r="Y330" s="666">
        <v>1</v>
      </c>
      <c r="Z330" s="670">
        <v>33.333333333333329</v>
      </c>
      <c r="AA330" s="670">
        <v>25</v>
      </c>
      <c r="AB330" s="670">
        <v>20</v>
      </c>
      <c r="AC330" s="670">
        <v>6.666666666666667</v>
      </c>
      <c r="AD330" s="671">
        <v>0</v>
      </c>
      <c r="AE330" s="672">
        <v>1</v>
      </c>
      <c r="AF330" s="673">
        <v>0</v>
      </c>
      <c r="AG330" s="673">
        <v>0</v>
      </c>
      <c r="AH330" s="672">
        <v>0</v>
      </c>
      <c r="AI330" s="673">
        <v>1</v>
      </c>
      <c r="AJ330" s="674">
        <v>1</v>
      </c>
      <c r="AK330" s="675">
        <v>0</v>
      </c>
      <c r="AL330" s="675">
        <v>0</v>
      </c>
      <c r="AM330" s="675">
        <v>0</v>
      </c>
      <c r="AN330" s="676">
        <v>0</v>
      </c>
      <c r="AO330" s="672">
        <v>1</v>
      </c>
      <c r="AP330" s="675">
        <v>0</v>
      </c>
      <c r="AQ330" s="675">
        <v>0</v>
      </c>
      <c r="AR330" s="675">
        <v>0</v>
      </c>
    </row>
    <row r="331" spans="1:44" x14ac:dyDescent="0.2">
      <c r="A331" s="666">
        <v>36</v>
      </c>
      <c r="B331" s="666" t="s">
        <v>1362</v>
      </c>
      <c r="C331" s="666">
        <v>2011</v>
      </c>
      <c r="D331" s="667" t="s">
        <v>2356</v>
      </c>
      <c r="E331" s="666" t="s">
        <v>2449</v>
      </c>
      <c r="F331" s="666">
        <v>2.2759999999999998</v>
      </c>
      <c r="G331" s="668" t="s">
        <v>2336</v>
      </c>
      <c r="H331" s="666" t="s">
        <v>2337</v>
      </c>
      <c r="I331" s="666" t="s">
        <v>172</v>
      </c>
      <c r="J331" s="666" t="s">
        <v>52</v>
      </c>
      <c r="K331" s="666" t="s">
        <v>52</v>
      </c>
      <c r="L331" s="666" t="s">
        <v>52</v>
      </c>
      <c r="M331" s="666" t="s">
        <v>52</v>
      </c>
      <c r="N331" s="668" t="s">
        <v>2348</v>
      </c>
      <c r="O331" s="667" t="s">
        <v>1584</v>
      </c>
      <c r="P331" s="666" t="s">
        <v>2401</v>
      </c>
      <c r="Q331" s="677" t="s">
        <v>183</v>
      </c>
      <c r="R331" s="677"/>
      <c r="S331" s="668" t="s">
        <v>90</v>
      </c>
      <c r="T331" s="666" t="s">
        <v>90</v>
      </c>
      <c r="U331" s="668">
        <v>6</v>
      </c>
      <c r="V331" s="666">
        <v>3</v>
      </c>
      <c r="W331" s="666">
        <v>2</v>
      </c>
      <c r="X331" s="666">
        <v>2</v>
      </c>
      <c r="Y331" s="666">
        <v>7</v>
      </c>
      <c r="Z331" s="670">
        <v>50</v>
      </c>
      <c r="AA331" s="670">
        <v>50</v>
      </c>
      <c r="AB331" s="670">
        <v>40</v>
      </c>
      <c r="AC331" s="670">
        <v>46.666666666666664</v>
      </c>
      <c r="AD331" s="671">
        <v>0</v>
      </c>
      <c r="AE331" s="672">
        <v>1</v>
      </c>
      <c r="AF331" s="673">
        <v>0</v>
      </c>
      <c r="AG331" s="673">
        <v>0</v>
      </c>
      <c r="AH331" s="672">
        <v>1</v>
      </c>
      <c r="AI331" s="673">
        <v>1</v>
      </c>
      <c r="AJ331" s="674">
        <v>1</v>
      </c>
      <c r="AK331" s="675">
        <v>1</v>
      </c>
      <c r="AL331" s="675">
        <v>0</v>
      </c>
      <c r="AM331" s="675">
        <v>0</v>
      </c>
      <c r="AN331" s="676">
        <v>1</v>
      </c>
      <c r="AO331" s="672">
        <v>1</v>
      </c>
      <c r="AP331" s="675">
        <v>0</v>
      </c>
      <c r="AQ331" s="675">
        <v>0</v>
      </c>
      <c r="AR331" s="675">
        <v>0</v>
      </c>
    </row>
    <row r="332" spans="1:44" x14ac:dyDescent="0.2">
      <c r="A332" s="666">
        <v>44</v>
      </c>
      <c r="B332" s="666" t="s">
        <v>1330</v>
      </c>
      <c r="C332" s="666">
        <v>2015</v>
      </c>
      <c r="D332" s="667" t="s">
        <v>2356</v>
      </c>
      <c r="E332" s="666" t="s">
        <v>2370</v>
      </c>
      <c r="F332" s="666">
        <v>2.3290000000000002</v>
      </c>
      <c r="G332" s="668" t="s">
        <v>2336</v>
      </c>
      <c r="H332" s="667" t="s">
        <v>2391</v>
      </c>
      <c r="I332" s="667" t="s">
        <v>915</v>
      </c>
      <c r="J332" s="667" t="s">
        <v>52</v>
      </c>
      <c r="K332" s="667" t="s">
        <v>52</v>
      </c>
      <c r="L332" s="667" t="s">
        <v>52</v>
      </c>
      <c r="M332" s="666" t="s">
        <v>52</v>
      </c>
      <c r="N332" s="668" t="s">
        <v>2348</v>
      </c>
      <c r="O332" s="667" t="s">
        <v>1584</v>
      </c>
      <c r="P332" s="666" t="s">
        <v>2401</v>
      </c>
      <c r="Q332" s="677" t="s">
        <v>295</v>
      </c>
      <c r="R332" s="677"/>
      <c r="S332" s="668" t="s">
        <v>90</v>
      </c>
      <c r="T332" s="666" t="s">
        <v>90</v>
      </c>
      <c r="U332" s="668">
        <v>6</v>
      </c>
      <c r="V332" s="666">
        <v>4</v>
      </c>
      <c r="W332" s="666">
        <v>2</v>
      </c>
      <c r="X332" s="666">
        <v>3</v>
      </c>
      <c r="Y332" s="666">
        <v>4.5</v>
      </c>
      <c r="Z332" s="670">
        <v>66.666666666666657</v>
      </c>
      <c r="AA332" s="670">
        <v>50</v>
      </c>
      <c r="AB332" s="670">
        <v>60</v>
      </c>
      <c r="AC332" s="670">
        <v>30</v>
      </c>
      <c r="AD332" s="671">
        <v>0</v>
      </c>
      <c r="AE332" s="672">
        <v>1</v>
      </c>
      <c r="AF332" s="673">
        <v>0</v>
      </c>
      <c r="AG332" s="673">
        <v>1</v>
      </c>
      <c r="AH332" s="672">
        <v>1</v>
      </c>
      <c r="AI332" s="673">
        <v>1</v>
      </c>
      <c r="AJ332" s="674">
        <v>1</v>
      </c>
      <c r="AK332" s="675">
        <v>1</v>
      </c>
      <c r="AL332" s="675">
        <v>0</v>
      </c>
      <c r="AM332" s="675">
        <v>0</v>
      </c>
      <c r="AN332" s="676">
        <v>0</v>
      </c>
      <c r="AO332" s="672">
        <v>1</v>
      </c>
      <c r="AP332" s="675">
        <v>0</v>
      </c>
      <c r="AQ332" s="675">
        <v>1</v>
      </c>
      <c r="AR332" s="675">
        <v>1</v>
      </c>
    </row>
    <row r="333" spans="1:44" x14ac:dyDescent="0.2">
      <c r="A333" s="666">
        <v>36</v>
      </c>
      <c r="B333" s="666" t="s">
        <v>1362</v>
      </c>
      <c r="C333" s="666">
        <v>2011</v>
      </c>
      <c r="D333" s="667" t="s">
        <v>2356</v>
      </c>
      <c r="E333" s="666" t="s">
        <v>2449</v>
      </c>
      <c r="F333" s="666">
        <v>2.2759999999999998</v>
      </c>
      <c r="G333" s="668" t="s">
        <v>2336</v>
      </c>
      <c r="H333" s="666" t="s">
        <v>2337</v>
      </c>
      <c r="I333" s="666" t="s">
        <v>172</v>
      </c>
      <c r="J333" s="666" t="s">
        <v>52</v>
      </c>
      <c r="K333" s="666" t="s">
        <v>52</v>
      </c>
      <c r="L333" s="666" t="s">
        <v>52</v>
      </c>
      <c r="M333" s="666" t="s">
        <v>52</v>
      </c>
      <c r="N333" s="668" t="s">
        <v>2348</v>
      </c>
      <c r="O333" s="667" t="s">
        <v>1585</v>
      </c>
      <c r="P333" s="666" t="s">
        <v>2484</v>
      </c>
      <c r="Q333" s="677" t="s">
        <v>181</v>
      </c>
      <c r="R333" s="677"/>
      <c r="S333" s="668" t="s">
        <v>90</v>
      </c>
      <c r="T333" s="666" t="s">
        <v>90</v>
      </c>
      <c r="U333" s="668">
        <v>6</v>
      </c>
      <c r="V333" s="666">
        <v>2</v>
      </c>
      <c r="W333" s="666">
        <v>2</v>
      </c>
      <c r="X333" s="666">
        <v>2</v>
      </c>
      <c r="Y333" s="666">
        <v>3</v>
      </c>
      <c r="Z333" s="670">
        <v>33.333333333333329</v>
      </c>
      <c r="AA333" s="670">
        <v>50</v>
      </c>
      <c r="AB333" s="670">
        <v>40</v>
      </c>
      <c r="AC333" s="670">
        <v>20</v>
      </c>
      <c r="AD333" s="671">
        <v>0</v>
      </c>
      <c r="AE333" s="672">
        <v>0</v>
      </c>
      <c r="AF333" s="673">
        <v>0</v>
      </c>
      <c r="AG333" s="673">
        <v>0</v>
      </c>
      <c r="AH333" s="672">
        <v>1</v>
      </c>
      <c r="AI333" s="673">
        <v>1</v>
      </c>
      <c r="AJ333" s="674">
        <v>1</v>
      </c>
      <c r="AK333" s="675">
        <v>1</v>
      </c>
      <c r="AL333" s="675">
        <v>0</v>
      </c>
      <c r="AM333" s="675">
        <v>0</v>
      </c>
      <c r="AN333" s="676">
        <v>1</v>
      </c>
      <c r="AO333" s="672">
        <v>1</v>
      </c>
      <c r="AP333" s="675">
        <v>0</v>
      </c>
      <c r="AQ333" s="675">
        <v>0</v>
      </c>
      <c r="AR333" s="675">
        <v>0</v>
      </c>
    </row>
    <row r="334" spans="1:44" x14ac:dyDescent="0.2">
      <c r="A334" s="666" t="s">
        <v>2342</v>
      </c>
      <c r="B334" s="666" t="s">
        <v>2343</v>
      </c>
      <c r="C334" s="666">
        <v>1975</v>
      </c>
      <c r="D334" s="667" t="s">
        <v>2344</v>
      </c>
      <c r="E334" s="666" t="s">
        <v>2345</v>
      </c>
      <c r="F334" s="666">
        <v>4.407</v>
      </c>
      <c r="G334" s="668" t="s">
        <v>2336</v>
      </c>
      <c r="H334" s="666" t="s">
        <v>2337</v>
      </c>
      <c r="I334" s="666" t="s">
        <v>2208</v>
      </c>
      <c r="J334" s="667" t="s">
        <v>2346</v>
      </c>
      <c r="K334" s="666" t="s">
        <v>52</v>
      </c>
      <c r="L334" s="666" t="s">
        <v>2347</v>
      </c>
      <c r="M334" s="666" t="s">
        <v>52</v>
      </c>
      <c r="N334" s="668" t="s">
        <v>2348</v>
      </c>
      <c r="O334" s="667" t="s">
        <v>1582</v>
      </c>
      <c r="P334" s="667" t="s">
        <v>2349</v>
      </c>
      <c r="Q334" s="677" t="s">
        <v>628</v>
      </c>
      <c r="R334" s="677"/>
      <c r="S334" s="668" t="s">
        <v>90</v>
      </c>
      <c r="T334" s="667" t="s">
        <v>90</v>
      </c>
      <c r="U334" s="669">
        <v>6</v>
      </c>
      <c r="V334" s="666">
        <v>4</v>
      </c>
      <c r="W334" s="666">
        <v>2</v>
      </c>
      <c r="X334" s="667">
        <v>3</v>
      </c>
      <c r="Y334" s="667">
        <v>4.5</v>
      </c>
      <c r="Z334" s="670">
        <v>66.666666666666657</v>
      </c>
      <c r="AA334" s="670">
        <v>50</v>
      </c>
      <c r="AB334" s="670">
        <v>60</v>
      </c>
      <c r="AC334" s="670">
        <v>30</v>
      </c>
      <c r="AD334" s="671">
        <v>1</v>
      </c>
      <c r="AE334" s="672">
        <v>1</v>
      </c>
      <c r="AF334" s="673">
        <v>0</v>
      </c>
      <c r="AG334" s="673">
        <v>0</v>
      </c>
      <c r="AH334" s="672">
        <v>1</v>
      </c>
      <c r="AI334" s="673">
        <v>1</v>
      </c>
      <c r="AJ334" s="674">
        <v>1</v>
      </c>
      <c r="AK334" s="675">
        <v>1</v>
      </c>
      <c r="AL334" s="675">
        <v>0</v>
      </c>
      <c r="AM334" s="675">
        <v>0</v>
      </c>
      <c r="AN334" s="676">
        <v>0</v>
      </c>
      <c r="AO334" s="672">
        <v>1</v>
      </c>
      <c r="AP334" s="675">
        <v>0</v>
      </c>
      <c r="AQ334" s="675">
        <v>1</v>
      </c>
      <c r="AR334" s="675">
        <v>1</v>
      </c>
    </row>
    <row r="335" spans="1:44" x14ac:dyDescent="0.2">
      <c r="A335" s="666" t="s">
        <v>2342</v>
      </c>
      <c r="B335" s="666" t="s">
        <v>2343</v>
      </c>
      <c r="C335" s="666">
        <v>1975</v>
      </c>
      <c r="D335" s="667" t="s">
        <v>2344</v>
      </c>
      <c r="E335" s="666" t="s">
        <v>2345</v>
      </c>
      <c r="F335" s="666">
        <v>4.407</v>
      </c>
      <c r="G335" s="668" t="s">
        <v>2336</v>
      </c>
      <c r="H335" s="666" t="s">
        <v>2337</v>
      </c>
      <c r="I335" s="666" t="s">
        <v>2208</v>
      </c>
      <c r="J335" s="667" t="s">
        <v>2350</v>
      </c>
      <c r="K335" s="666" t="s">
        <v>52</v>
      </c>
      <c r="L335" s="667" t="s">
        <v>2347</v>
      </c>
      <c r="M335" s="666" t="s">
        <v>2485</v>
      </c>
      <c r="N335" s="668" t="s">
        <v>2348</v>
      </c>
      <c r="O335" s="667" t="s">
        <v>1582</v>
      </c>
      <c r="P335" s="667" t="s">
        <v>2349</v>
      </c>
      <c r="Q335" s="677" t="s">
        <v>628</v>
      </c>
      <c r="R335" s="677"/>
      <c r="S335" s="668" t="s">
        <v>90</v>
      </c>
      <c r="T335" s="667" t="s">
        <v>90</v>
      </c>
      <c r="U335" s="669">
        <v>6</v>
      </c>
      <c r="V335" s="666">
        <v>4</v>
      </c>
      <c r="W335" s="666">
        <v>2</v>
      </c>
      <c r="X335" s="667">
        <v>3</v>
      </c>
      <c r="Y335" s="667">
        <v>4.5</v>
      </c>
      <c r="Z335" s="670">
        <v>66.666666666666657</v>
      </c>
      <c r="AA335" s="670">
        <v>50</v>
      </c>
      <c r="AB335" s="670">
        <v>60</v>
      </c>
      <c r="AC335" s="670">
        <v>30</v>
      </c>
      <c r="AD335" s="671">
        <v>1</v>
      </c>
      <c r="AE335" s="672">
        <v>1</v>
      </c>
      <c r="AF335" s="673">
        <v>0</v>
      </c>
      <c r="AG335" s="673">
        <v>0</v>
      </c>
      <c r="AH335" s="672">
        <v>1</v>
      </c>
      <c r="AI335" s="673">
        <v>1</v>
      </c>
      <c r="AJ335" s="674">
        <v>1</v>
      </c>
      <c r="AK335" s="675">
        <v>1</v>
      </c>
      <c r="AL335" s="675">
        <v>0</v>
      </c>
      <c r="AM335" s="675">
        <v>0</v>
      </c>
      <c r="AN335" s="676">
        <v>0</v>
      </c>
      <c r="AO335" s="672">
        <v>1</v>
      </c>
      <c r="AP335" s="675">
        <v>0</v>
      </c>
      <c r="AQ335" s="675">
        <v>1</v>
      </c>
      <c r="AR335" s="675">
        <v>1</v>
      </c>
    </row>
    <row r="336" spans="1:44" x14ac:dyDescent="0.2">
      <c r="A336" s="666" t="s">
        <v>2342</v>
      </c>
      <c r="B336" s="666" t="s">
        <v>2343</v>
      </c>
      <c r="C336" s="666">
        <v>1975</v>
      </c>
      <c r="D336" s="667" t="s">
        <v>2344</v>
      </c>
      <c r="E336" s="666" t="s">
        <v>2345</v>
      </c>
      <c r="F336" s="666">
        <v>4.407</v>
      </c>
      <c r="G336" s="668" t="s">
        <v>2336</v>
      </c>
      <c r="H336" s="666" t="s">
        <v>2337</v>
      </c>
      <c r="I336" s="666" t="s">
        <v>2208</v>
      </c>
      <c r="J336" s="667" t="s">
        <v>2350</v>
      </c>
      <c r="K336" s="666" t="s">
        <v>52</v>
      </c>
      <c r="L336" s="667" t="s">
        <v>2347</v>
      </c>
      <c r="M336" s="666" t="s">
        <v>52</v>
      </c>
      <c r="N336" s="668" t="s">
        <v>2348</v>
      </c>
      <c r="O336" s="667" t="s">
        <v>1582</v>
      </c>
      <c r="P336" s="667" t="s">
        <v>2349</v>
      </c>
      <c r="Q336" s="677" t="s">
        <v>628</v>
      </c>
      <c r="R336" s="677"/>
      <c r="S336" s="668" t="s">
        <v>90</v>
      </c>
      <c r="T336" s="667" t="s">
        <v>90</v>
      </c>
      <c r="U336" s="669">
        <v>6</v>
      </c>
      <c r="V336" s="666">
        <v>4</v>
      </c>
      <c r="W336" s="666">
        <v>2</v>
      </c>
      <c r="X336" s="667">
        <v>3</v>
      </c>
      <c r="Y336" s="667">
        <v>4.5</v>
      </c>
      <c r="Z336" s="670">
        <v>66.666666666666657</v>
      </c>
      <c r="AA336" s="670">
        <v>50</v>
      </c>
      <c r="AB336" s="670">
        <v>60</v>
      </c>
      <c r="AC336" s="670">
        <v>30</v>
      </c>
      <c r="AD336" s="671">
        <v>1</v>
      </c>
      <c r="AE336" s="672">
        <v>1</v>
      </c>
      <c r="AF336" s="673">
        <v>0</v>
      </c>
      <c r="AG336" s="673">
        <v>0</v>
      </c>
      <c r="AH336" s="672">
        <v>1</v>
      </c>
      <c r="AI336" s="673">
        <v>1</v>
      </c>
      <c r="AJ336" s="674">
        <v>1</v>
      </c>
      <c r="AK336" s="675">
        <v>1</v>
      </c>
      <c r="AL336" s="675">
        <v>0</v>
      </c>
      <c r="AM336" s="675">
        <v>0</v>
      </c>
      <c r="AN336" s="676">
        <v>0</v>
      </c>
      <c r="AO336" s="672">
        <v>1</v>
      </c>
      <c r="AP336" s="675">
        <v>0</v>
      </c>
      <c r="AQ336" s="675">
        <v>1</v>
      </c>
      <c r="AR336" s="675">
        <v>1</v>
      </c>
    </row>
    <row r="337" spans="1:49" x14ac:dyDescent="0.2">
      <c r="A337" s="666" t="s">
        <v>2342</v>
      </c>
      <c r="B337" s="666" t="s">
        <v>2343</v>
      </c>
      <c r="C337" s="666">
        <v>1975</v>
      </c>
      <c r="D337" s="667" t="s">
        <v>2344</v>
      </c>
      <c r="E337" s="666" t="s">
        <v>2345</v>
      </c>
      <c r="F337" s="666">
        <v>4.407</v>
      </c>
      <c r="G337" s="668" t="s">
        <v>2336</v>
      </c>
      <c r="H337" s="666" t="s">
        <v>2337</v>
      </c>
      <c r="I337" s="666" t="s">
        <v>2208</v>
      </c>
      <c r="J337" s="667" t="s">
        <v>2352</v>
      </c>
      <c r="K337" s="666" t="s">
        <v>52</v>
      </c>
      <c r="L337" s="667" t="s">
        <v>2347</v>
      </c>
      <c r="M337" s="666" t="s">
        <v>2485</v>
      </c>
      <c r="N337" s="668" t="s">
        <v>2348</v>
      </c>
      <c r="O337" s="667" t="s">
        <v>1582</v>
      </c>
      <c r="P337" s="667" t="s">
        <v>2349</v>
      </c>
      <c r="Q337" s="677" t="s">
        <v>628</v>
      </c>
      <c r="R337" s="677"/>
      <c r="S337" s="668" t="s">
        <v>90</v>
      </c>
      <c r="T337" s="667" t="s">
        <v>90</v>
      </c>
      <c r="U337" s="669">
        <v>6</v>
      </c>
      <c r="V337" s="666">
        <v>4</v>
      </c>
      <c r="W337" s="666">
        <v>2</v>
      </c>
      <c r="X337" s="667">
        <v>3</v>
      </c>
      <c r="Y337" s="667">
        <v>4.5</v>
      </c>
      <c r="Z337" s="670">
        <v>66.666666666666657</v>
      </c>
      <c r="AA337" s="670">
        <v>50</v>
      </c>
      <c r="AB337" s="670">
        <v>60</v>
      </c>
      <c r="AC337" s="670">
        <v>30</v>
      </c>
      <c r="AD337" s="671">
        <v>1</v>
      </c>
      <c r="AE337" s="672">
        <v>1</v>
      </c>
      <c r="AF337" s="673">
        <v>0</v>
      </c>
      <c r="AG337" s="673">
        <v>0</v>
      </c>
      <c r="AH337" s="672">
        <v>1</v>
      </c>
      <c r="AI337" s="673">
        <v>1</v>
      </c>
      <c r="AJ337" s="674">
        <v>1</v>
      </c>
      <c r="AK337" s="675">
        <v>1</v>
      </c>
      <c r="AL337" s="675">
        <v>0</v>
      </c>
      <c r="AM337" s="675">
        <v>0</v>
      </c>
      <c r="AN337" s="676">
        <v>0</v>
      </c>
      <c r="AO337" s="672">
        <v>1</v>
      </c>
      <c r="AP337" s="675">
        <v>0</v>
      </c>
      <c r="AQ337" s="675">
        <v>1</v>
      </c>
      <c r="AR337" s="675">
        <v>1</v>
      </c>
    </row>
    <row r="338" spans="1:49" x14ac:dyDescent="0.2">
      <c r="A338" s="666" t="s">
        <v>2342</v>
      </c>
      <c r="B338" s="666" t="s">
        <v>2343</v>
      </c>
      <c r="C338" s="666">
        <v>1975</v>
      </c>
      <c r="D338" s="667" t="s">
        <v>2344</v>
      </c>
      <c r="E338" s="666" t="s">
        <v>2345</v>
      </c>
      <c r="F338" s="666">
        <v>4.407</v>
      </c>
      <c r="G338" s="668" t="s">
        <v>2336</v>
      </c>
      <c r="H338" s="666" t="s">
        <v>2337</v>
      </c>
      <c r="I338" s="666" t="s">
        <v>2208</v>
      </c>
      <c r="J338" s="667" t="s">
        <v>2352</v>
      </c>
      <c r="K338" s="666" t="s">
        <v>52</v>
      </c>
      <c r="L338" s="667" t="s">
        <v>2347</v>
      </c>
      <c r="M338" s="666" t="s">
        <v>52</v>
      </c>
      <c r="N338" s="668" t="s">
        <v>2348</v>
      </c>
      <c r="O338" s="667" t="s">
        <v>1582</v>
      </c>
      <c r="P338" s="667" t="s">
        <v>2349</v>
      </c>
      <c r="Q338" s="677" t="s">
        <v>628</v>
      </c>
      <c r="R338" s="677"/>
      <c r="S338" s="668" t="s">
        <v>90</v>
      </c>
      <c r="T338" s="667" t="s">
        <v>90</v>
      </c>
      <c r="U338" s="669">
        <v>6</v>
      </c>
      <c r="V338" s="666">
        <v>4</v>
      </c>
      <c r="W338" s="666">
        <v>2</v>
      </c>
      <c r="X338" s="667">
        <v>3</v>
      </c>
      <c r="Y338" s="667">
        <v>4.5</v>
      </c>
      <c r="Z338" s="670">
        <v>66.666666666666657</v>
      </c>
      <c r="AA338" s="670">
        <v>50</v>
      </c>
      <c r="AB338" s="670">
        <v>60</v>
      </c>
      <c r="AC338" s="670">
        <v>30</v>
      </c>
      <c r="AD338" s="671">
        <v>1</v>
      </c>
      <c r="AE338" s="672">
        <v>1</v>
      </c>
      <c r="AF338" s="673">
        <v>0</v>
      </c>
      <c r="AG338" s="673">
        <v>0</v>
      </c>
      <c r="AH338" s="672">
        <v>1</v>
      </c>
      <c r="AI338" s="673">
        <v>1</v>
      </c>
      <c r="AJ338" s="674">
        <v>1</v>
      </c>
      <c r="AK338" s="675">
        <v>1</v>
      </c>
      <c r="AL338" s="675">
        <v>0</v>
      </c>
      <c r="AM338" s="675">
        <v>0</v>
      </c>
      <c r="AN338" s="676">
        <v>0</v>
      </c>
      <c r="AO338" s="672">
        <v>1</v>
      </c>
      <c r="AP338" s="675">
        <v>0</v>
      </c>
      <c r="AQ338" s="675">
        <v>1</v>
      </c>
      <c r="AR338" s="675">
        <v>1</v>
      </c>
    </row>
    <row r="339" spans="1:49" x14ac:dyDescent="0.2">
      <c r="A339" s="666" t="s">
        <v>2342</v>
      </c>
      <c r="B339" s="666" t="s">
        <v>2343</v>
      </c>
      <c r="C339" s="666">
        <v>1975</v>
      </c>
      <c r="D339" s="667" t="s">
        <v>2344</v>
      </c>
      <c r="E339" s="666" t="s">
        <v>2345</v>
      </c>
      <c r="F339" s="666">
        <v>4.407</v>
      </c>
      <c r="G339" s="668" t="s">
        <v>2336</v>
      </c>
      <c r="H339" s="666" t="s">
        <v>2337</v>
      </c>
      <c r="I339" s="666" t="s">
        <v>2208</v>
      </c>
      <c r="J339" s="667" t="s">
        <v>2351</v>
      </c>
      <c r="K339" s="666" t="s">
        <v>52</v>
      </c>
      <c r="L339" s="667" t="s">
        <v>2347</v>
      </c>
      <c r="M339" s="666" t="s">
        <v>52</v>
      </c>
      <c r="N339" s="668" t="s">
        <v>2348</v>
      </c>
      <c r="O339" s="667" t="s">
        <v>1582</v>
      </c>
      <c r="P339" s="667" t="s">
        <v>2349</v>
      </c>
      <c r="Q339" s="677" t="s">
        <v>628</v>
      </c>
      <c r="R339" s="677"/>
      <c r="S339" s="668" t="s">
        <v>90</v>
      </c>
      <c r="T339" s="667" t="s">
        <v>90</v>
      </c>
      <c r="U339" s="669">
        <v>6</v>
      </c>
      <c r="V339" s="666">
        <v>4</v>
      </c>
      <c r="W339" s="666">
        <v>2</v>
      </c>
      <c r="X339" s="667">
        <v>3</v>
      </c>
      <c r="Y339" s="667">
        <v>4.5</v>
      </c>
      <c r="Z339" s="670">
        <v>66.666666666666657</v>
      </c>
      <c r="AA339" s="670">
        <v>50</v>
      </c>
      <c r="AB339" s="670">
        <v>60</v>
      </c>
      <c r="AC339" s="670">
        <v>30</v>
      </c>
      <c r="AD339" s="671">
        <v>1</v>
      </c>
      <c r="AE339" s="672">
        <v>1</v>
      </c>
      <c r="AF339" s="673">
        <v>0</v>
      </c>
      <c r="AG339" s="673">
        <v>0</v>
      </c>
      <c r="AH339" s="672">
        <v>1</v>
      </c>
      <c r="AI339" s="673">
        <v>1</v>
      </c>
      <c r="AJ339" s="674">
        <v>1</v>
      </c>
      <c r="AK339" s="675">
        <v>1</v>
      </c>
      <c r="AL339" s="675">
        <v>0</v>
      </c>
      <c r="AM339" s="675">
        <v>0</v>
      </c>
      <c r="AN339" s="676">
        <v>0</v>
      </c>
      <c r="AO339" s="672">
        <v>1</v>
      </c>
      <c r="AP339" s="675">
        <v>0</v>
      </c>
      <c r="AQ339" s="675">
        <v>1</v>
      </c>
      <c r="AR339" s="675">
        <v>1</v>
      </c>
    </row>
    <row r="340" spans="1:49" x14ac:dyDescent="0.2">
      <c r="A340" s="666" t="s">
        <v>2342</v>
      </c>
      <c r="B340" s="666" t="s">
        <v>2343</v>
      </c>
      <c r="C340" s="666">
        <v>1975</v>
      </c>
      <c r="D340" s="667" t="s">
        <v>2344</v>
      </c>
      <c r="E340" s="666" t="s">
        <v>2345</v>
      </c>
      <c r="F340" s="666">
        <v>4.407</v>
      </c>
      <c r="G340" s="668" t="s">
        <v>2336</v>
      </c>
      <c r="H340" s="666" t="s">
        <v>2337</v>
      </c>
      <c r="I340" s="666" t="s">
        <v>2208</v>
      </c>
      <c r="J340" s="667" t="s">
        <v>2346</v>
      </c>
      <c r="K340" s="667" t="s">
        <v>656</v>
      </c>
      <c r="L340" s="666" t="s">
        <v>2362</v>
      </c>
      <c r="M340" s="666" t="s">
        <v>52</v>
      </c>
      <c r="N340" s="668" t="s">
        <v>2348</v>
      </c>
      <c r="O340" s="667" t="s">
        <v>1582</v>
      </c>
      <c r="P340" s="667" t="s">
        <v>2349</v>
      </c>
      <c r="Q340" s="677" t="s">
        <v>628</v>
      </c>
      <c r="R340" s="677"/>
      <c r="S340" s="668" t="s">
        <v>90</v>
      </c>
      <c r="T340" s="667" t="s">
        <v>90</v>
      </c>
      <c r="U340" s="669">
        <v>6</v>
      </c>
      <c r="V340" s="666">
        <v>4</v>
      </c>
      <c r="W340" s="666">
        <v>2</v>
      </c>
      <c r="X340" s="667">
        <v>3</v>
      </c>
      <c r="Y340" s="667">
        <v>4.5</v>
      </c>
      <c r="Z340" s="670">
        <v>66.666666666666657</v>
      </c>
      <c r="AA340" s="670">
        <v>50</v>
      </c>
      <c r="AB340" s="670">
        <v>60</v>
      </c>
      <c r="AC340" s="670">
        <v>30</v>
      </c>
      <c r="AD340" s="671">
        <v>1</v>
      </c>
      <c r="AE340" s="672">
        <v>1</v>
      </c>
      <c r="AF340" s="673">
        <v>0</v>
      </c>
      <c r="AG340" s="673">
        <v>0</v>
      </c>
      <c r="AH340" s="672">
        <v>1</v>
      </c>
      <c r="AI340" s="673">
        <v>1</v>
      </c>
      <c r="AJ340" s="674">
        <v>1</v>
      </c>
      <c r="AK340" s="675">
        <v>1</v>
      </c>
      <c r="AL340" s="675">
        <v>0</v>
      </c>
      <c r="AM340" s="675">
        <v>0</v>
      </c>
      <c r="AN340" s="676">
        <v>0</v>
      </c>
      <c r="AO340" s="672">
        <v>1</v>
      </c>
      <c r="AP340" s="675">
        <v>0</v>
      </c>
      <c r="AQ340" s="675">
        <v>1</v>
      </c>
      <c r="AR340" s="675">
        <v>1</v>
      </c>
    </row>
    <row r="341" spans="1:49" x14ac:dyDescent="0.2">
      <c r="A341" s="666" t="s">
        <v>2342</v>
      </c>
      <c r="B341" s="666" t="s">
        <v>2343</v>
      </c>
      <c r="C341" s="666">
        <v>1975</v>
      </c>
      <c r="D341" s="667" t="s">
        <v>2344</v>
      </c>
      <c r="E341" s="666" t="s">
        <v>2345</v>
      </c>
      <c r="F341" s="666">
        <v>4.407</v>
      </c>
      <c r="G341" s="668" t="s">
        <v>2336</v>
      </c>
      <c r="H341" s="666" t="s">
        <v>2337</v>
      </c>
      <c r="I341" s="666" t="s">
        <v>2208</v>
      </c>
      <c r="J341" s="667" t="s">
        <v>2350</v>
      </c>
      <c r="K341" s="667" t="s">
        <v>656</v>
      </c>
      <c r="L341" s="666" t="s">
        <v>2362</v>
      </c>
      <c r="M341" s="666" t="s">
        <v>52</v>
      </c>
      <c r="N341" s="668" t="s">
        <v>2348</v>
      </c>
      <c r="O341" s="667" t="s">
        <v>1582</v>
      </c>
      <c r="P341" s="667" t="s">
        <v>2349</v>
      </c>
      <c r="Q341" s="677" t="s">
        <v>628</v>
      </c>
      <c r="R341" s="677"/>
      <c r="S341" s="668" t="s">
        <v>90</v>
      </c>
      <c r="T341" s="667" t="s">
        <v>90</v>
      </c>
      <c r="U341" s="669">
        <v>6</v>
      </c>
      <c r="V341" s="666">
        <v>4</v>
      </c>
      <c r="W341" s="666">
        <v>2</v>
      </c>
      <c r="X341" s="667">
        <v>3</v>
      </c>
      <c r="Y341" s="667">
        <v>4.5</v>
      </c>
      <c r="Z341" s="670">
        <v>66.666666666666657</v>
      </c>
      <c r="AA341" s="670">
        <v>50</v>
      </c>
      <c r="AB341" s="670">
        <v>60</v>
      </c>
      <c r="AC341" s="670">
        <v>30</v>
      </c>
      <c r="AD341" s="671">
        <v>1</v>
      </c>
      <c r="AE341" s="672">
        <v>1</v>
      </c>
      <c r="AF341" s="673">
        <v>0</v>
      </c>
      <c r="AG341" s="673">
        <v>0</v>
      </c>
      <c r="AH341" s="672">
        <v>1</v>
      </c>
      <c r="AI341" s="673">
        <v>1</v>
      </c>
      <c r="AJ341" s="674">
        <v>1</v>
      </c>
      <c r="AK341" s="675">
        <v>1</v>
      </c>
      <c r="AL341" s="675">
        <v>0</v>
      </c>
      <c r="AM341" s="675">
        <v>0</v>
      </c>
      <c r="AN341" s="676">
        <v>0</v>
      </c>
      <c r="AO341" s="672">
        <v>1</v>
      </c>
      <c r="AP341" s="675">
        <v>0</v>
      </c>
      <c r="AQ341" s="675">
        <v>1</v>
      </c>
      <c r="AR341" s="675">
        <v>1</v>
      </c>
    </row>
    <row r="342" spans="1:49" x14ac:dyDescent="0.2">
      <c r="A342" s="666" t="s">
        <v>2342</v>
      </c>
      <c r="B342" s="666" t="s">
        <v>2343</v>
      </c>
      <c r="C342" s="666">
        <v>1975</v>
      </c>
      <c r="D342" s="667" t="s">
        <v>2344</v>
      </c>
      <c r="E342" s="666" t="s">
        <v>2345</v>
      </c>
      <c r="F342" s="666">
        <v>4.407</v>
      </c>
      <c r="G342" s="668" t="s">
        <v>2336</v>
      </c>
      <c r="H342" s="666" t="s">
        <v>2337</v>
      </c>
      <c r="I342" s="666" t="s">
        <v>2208</v>
      </c>
      <c r="J342" s="667" t="s">
        <v>2352</v>
      </c>
      <c r="K342" s="667" t="s">
        <v>2486</v>
      </c>
      <c r="L342" s="666" t="s">
        <v>2362</v>
      </c>
      <c r="M342" s="666" t="s">
        <v>52</v>
      </c>
      <c r="N342" s="668" t="s">
        <v>2348</v>
      </c>
      <c r="O342" s="667" t="s">
        <v>1582</v>
      </c>
      <c r="P342" s="667" t="s">
        <v>2349</v>
      </c>
      <c r="Q342" s="677" t="s">
        <v>628</v>
      </c>
      <c r="R342" s="677"/>
      <c r="S342" s="668" t="s">
        <v>90</v>
      </c>
      <c r="T342" s="667" t="s">
        <v>90</v>
      </c>
      <c r="U342" s="669">
        <v>6</v>
      </c>
      <c r="V342" s="666">
        <v>4</v>
      </c>
      <c r="W342" s="666">
        <v>2</v>
      </c>
      <c r="X342" s="667">
        <v>3</v>
      </c>
      <c r="Y342" s="667">
        <v>4.5</v>
      </c>
      <c r="Z342" s="670">
        <v>66.666666666666657</v>
      </c>
      <c r="AA342" s="670">
        <v>50</v>
      </c>
      <c r="AB342" s="670">
        <v>60</v>
      </c>
      <c r="AC342" s="670">
        <v>30</v>
      </c>
      <c r="AD342" s="671">
        <v>1</v>
      </c>
      <c r="AE342" s="672">
        <v>1</v>
      </c>
      <c r="AF342" s="673">
        <v>0</v>
      </c>
      <c r="AG342" s="673">
        <v>0</v>
      </c>
      <c r="AH342" s="672">
        <v>1</v>
      </c>
      <c r="AI342" s="673">
        <v>1</v>
      </c>
      <c r="AJ342" s="674">
        <v>1</v>
      </c>
      <c r="AK342" s="675">
        <v>1</v>
      </c>
      <c r="AL342" s="675">
        <v>0</v>
      </c>
      <c r="AM342" s="675">
        <v>0</v>
      </c>
      <c r="AN342" s="676">
        <v>0</v>
      </c>
      <c r="AO342" s="672">
        <v>1</v>
      </c>
      <c r="AP342" s="675">
        <v>0</v>
      </c>
      <c r="AQ342" s="675">
        <v>1</v>
      </c>
      <c r="AR342" s="675">
        <v>1</v>
      </c>
    </row>
    <row r="343" spans="1:49" x14ac:dyDescent="0.2">
      <c r="A343" s="666" t="s">
        <v>2342</v>
      </c>
      <c r="B343" s="666" t="s">
        <v>2343</v>
      </c>
      <c r="C343" s="666">
        <v>1975</v>
      </c>
      <c r="D343" s="667" t="s">
        <v>2344</v>
      </c>
      <c r="E343" s="666" t="s">
        <v>2345</v>
      </c>
      <c r="F343" s="666">
        <v>4.407</v>
      </c>
      <c r="G343" s="668" t="s">
        <v>2336</v>
      </c>
      <c r="H343" s="666" t="s">
        <v>2337</v>
      </c>
      <c r="I343" s="666" t="s">
        <v>2208</v>
      </c>
      <c r="J343" s="667" t="s">
        <v>2351</v>
      </c>
      <c r="K343" s="667" t="s">
        <v>656</v>
      </c>
      <c r="L343" s="666" t="s">
        <v>2362</v>
      </c>
      <c r="M343" s="666" t="s">
        <v>52</v>
      </c>
      <c r="N343" s="668" t="s">
        <v>2348</v>
      </c>
      <c r="O343" s="667" t="s">
        <v>1582</v>
      </c>
      <c r="P343" s="667" t="s">
        <v>2349</v>
      </c>
      <c r="Q343" s="677" t="s">
        <v>628</v>
      </c>
      <c r="R343" s="677"/>
      <c r="S343" s="668" t="s">
        <v>90</v>
      </c>
      <c r="T343" s="667" t="s">
        <v>90</v>
      </c>
      <c r="U343" s="669">
        <v>6</v>
      </c>
      <c r="V343" s="666">
        <v>4</v>
      </c>
      <c r="W343" s="666">
        <v>2</v>
      </c>
      <c r="X343" s="667">
        <v>3</v>
      </c>
      <c r="Y343" s="667">
        <v>4.5</v>
      </c>
      <c r="Z343" s="670">
        <v>66.666666666666657</v>
      </c>
      <c r="AA343" s="670">
        <v>50</v>
      </c>
      <c r="AB343" s="670">
        <v>60</v>
      </c>
      <c r="AC343" s="670">
        <v>30</v>
      </c>
      <c r="AD343" s="671">
        <v>1</v>
      </c>
      <c r="AE343" s="672">
        <v>1</v>
      </c>
      <c r="AF343" s="673">
        <v>0</v>
      </c>
      <c r="AG343" s="673">
        <v>0</v>
      </c>
      <c r="AH343" s="672">
        <v>1</v>
      </c>
      <c r="AI343" s="673">
        <v>1</v>
      </c>
      <c r="AJ343" s="674">
        <v>1</v>
      </c>
      <c r="AK343" s="675">
        <v>1</v>
      </c>
      <c r="AL343" s="675">
        <v>0</v>
      </c>
      <c r="AM343" s="675">
        <v>0</v>
      </c>
      <c r="AN343" s="676">
        <v>0</v>
      </c>
      <c r="AO343" s="672">
        <v>1</v>
      </c>
      <c r="AP343" s="675">
        <v>0</v>
      </c>
      <c r="AQ343" s="675">
        <v>1</v>
      </c>
      <c r="AR343" s="675">
        <v>1</v>
      </c>
      <c r="AW343" s="433"/>
    </row>
    <row r="344" spans="1:49" x14ac:dyDescent="0.2">
      <c r="A344" s="666" t="s">
        <v>2487</v>
      </c>
      <c r="B344" s="666" t="s">
        <v>2343</v>
      </c>
      <c r="C344" s="666">
        <v>1975</v>
      </c>
      <c r="D344" s="667" t="s">
        <v>2344</v>
      </c>
      <c r="E344" s="666" t="s">
        <v>2345</v>
      </c>
      <c r="F344" s="666">
        <v>4.407</v>
      </c>
      <c r="G344" s="668" t="s">
        <v>2336</v>
      </c>
      <c r="H344" s="666" t="s">
        <v>2337</v>
      </c>
      <c r="I344" s="666" t="s">
        <v>2367</v>
      </c>
      <c r="J344" s="667" t="s">
        <v>52</v>
      </c>
      <c r="K344" s="667" t="s">
        <v>656</v>
      </c>
      <c r="L344" s="667" t="s">
        <v>2347</v>
      </c>
      <c r="M344" s="666" t="s">
        <v>52</v>
      </c>
      <c r="N344" s="668" t="s">
        <v>2348</v>
      </c>
      <c r="O344" s="667" t="s">
        <v>1582</v>
      </c>
      <c r="P344" s="667" t="s">
        <v>2349</v>
      </c>
      <c r="Q344" s="677" t="s">
        <v>628</v>
      </c>
      <c r="R344" s="677"/>
      <c r="S344" s="668" t="s">
        <v>90</v>
      </c>
      <c r="T344" s="667" t="s">
        <v>90</v>
      </c>
      <c r="U344" s="669">
        <v>6</v>
      </c>
      <c r="V344" s="666">
        <v>2</v>
      </c>
      <c r="W344" s="666">
        <v>2</v>
      </c>
      <c r="X344" s="667">
        <v>1</v>
      </c>
      <c r="Y344" s="667">
        <v>0.63</v>
      </c>
      <c r="Z344" s="670">
        <v>33.333333333333329</v>
      </c>
      <c r="AA344" s="670">
        <v>50</v>
      </c>
      <c r="AB344" s="670">
        <v>20</v>
      </c>
      <c r="AC344" s="670">
        <v>4.2</v>
      </c>
      <c r="AD344" s="671">
        <v>1</v>
      </c>
      <c r="AE344" s="672">
        <v>0</v>
      </c>
      <c r="AF344" s="673">
        <v>0</v>
      </c>
      <c r="AG344" s="673">
        <v>0</v>
      </c>
      <c r="AH344" s="672">
        <v>1</v>
      </c>
      <c r="AI344" s="673">
        <v>0</v>
      </c>
      <c r="AJ344" s="674">
        <v>1</v>
      </c>
      <c r="AK344" s="675">
        <v>1</v>
      </c>
      <c r="AL344" s="675">
        <v>0</v>
      </c>
      <c r="AM344" s="675">
        <v>0</v>
      </c>
      <c r="AN344" s="676">
        <v>0</v>
      </c>
      <c r="AO344" s="672">
        <v>0</v>
      </c>
      <c r="AP344" s="675">
        <v>0</v>
      </c>
      <c r="AQ344" s="675">
        <v>0</v>
      </c>
      <c r="AR344" s="675">
        <v>1</v>
      </c>
    </row>
    <row r="345" spans="1:49" x14ac:dyDescent="0.2">
      <c r="A345" s="666" t="s">
        <v>2451</v>
      </c>
      <c r="B345" s="666" t="s">
        <v>1339</v>
      </c>
      <c r="C345" s="666">
        <v>1979</v>
      </c>
      <c r="D345" s="667" t="s">
        <v>2344</v>
      </c>
      <c r="E345" s="666" t="s">
        <v>2397</v>
      </c>
      <c r="F345" s="666" t="s">
        <v>52</v>
      </c>
      <c r="G345" s="668" t="s">
        <v>2336</v>
      </c>
      <c r="H345" s="666" t="s">
        <v>2337</v>
      </c>
      <c r="I345" s="666" t="s">
        <v>2367</v>
      </c>
      <c r="J345" s="667" t="s">
        <v>52</v>
      </c>
      <c r="K345" s="667" t="s">
        <v>710</v>
      </c>
      <c r="L345" s="667" t="s">
        <v>2347</v>
      </c>
      <c r="M345" s="666" t="s">
        <v>52</v>
      </c>
      <c r="N345" s="668" t="s">
        <v>2348</v>
      </c>
      <c r="O345" s="667" t="s">
        <v>1582</v>
      </c>
      <c r="P345" s="667" t="s">
        <v>2349</v>
      </c>
      <c r="Q345" s="677" t="s">
        <v>681</v>
      </c>
      <c r="R345" s="667" t="s">
        <v>51</v>
      </c>
      <c r="S345" s="668" t="s">
        <v>90</v>
      </c>
      <c r="T345" s="667" t="s">
        <v>90</v>
      </c>
      <c r="U345" s="668">
        <v>6</v>
      </c>
      <c r="V345" s="666">
        <v>3</v>
      </c>
      <c r="W345" s="666">
        <v>3</v>
      </c>
      <c r="X345" s="666">
        <v>2</v>
      </c>
      <c r="Y345" s="666">
        <v>4</v>
      </c>
      <c r="Z345" s="670">
        <v>50</v>
      </c>
      <c r="AA345" s="670">
        <v>75</v>
      </c>
      <c r="AB345" s="670">
        <v>40</v>
      </c>
      <c r="AC345" s="670">
        <v>26.666666666666668</v>
      </c>
      <c r="AD345" s="671">
        <v>1</v>
      </c>
      <c r="AE345" s="672">
        <v>0</v>
      </c>
      <c r="AF345" s="673">
        <v>0</v>
      </c>
      <c r="AG345" s="673">
        <v>0</v>
      </c>
      <c r="AH345" s="672">
        <v>1</v>
      </c>
      <c r="AI345" s="673">
        <v>1</v>
      </c>
      <c r="AJ345" s="674">
        <v>1</v>
      </c>
      <c r="AK345" s="675">
        <v>1</v>
      </c>
      <c r="AL345" s="675">
        <v>0</v>
      </c>
      <c r="AM345" s="675">
        <v>1</v>
      </c>
      <c r="AN345" s="676">
        <v>1</v>
      </c>
      <c r="AO345" s="672">
        <v>1</v>
      </c>
      <c r="AP345" s="675">
        <v>0</v>
      </c>
      <c r="AQ345" s="675">
        <v>0</v>
      </c>
      <c r="AR345" s="675">
        <v>0</v>
      </c>
    </row>
    <row r="346" spans="1:49" x14ac:dyDescent="0.2">
      <c r="A346" s="666" t="s">
        <v>2452</v>
      </c>
      <c r="B346" s="666" t="s">
        <v>1339</v>
      </c>
      <c r="C346" s="666">
        <v>1979</v>
      </c>
      <c r="D346" s="667" t="s">
        <v>2344</v>
      </c>
      <c r="E346" s="666" t="s">
        <v>2397</v>
      </c>
      <c r="F346" s="666" t="s">
        <v>52</v>
      </c>
      <c r="G346" s="668" t="s">
        <v>2336</v>
      </c>
      <c r="H346" s="666" t="s">
        <v>2337</v>
      </c>
      <c r="I346" s="666" t="s">
        <v>2208</v>
      </c>
      <c r="J346" s="667" t="s">
        <v>2453</v>
      </c>
      <c r="K346" s="666" t="s">
        <v>52</v>
      </c>
      <c r="L346" s="667" t="s">
        <v>2347</v>
      </c>
      <c r="M346" s="666" t="s">
        <v>52</v>
      </c>
      <c r="N346" s="668" t="s">
        <v>2348</v>
      </c>
      <c r="O346" s="667" t="s">
        <v>1582</v>
      </c>
      <c r="P346" s="667" t="s">
        <v>2349</v>
      </c>
      <c r="Q346" s="677" t="s">
        <v>681</v>
      </c>
      <c r="R346" s="667" t="s">
        <v>51</v>
      </c>
      <c r="S346" s="668" t="s">
        <v>90</v>
      </c>
      <c r="T346" s="667" t="s">
        <v>90</v>
      </c>
      <c r="U346" s="668">
        <v>6</v>
      </c>
      <c r="V346" s="666">
        <v>4</v>
      </c>
      <c r="W346" s="666">
        <v>3</v>
      </c>
      <c r="X346" s="666">
        <v>2</v>
      </c>
      <c r="Y346" s="666">
        <v>9</v>
      </c>
      <c r="Z346" s="670">
        <v>66.666666666666657</v>
      </c>
      <c r="AA346" s="670">
        <v>75</v>
      </c>
      <c r="AB346" s="670">
        <v>40</v>
      </c>
      <c r="AC346" s="670">
        <v>60</v>
      </c>
      <c r="AD346" s="671">
        <v>1</v>
      </c>
      <c r="AE346" s="672">
        <v>1</v>
      </c>
      <c r="AF346" s="673">
        <v>0</v>
      </c>
      <c r="AG346" s="673">
        <v>0</v>
      </c>
      <c r="AH346" s="672">
        <v>1</v>
      </c>
      <c r="AI346" s="673">
        <v>1</v>
      </c>
      <c r="AJ346" s="674">
        <v>1</v>
      </c>
      <c r="AK346" s="675">
        <v>1</v>
      </c>
      <c r="AL346" s="675">
        <v>0</v>
      </c>
      <c r="AM346" s="675">
        <v>1</v>
      </c>
      <c r="AN346" s="676">
        <v>1</v>
      </c>
      <c r="AO346" s="672">
        <v>1</v>
      </c>
      <c r="AP346" s="675">
        <v>0</v>
      </c>
      <c r="AQ346" s="675">
        <v>0</v>
      </c>
      <c r="AR346" s="675">
        <v>0</v>
      </c>
    </row>
    <row r="347" spans="1:49" x14ac:dyDescent="0.2">
      <c r="A347" s="666" t="s">
        <v>2452</v>
      </c>
      <c r="B347" s="666" t="s">
        <v>1339</v>
      </c>
      <c r="C347" s="666">
        <v>1979</v>
      </c>
      <c r="D347" s="667" t="s">
        <v>2344</v>
      </c>
      <c r="E347" s="666" t="s">
        <v>2397</v>
      </c>
      <c r="F347" s="666" t="s">
        <v>52</v>
      </c>
      <c r="G347" s="668" t="s">
        <v>2336</v>
      </c>
      <c r="H347" s="666" t="s">
        <v>2337</v>
      </c>
      <c r="I347" s="666" t="s">
        <v>2208</v>
      </c>
      <c r="J347" s="667" t="s">
        <v>2453</v>
      </c>
      <c r="K347" s="667" t="s">
        <v>710</v>
      </c>
      <c r="L347" s="666" t="s">
        <v>2362</v>
      </c>
      <c r="M347" s="666" t="s">
        <v>52</v>
      </c>
      <c r="N347" s="668" t="s">
        <v>2348</v>
      </c>
      <c r="O347" s="667" t="s">
        <v>1582</v>
      </c>
      <c r="P347" s="667" t="s">
        <v>2349</v>
      </c>
      <c r="Q347" s="677" t="s">
        <v>681</v>
      </c>
      <c r="R347" s="667" t="s">
        <v>51</v>
      </c>
      <c r="S347" s="668" t="s">
        <v>90</v>
      </c>
      <c r="T347" s="667" t="s">
        <v>90</v>
      </c>
      <c r="U347" s="668">
        <v>6</v>
      </c>
      <c r="V347" s="666">
        <v>4</v>
      </c>
      <c r="W347" s="666">
        <v>3</v>
      </c>
      <c r="X347" s="666">
        <v>2</v>
      </c>
      <c r="Y347" s="666">
        <v>9</v>
      </c>
      <c r="Z347" s="670">
        <v>66.666666666666657</v>
      </c>
      <c r="AA347" s="670">
        <v>75</v>
      </c>
      <c r="AB347" s="670">
        <v>40</v>
      </c>
      <c r="AC347" s="670">
        <v>60</v>
      </c>
      <c r="AD347" s="671">
        <v>1</v>
      </c>
      <c r="AE347" s="672">
        <v>1</v>
      </c>
      <c r="AF347" s="673">
        <v>0</v>
      </c>
      <c r="AG347" s="673">
        <v>0</v>
      </c>
      <c r="AH347" s="672">
        <v>1</v>
      </c>
      <c r="AI347" s="673">
        <v>1</v>
      </c>
      <c r="AJ347" s="674">
        <v>1</v>
      </c>
      <c r="AK347" s="675">
        <v>1</v>
      </c>
      <c r="AL347" s="675">
        <v>0</v>
      </c>
      <c r="AM347" s="675">
        <v>1</v>
      </c>
      <c r="AN347" s="676">
        <v>1</v>
      </c>
      <c r="AO347" s="672">
        <v>1</v>
      </c>
      <c r="AP347" s="675">
        <v>0</v>
      </c>
      <c r="AQ347" s="675">
        <v>0</v>
      </c>
      <c r="AR347" s="675">
        <v>0</v>
      </c>
    </row>
    <row r="348" spans="1:49" x14ac:dyDescent="0.2">
      <c r="A348" s="666" t="s">
        <v>2452</v>
      </c>
      <c r="B348" s="666" t="s">
        <v>1339</v>
      </c>
      <c r="C348" s="666">
        <v>1979</v>
      </c>
      <c r="D348" s="667" t="s">
        <v>2344</v>
      </c>
      <c r="E348" s="666" t="s">
        <v>2397</v>
      </c>
      <c r="F348" s="666" t="s">
        <v>52</v>
      </c>
      <c r="G348" s="668" t="s">
        <v>2336</v>
      </c>
      <c r="H348" s="666" t="s">
        <v>2337</v>
      </c>
      <c r="I348" s="666" t="s">
        <v>2208</v>
      </c>
      <c r="J348" s="667" t="s">
        <v>2453</v>
      </c>
      <c r="K348" s="666" t="s">
        <v>52</v>
      </c>
      <c r="L348" s="667" t="s">
        <v>2347</v>
      </c>
      <c r="M348" s="666" t="s">
        <v>52</v>
      </c>
      <c r="N348" s="668" t="s">
        <v>2348</v>
      </c>
      <c r="O348" s="667" t="s">
        <v>1582</v>
      </c>
      <c r="P348" s="667" t="s">
        <v>2349</v>
      </c>
      <c r="Q348" s="677" t="s">
        <v>681</v>
      </c>
      <c r="R348" s="667" t="s">
        <v>269</v>
      </c>
      <c r="S348" s="668" t="s">
        <v>90</v>
      </c>
      <c r="T348" s="667" t="s">
        <v>90</v>
      </c>
      <c r="U348" s="668">
        <v>6</v>
      </c>
      <c r="V348" s="666">
        <v>4</v>
      </c>
      <c r="W348" s="666">
        <v>3</v>
      </c>
      <c r="X348" s="666">
        <v>2</v>
      </c>
      <c r="Y348" s="666">
        <v>9</v>
      </c>
      <c r="Z348" s="670">
        <v>66.666666666666657</v>
      </c>
      <c r="AA348" s="670">
        <v>75</v>
      </c>
      <c r="AB348" s="670">
        <v>40</v>
      </c>
      <c r="AC348" s="670">
        <v>60</v>
      </c>
      <c r="AD348" s="671">
        <v>1</v>
      </c>
      <c r="AE348" s="672">
        <v>1</v>
      </c>
      <c r="AF348" s="673">
        <v>0</v>
      </c>
      <c r="AG348" s="673">
        <v>0</v>
      </c>
      <c r="AH348" s="672">
        <v>1</v>
      </c>
      <c r="AI348" s="673">
        <v>1</v>
      </c>
      <c r="AJ348" s="674">
        <v>1</v>
      </c>
      <c r="AK348" s="675">
        <v>1</v>
      </c>
      <c r="AL348" s="675">
        <v>0</v>
      </c>
      <c r="AM348" s="675">
        <v>1</v>
      </c>
      <c r="AN348" s="676">
        <v>1</v>
      </c>
      <c r="AO348" s="672">
        <v>1</v>
      </c>
      <c r="AP348" s="675">
        <v>0</v>
      </c>
      <c r="AQ348" s="675">
        <v>0</v>
      </c>
      <c r="AR348" s="675">
        <v>0</v>
      </c>
    </row>
    <row r="349" spans="1:49" x14ac:dyDescent="0.2">
      <c r="A349" s="666" t="s">
        <v>2452</v>
      </c>
      <c r="B349" s="666" t="s">
        <v>1339</v>
      </c>
      <c r="C349" s="666">
        <v>1979</v>
      </c>
      <c r="D349" s="667" t="s">
        <v>2344</v>
      </c>
      <c r="E349" s="666" t="s">
        <v>2397</v>
      </c>
      <c r="F349" s="666" t="s">
        <v>52</v>
      </c>
      <c r="G349" s="668" t="s">
        <v>2336</v>
      </c>
      <c r="H349" s="666" t="s">
        <v>2337</v>
      </c>
      <c r="I349" s="666" t="s">
        <v>2208</v>
      </c>
      <c r="J349" s="667" t="s">
        <v>2453</v>
      </c>
      <c r="K349" s="667" t="s">
        <v>710</v>
      </c>
      <c r="L349" s="666" t="s">
        <v>2362</v>
      </c>
      <c r="M349" s="666" t="s">
        <v>52</v>
      </c>
      <c r="N349" s="668" t="s">
        <v>2348</v>
      </c>
      <c r="O349" s="667" t="s">
        <v>1582</v>
      </c>
      <c r="P349" s="667" t="s">
        <v>2349</v>
      </c>
      <c r="Q349" s="677" t="s">
        <v>681</v>
      </c>
      <c r="R349" s="667" t="s">
        <v>269</v>
      </c>
      <c r="S349" s="668" t="s">
        <v>90</v>
      </c>
      <c r="T349" s="667" t="s">
        <v>90</v>
      </c>
      <c r="U349" s="668">
        <v>6</v>
      </c>
      <c r="V349" s="666">
        <v>4</v>
      </c>
      <c r="W349" s="666">
        <v>3</v>
      </c>
      <c r="X349" s="666">
        <v>2</v>
      </c>
      <c r="Y349" s="666">
        <v>9</v>
      </c>
      <c r="Z349" s="670">
        <v>66.666666666666657</v>
      </c>
      <c r="AA349" s="670">
        <v>75</v>
      </c>
      <c r="AB349" s="670">
        <v>40</v>
      </c>
      <c r="AC349" s="670">
        <v>60</v>
      </c>
      <c r="AD349" s="671">
        <v>1</v>
      </c>
      <c r="AE349" s="672">
        <v>1</v>
      </c>
      <c r="AF349" s="673">
        <v>0</v>
      </c>
      <c r="AG349" s="673">
        <v>0</v>
      </c>
      <c r="AH349" s="672">
        <v>1</v>
      </c>
      <c r="AI349" s="673">
        <v>1</v>
      </c>
      <c r="AJ349" s="674">
        <v>1</v>
      </c>
      <c r="AK349" s="675">
        <v>1</v>
      </c>
      <c r="AL349" s="675">
        <v>0</v>
      </c>
      <c r="AM349" s="675">
        <v>1</v>
      </c>
      <c r="AN349" s="676">
        <v>1</v>
      </c>
      <c r="AO349" s="672">
        <v>1</v>
      </c>
      <c r="AP349" s="675">
        <v>0</v>
      </c>
      <c r="AQ349" s="675">
        <v>0</v>
      </c>
      <c r="AR349" s="675">
        <v>0</v>
      </c>
    </row>
    <row r="350" spans="1:49" x14ac:dyDescent="0.2">
      <c r="A350" s="666" t="s">
        <v>2454</v>
      </c>
      <c r="B350" s="666" t="s">
        <v>2455</v>
      </c>
      <c r="C350" s="666">
        <v>1978</v>
      </c>
      <c r="D350" s="667" t="s">
        <v>2344</v>
      </c>
      <c r="E350" s="666" t="s">
        <v>2397</v>
      </c>
      <c r="F350" s="666" t="s">
        <v>52</v>
      </c>
      <c r="G350" s="668" t="s">
        <v>2336</v>
      </c>
      <c r="H350" s="666" t="s">
        <v>2337</v>
      </c>
      <c r="I350" s="666" t="s">
        <v>2208</v>
      </c>
      <c r="J350" s="667" t="s">
        <v>2453</v>
      </c>
      <c r="K350" s="666" t="s">
        <v>52</v>
      </c>
      <c r="L350" s="667" t="s">
        <v>2347</v>
      </c>
      <c r="M350" s="666" t="s">
        <v>52</v>
      </c>
      <c r="N350" s="668" t="s">
        <v>2348</v>
      </c>
      <c r="O350" s="667" t="s">
        <v>1582</v>
      </c>
      <c r="P350" s="667" t="s">
        <v>2349</v>
      </c>
      <c r="Q350" s="677" t="s">
        <v>681</v>
      </c>
      <c r="R350" s="677"/>
      <c r="S350" s="668" t="s">
        <v>90</v>
      </c>
      <c r="T350" s="667" t="s">
        <v>90</v>
      </c>
      <c r="U350" s="668">
        <v>6</v>
      </c>
      <c r="V350" s="666">
        <v>4</v>
      </c>
      <c r="W350" s="666">
        <v>0</v>
      </c>
      <c r="X350" s="666">
        <v>1</v>
      </c>
      <c r="Y350" s="666">
        <v>2.5</v>
      </c>
      <c r="Z350" s="670">
        <v>66.666666666666657</v>
      </c>
      <c r="AA350" s="670">
        <v>0</v>
      </c>
      <c r="AB350" s="670">
        <v>20</v>
      </c>
      <c r="AC350" s="670">
        <v>16.666666666666664</v>
      </c>
      <c r="AD350" s="671">
        <v>1</v>
      </c>
      <c r="AE350" s="672">
        <v>1</v>
      </c>
      <c r="AF350" s="673">
        <v>0</v>
      </c>
      <c r="AG350" s="673">
        <v>0</v>
      </c>
      <c r="AH350" s="672">
        <v>0</v>
      </c>
      <c r="AI350" s="673">
        <v>1</v>
      </c>
      <c r="AJ350" s="674">
        <v>0</v>
      </c>
      <c r="AK350" s="675">
        <v>0</v>
      </c>
      <c r="AL350" s="675">
        <v>0</v>
      </c>
      <c r="AM350" s="675">
        <v>0</v>
      </c>
      <c r="AN350" s="676">
        <v>0</v>
      </c>
      <c r="AO350" s="672">
        <v>1</v>
      </c>
      <c r="AP350" s="675">
        <v>0</v>
      </c>
      <c r="AQ350" s="675">
        <v>0</v>
      </c>
      <c r="AR350" s="675">
        <v>0</v>
      </c>
    </row>
    <row r="351" spans="1:49" x14ac:dyDescent="0.2">
      <c r="A351" s="666" t="s">
        <v>2454</v>
      </c>
      <c r="B351" s="666" t="s">
        <v>2455</v>
      </c>
      <c r="C351" s="666">
        <v>1978</v>
      </c>
      <c r="D351" s="667" t="s">
        <v>2344</v>
      </c>
      <c r="E351" s="666" t="s">
        <v>2397</v>
      </c>
      <c r="F351" s="666" t="s">
        <v>52</v>
      </c>
      <c r="G351" s="668" t="s">
        <v>2336</v>
      </c>
      <c r="H351" s="666" t="s">
        <v>2337</v>
      </c>
      <c r="I351" s="666" t="s">
        <v>2208</v>
      </c>
      <c r="J351" s="667" t="s">
        <v>2453</v>
      </c>
      <c r="K351" s="667" t="s">
        <v>710</v>
      </c>
      <c r="L351" s="666" t="s">
        <v>2362</v>
      </c>
      <c r="M351" s="666" t="s">
        <v>52</v>
      </c>
      <c r="N351" s="668" t="s">
        <v>2348</v>
      </c>
      <c r="O351" s="667" t="s">
        <v>1582</v>
      </c>
      <c r="P351" s="667" t="s">
        <v>2349</v>
      </c>
      <c r="Q351" s="677" t="s">
        <v>681</v>
      </c>
      <c r="R351" s="677"/>
      <c r="S351" s="668" t="s">
        <v>90</v>
      </c>
      <c r="T351" s="667" t="s">
        <v>90</v>
      </c>
      <c r="U351" s="668">
        <v>6</v>
      </c>
      <c r="V351" s="666">
        <v>4</v>
      </c>
      <c r="W351" s="666">
        <v>0</v>
      </c>
      <c r="X351" s="666">
        <v>1</v>
      </c>
      <c r="Y351" s="666">
        <v>2.5</v>
      </c>
      <c r="Z351" s="670">
        <v>66.666666666666657</v>
      </c>
      <c r="AA351" s="670">
        <v>0</v>
      </c>
      <c r="AB351" s="670">
        <v>20</v>
      </c>
      <c r="AC351" s="670">
        <v>16.666666666666664</v>
      </c>
      <c r="AD351" s="671">
        <v>1</v>
      </c>
      <c r="AE351" s="672">
        <v>1</v>
      </c>
      <c r="AF351" s="673">
        <v>0</v>
      </c>
      <c r="AG351" s="673">
        <v>0</v>
      </c>
      <c r="AH351" s="672">
        <v>0</v>
      </c>
      <c r="AI351" s="673">
        <v>1</v>
      </c>
      <c r="AJ351" s="674">
        <v>0</v>
      </c>
      <c r="AK351" s="675">
        <v>0</v>
      </c>
      <c r="AL351" s="675">
        <v>0</v>
      </c>
      <c r="AM351" s="675">
        <v>0</v>
      </c>
      <c r="AN351" s="676">
        <v>0</v>
      </c>
      <c r="AO351" s="672">
        <v>1</v>
      </c>
      <c r="AP351" s="675">
        <v>0</v>
      </c>
      <c r="AQ351" s="675">
        <v>0</v>
      </c>
      <c r="AR351" s="675">
        <v>0</v>
      </c>
    </row>
    <row r="352" spans="1:49" x14ac:dyDescent="0.2">
      <c r="A352" s="666" t="s">
        <v>2472</v>
      </c>
      <c r="B352" s="666" t="s">
        <v>2455</v>
      </c>
      <c r="C352" s="666">
        <v>1978</v>
      </c>
      <c r="D352" s="667" t="s">
        <v>2344</v>
      </c>
      <c r="E352" s="666" t="s">
        <v>2397</v>
      </c>
      <c r="F352" s="666" t="s">
        <v>52</v>
      </c>
      <c r="G352" s="668" t="s">
        <v>2336</v>
      </c>
      <c r="H352" s="666" t="s">
        <v>2337</v>
      </c>
      <c r="I352" s="666" t="s">
        <v>2367</v>
      </c>
      <c r="J352" s="667" t="s">
        <v>52</v>
      </c>
      <c r="K352" s="667" t="s">
        <v>710</v>
      </c>
      <c r="L352" s="667" t="s">
        <v>2347</v>
      </c>
      <c r="M352" s="666" t="s">
        <v>52</v>
      </c>
      <c r="N352" s="668" t="s">
        <v>2348</v>
      </c>
      <c r="O352" s="667" t="s">
        <v>1582</v>
      </c>
      <c r="P352" s="667" t="s">
        <v>2349</v>
      </c>
      <c r="Q352" s="677" t="s">
        <v>681</v>
      </c>
      <c r="R352" s="667"/>
      <c r="S352" s="668" t="s">
        <v>90</v>
      </c>
      <c r="T352" s="667" t="s">
        <v>90</v>
      </c>
      <c r="U352" s="668">
        <v>6</v>
      </c>
      <c r="V352" s="666">
        <v>2</v>
      </c>
      <c r="W352" s="666">
        <v>0</v>
      </c>
      <c r="X352" s="666">
        <v>1</v>
      </c>
      <c r="Y352" s="666">
        <v>0.38</v>
      </c>
      <c r="Z352" s="670">
        <v>33.333333333333329</v>
      </c>
      <c r="AA352" s="670">
        <v>0</v>
      </c>
      <c r="AB352" s="670">
        <v>20</v>
      </c>
      <c r="AC352" s="670">
        <v>2.5333333333333332</v>
      </c>
      <c r="AD352" s="671">
        <v>1</v>
      </c>
      <c r="AE352" s="672">
        <v>0</v>
      </c>
      <c r="AF352" s="673">
        <v>0</v>
      </c>
      <c r="AG352" s="673">
        <v>0</v>
      </c>
      <c r="AH352" s="672">
        <v>0</v>
      </c>
      <c r="AI352" s="673">
        <v>1</v>
      </c>
      <c r="AJ352" s="674">
        <v>0</v>
      </c>
      <c r="AK352" s="675">
        <v>0</v>
      </c>
      <c r="AL352" s="675">
        <v>0</v>
      </c>
      <c r="AM352" s="675">
        <v>0</v>
      </c>
      <c r="AN352" s="676">
        <v>0</v>
      </c>
      <c r="AO352" s="672">
        <v>1</v>
      </c>
      <c r="AP352" s="675">
        <v>0</v>
      </c>
      <c r="AQ352" s="675">
        <v>0</v>
      </c>
      <c r="AR352" s="675">
        <v>0</v>
      </c>
    </row>
    <row r="353" spans="1:44" x14ac:dyDescent="0.2">
      <c r="A353" s="666">
        <v>36</v>
      </c>
      <c r="B353" s="666" t="s">
        <v>1362</v>
      </c>
      <c r="C353" s="666">
        <v>2011</v>
      </c>
      <c r="D353" s="667" t="s">
        <v>2356</v>
      </c>
      <c r="E353" s="666" t="s">
        <v>2449</v>
      </c>
      <c r="F353" s="666">
        <v>2.2759999999999998</v>
      </c>
      <c r="G353" s="668" t="s">
        <v>2336</v>
      </c>
      <c r="H353" s="666" t="s">
        <v>2337</v>
      </c>
      <c r="I353" s="666" t="s">
        <v>172</v>
      </c>
      <c r="J353" s="666" t="s">
        <v>52</v>
      </c>
      <c r="K353" s="666" t="s">
        <v>52</v>
      </c>
      <c r="L353" s="666" t="s">
        <v>52</v>
      </c>
      <c r="M353" s="666" t="s">
        <v>52</v>
      </c>
      <c r="N353" s="668" t="s">
        <v>2348</v>
      </c>
      <c r="O353" s="667" t="s">
        <v>1582</v>
      </c>
      <c r="P353" s="666" t="s">
        <v>2349</v>
      </c>
      <c r="Q353" s="677" t="s">
        <v>178</v>
      </c>
      <c r="R353" s="677"/>
      <c r="S353" s="668" t="s">
        <v>90</v>
      </c>
      <c r="T353" s="666" t="s">
        <v>90</v>
      </c>
      <c r="U353" s="668">
        <v>6</v>
      </c>
      <c r="V353" s="666">
        <v>2</v>
      </c>
      <c r="W353" s="666">
        <v>2</v>
      </c>
      <c r="X353" s="666">
        <v>2</v>
      </c>
      <c r="Y353" s="666">
        <v>3</v>
      </c>
      <c r="Z353" s="670">
        <v>33.333333333333329</v>
      </c>
      <c r="AA353" s="670">
        <v>50</v>
      </c>
      <c r="AB353" s="670">
        <v>40</v>
      </c>
      <c r="AC353" s="670">
        <v>20</v>
      </c>
      <c r="AD353" s="671">
        <v>0</v>
      </c>
      <c r="AE353" s="672">
        <v>0</v>
      </c>
      <c r="AF353" s="673">
        <v>0</v>
      </c>
      <c r="AG353" s="673">
        <v>0</v>
      </c>
      <c r="AH353" s="672">
        <v>1</v>
      </c>
      <c r="AI353" s="673">
        <v>1</v>
      </c>
      <c r="AJ353" s="674">
        <v>1</v>
      </c>
      <c r="AK353" s="675">
        <v>1</v>
      </c>
      <c r="AL353" s="675">
        <v>0</v>
      </c>
      <c r="AM353" s="675">
        <v>0</v>
      </c>
      <c r="AN353" s="676">
        <v>1</v>
      </c>
      <c r="AO353" s="672">
        <v>1</v>
      </c>
      <c r="AP353" s="675">
        <v>0</v>
      </c>
      <c r="AQ353" s="675">
        <v>0</v>
      </c>
      <c r="AR353" s="675">
        <v>0</v>
      </c>
    </row>
    <row r="354" spans="1:44" x14ac:dyDescent="0.2">
      <c r="A354" s="666">
        <v>36</v>
      </c>
      <c r="B354" s="666" t="s">
        <v>1362</v>
      </c>
      <c r="C354" s="666">
        <v>2011</v>
      </c>
      <c r="D354" s="667" t="s">
        <v>2356</v>
      </c>
      <c r="E354" s="666" t="s">
        <v>2449</v>
      </c>
      <c r="F354" s="666">
        <v>2.2759999999999998</v>
      </c>
      <c r="G354" s="668" t="s">
        <v>2336</v>
      </c>
      <c r="H354" s="666" t="s">
        <v>2337</v>
      </c>
      <c r="I354" s="666" t="s">
        <v>172</v>
      </c>
      <c r="J354" s="666" t="s">
        <v>52</v>
      </c>
      <c r="K354" s="666" t="s">
        <v>52</v>
      </c>
      <c r="L354" s="666" t="s">
        <v>52</v>
      </c>
      <c r="M354" s="666" t="s">
        <v>52</v>
      </c>
      <c r="N354" s="668" t="s">
        <v>2348</v>
      </c>
      <c r="O354" s="667" t="s">
        <v>1584</v>
      </c>
      <c r="P354" s="666" t="s">
        <v>2450</v>
      </c>
      <c r="Q354" s="677" t="s">
        <v>185</v>
      </c>
      <c r="R354" s="677"/>
      <c r="S354" s="668" t="s">
        <v>90</v>
      </c>
      <c r="T354" s="666" t="s">
        <v>90</v>
      </c>
      <c r="U354" s="668">
        <v>6</v>
      </c>
      <c r="V354" s="666">
        <v>3</v>
      </c>
      <c r="W354" s="666">
        <v>2</v>
      </c>
      <c r="X354" s="666">
        <v>2</v>
      </c>
      <c r="Y354" s="666">
        <v>7</v>
      </c>
      <c r="Z354" s="670">
        <v>50</v>
      </c>
      <c r="AA354" s="670">
        <v>50</v>
      </c>
      <c r="AB354" s="670">
        <v>40</v>
      </c>
      <c r="AC354" s="670">
        <v>46.666666666666664</v>
      </c>
      <c r="AD354" s="671">
        <v>0</v>
      </c>
      <c r="AE354" s="672">
        <v>1</v>
      </c>
      <c r="AF354" s="673">
        <v>0</v>
      </c>
      <c r="AG354" s="673">
        <v>0</v>
      </c>
      <c r="AH354" s="672">
        <v>1</v>
      </c>
      <c r="AI354" s="673">
        <v>1</v>
      </c>
      <c r="AJ354" s="674">
        <v>1</v>
      </c>
      <c r="AK354" s="675">
        <v>1</v>
      </c>
      <c r="AL354" s="675">
        <v>0</v>
      </c>
      <c r="AM354" s="675">
        <v>0</v>
      </c>
      <c r="AN354" s="676">
        <v>1</v>
      </c>
      <c r="AO354" s="672">
        <v>1</v>
      </c>
      <c r="AP354" s="675">
        <v>0</v>
      </c>
      <c r="AQ354" s="675">
        <v>0</v>
      </c>
      <c r="AR354" s="675">
        <v>0</v>
      </c>
    </row>
    <row r="355" spans="1:44" x14ac:dyDescent="0.2">
      <c r="A355" s="666">
        <v>4</v>
      </c>
      <c r="B355" s="666" t="s">
        <v>1358</v>
      </c>
      <c r="C355" s="666">
        <v>2015</v>
      </c>
      <c r="D355" s="667" t="s">
        <v>2356</v>
      </c>
      <c r="E355" s="666" t="s">
        <v>2400</v>
      </c>
      <c r="F355" s="666">
        <v>3.13</v>
      </c>
      <c r="G355" s="668" t="s">
        <v>2336</v>
      </c>
      <c r="H355" s="667" t="s">
        <v>2337</v>
      </c>
      <c r="I355" s="667" t="s">
        <v>317</v>
      </c>
      <c r="J355" s="667" t="s">
        <v>52</v>
      </c>
      <c r="K355" s="667" t="s">
        <v>52</v>
      </c>
      <c r="L355" s="667" t="s">
        <v>52</v>
      </c>
      <c r="M355" s="666" t="s">
        <v>52</v>
      </c>
      <c r="N355" s="668" t="s">
        <v>2348</v>
      </c>
      <c r="O355" s="667" t="s">
        <v>1582</v>
      </c>
      <c r="P355" s="666" t="s">
        <v>2349</v>
      </c>
      <c r="Q355" s="677" t="s">
        <v>288</v>
      </c>
      <c r="R355" s="677"/>
      <c r="S355" s="668" t="s">
        <v>90</v>
      </c>
      <c r="T355" s="667" t="s">
        <v>90</v>
      </c>
      <c r="U355" s="668">
        <v>6</v>
      </c>
      <c r="V355" s="666">
        <v>5</v>
      </c>
      <c r="W355" s="666">
        <v>4</v>
      </c>
      <c r="X355" s="666">
        <v>2</v>
      </c>
      <c r="Y355" s="666">
        <v>11</v>
      </c>
      <c r="Z355" s="670">
        <v>83.333333333333343</v>
      </c>
      <c r="AA355" s="670">
        <v>100</v>
      </c>
      <c r="AB355" s="670">
        <v>40</v>
      </c>
      <c r="AC355" s="670">
        <v>73.333333333333329</v>
      </c>
      <c r="AD355" s="671">
        <v>1</v>
      </c>
      <c r="AE355" s="672">
        <v>1</v>
      </c>
      <c r="AF355" s="673">
        <v>1</v>
      </c>
      <c r="AG355" s="673">
        <v>0</v>
      </c>
      <c r="AH355" s="672">
        <v>1</v>
      </c>
      <c r="AI355" s="673">
        <v>1</v>
      </c>
      <c r="AJ355" s="674">
        <v>1</v>
      </c>
      <c r="AK355" s="675">
        <v>1</v>
      </c>
      <c r="AL355" s="675">
        <v>1</v>
      </c>
      <c r="AM355" s="675">
        <v>1</v>
      </c>
      <c r="AN355" s="676">
        <v>1</v>
      </c>
      <c r="AO355" s="672">
        <v>1</v>
      </c>
      <c r="AP355" s="675">
        <v>0</v>
      </c>
      <c r="AQ355" s="675">
        <v>0</v>
      </c>
      <c r="AR355" s="675">
        <v>0</v>
      </c>
    </row>
    <row r="356" spans="1:44" x14ac:dyDescent="0.2">
      <c r="A356" s="666">
        <v>36</v>
      </c>
      <c r="B356" s="666" t="s">
        <v>1362</v>
      </c>
      <c r="C356" s="666">
        <v>2011</v>
      </c>
      <c r="D356" s="667" t="s">
        <v>2356</v>
      </c>
      <c r="E356" s="666" t="s">
        <v>2449</v>
      </c>
      <c r="F356" s="666">
        <v>2.2759999999999998</v>
      </c>
      <c r="G356" s="668" t="s">
        <v>2336</v>
      </c>
      <c r="H356" s="666" t="s">
        <v>2337</v>
      </c>
      <c r="I356" s="666" t="s">
        <v>172</v>
      </c>
      <c r="J356" s="666" t="s">
        <v>52</v>
      </c>
      <c r="K356" s="666" t="s">
        <v>52</v>
      </c>
      <c r="L356" s="666" t="s">
        <v>52</v>
      </c>
      <c r="M356" s="666" t="s">
        <v>52</v>
      </c>
      <c r="N356" s="668" t="s">
        <v>2348</v>
      </c>
      <c r="O356" s="667" t="s">
        <v>1582</v>
      </c>
      <c r="P356" s="666" t="s">
        <v>2349</v>
      </c>
      <c r="Q356" s="677" t="s">
        <v>288</v>
      </c>
      <c r="R356" s="677"/>
      <c r="S356" s="668" t="s">
        <v>90</v>
      </c>
      <c r="T356" s="666" t="s">
        <v>90</v>
      </c>
      <c r="U356" s="668">
        <v>6</v>
      </c>
      <c r="V356" s="666">
        <v>2</v>
      </c>
      <c r="W356" s="666">
        <v>2</v>
      </c>
      <c r="X356" s="666">
        <v>2</v>
      </c>
      <c r="Y356" s="666">
        <v>3</v>
      </c>
      <c r="Z356" s="670">
        <v>33.333333333333329</v>
      </c>
      <c r="AA356" s="670">
        <v>50</v>
      </c>
      <c r="AB356" s="670">
        <v>40</v>
      </c>
      <c r="AC356" s="670">
        <v>20</v>
      </c>
      <c r="AD356" s="671">
        <v>0</v>
      </c>
      <c r="AE356" s="672">
        <v>0</v>
      </c>
      <c r="AF356" s="673">
        <v>0</v>
      </c>
      <c r="AG356" s="673">
        <v>0</v>
      </c>
      <c r="AH356" s="672">
        <v>1</v>
      </c>
      <c r="AI356" s="673">
        <v>1</v>
      </c>
      <c r="AJ356" s="674">
        <v>1</v>
      </c>
      <c r="AK356" s="675">
        <v>1</v>
      </c>
      <c r="AL356" s="675">
        <v>0</v>
      </c>
      <c r="AM356" s="675">
        <v>0</v>
      </c>
      <c r="AN356" s="676">
        <v>1</v>
      </c>
      <c r="AO356" s="672">
        <v>1</v>
      </c>
      <c r="AP356" s="675">
        <v>0</v>
      </c>
      <c r="AQ356" s="675">
        <v>0</v>
      </c>
      <c r="AR356" s="675">
        <v>0</v>
      </c>
    </row>
    <row r="357" spans="1:44" x14ac:dyDescent="0.2">
      <c r="A357" s="666">
        <v>36</v>
      </c>
      <c r="B357" s="666" t="s">
        <v>1362</v>
      </c>
      <c r="C357" s="666">
        <v>2011</v>
      </c>
      <c r="D357" s="667" t="s">
        <v>2356</v>
      </c>
      <c r="E357" s="666" t="s">
        <v>2449</v>
      </c>
      <c r="F357" s="666">
        <v>2.2759999999999998</v>
      </c>
      <c r="G357" s="668" t="s">
        <v>2336</v>
      </c>
      <c r="H357" s="666" t="s">
        <v>2337</v>
      </c>
      <c r="I357" s="666" t="s">
        <v>172</v>
      </c>
      <c r="J357" s="666" t="s">
        <v>52</v>
      </c>
      <c r="K357" s="666" t="s">
        <v>52</v>
      </c>
      <c r="L357" s="666" t="s">
        <v>52</v>
      </c>
      <c r="M357" s="666" t="s">
        <v>52</v>
      </c>
      <c r="N357" s="668" t="s">
        <v>2348</v>
      </c>
      <c r="O357" s="667" t="s">
        <v>1582</v>
      </c>
      <c r="P357" s="666" t="s">
        <v>2460</v>
      </c>
      <c r="Q357" s="677" t="s">
        <v>186</v>
      </c>
      <c r="R357" s="677"/>
      <c r="S357" s="668" t="s">
        <v>90</v>
      </c>
      <c r="T357" s="666" t="s">
        <v>90</v>
      </c>
      <c r="U357" s="668">
        <v>6</v>
      </c>
      <c r="V357" s="666">
        <v>3</v>
      </c>
      <c r="W357" s="666">
        <v>2</v>
      </c>
      <c r="X357" s="666">
        <v>1</v>
      </c>
      <c r="Y357" s="666">
        <v>3</v>
      </c>
      <c r="Z357" s="670">
        <v>50</v>
      </c>
      <c r="AA357" s="670">
        <v>50</v>
      </c>
      <c r="AB357" s="670">
        <v>20</v>
      </c>
      <c r="AC357" s="670">
        <v>20</v>
      </c>
      <c r="AD357" s="671">
        <v>0</v>
      </c>
      <c r="AE357" s="672">
        <v>1</v>
      </c>
      <c r="AF357" s="673">
        <v>0</v>
      </c>
      <c r="AG357" s="673">
        <v>0</v>
      </c>
      <c r="AH357" s="672">
        <v>1</v>
      </c>
      <c r="AI357" s="673">
        <v>1</v>
      </c>
      <c r="AJ357" s="674">
        <v>1</v>
      </c>
      <c r="AK357" s="675">
        <v>1</v>
      </c>
      <c r="AL357" s="675">
        <v>0</v>
      </c>
      <c r="AM357" s="675">
        <v>0</v>
      </c>
      <c r="AN357" s="676">
        <v>0</v>
      </c>
      <c r="AO357" s="672">
        <v>1</v>
      </c>
      <c r="AP357" s="675">
        <v>0</v>
      </c>
      <c r="AQ357" s="675">
        <v>0</v>
      </c>
      <c r="AR357" s="675">
        <v>0</v>
      </c>
    </row>
    <row r="358" spans="1:44" x14ac:dyDescent="0.2">
      <c r="A358" s="666">
        <v>9</v>
      </c>
      <c r="B358" s="666" t="s">
        <v>1338</v>
      </c>
      <c r="C358" s="666">
        <v>1983</v>
      </c>
      <c r="D358" s="667" t="s">
        <v>2396</v>
      </c>
      <c r="E358" s="666" t="s">
        <v>2397</v>
      </c>
      <c r="F358" s="666" t="s">
        <v>52</v>
      </c>
      <c r="G358" s="668" t="s">
        <v>2336</v>
      </c>
      <c r="H358" s="666" t="s">
        <v>2337</v>
      </c>
      <c r="I358" s="666" t="s">
        <v>2208</v>
      </c>
      <c r="J358" s="667" t="s">
        <v>2398</v>
      </c>
      <c r="K358" s="667" t="s">
        <v>710</v>
      </c>
      <c r="L358" s="666" t="s">
        <v>2362</v>
      </c>
      <c r="M358" s="666" t="s">
        <v>52</v>
      </c>
      <c r="N358" s="668" t="s">
        <v>2348</v>
      </c>
      <c r="O358" s="667" t="s">
        <v>1584</v>
      </c>
      <c r="P358" s="667" t="s">
        <v>2401</v>
      </c>
      <c r="Q358" s="677" t="s">
        <v>744</v>
      </c>
      <c r="R358" s="677"/>
      <c r="S358" s="668" t="s">
        <v>90</v>
      </c>
      <c r="T358" s="667" t="s">
        <v>90</v>
      </c>
      <c r="U358" s="668">
        <v>6</v>
      </c>
      <c r="V358" s="666">
        <v>6</v>
      </c>
      <c r="W358" s="666">
        <v>2</v>
      </c>
      <c r="X358" s="666">
        <v>1</v>
      </c>
      <c r="Y358" s="666">
        <v>4.5</v>
      </c>
      <c r="Z358" s="670">
        <v>100</v>
      </c>
      <c r="AA358" s="670">
        <v>50</v>
      </c>
      <c r="AB358" s="670">
        <v>20</v>
      </c>
      <c r="AC358" s="670">
        <v>30</v>
      </c>
      <c r="AD358" s="671">
        <v>1</v>
      </c>
      <c r="AE358" s="672">
        <v>1</v>
      </c>
      <c r="AF358" s="673">
        <v>1</v>
      </c>
      <c r="AG358" s="673">
        <v>1</v>
      </c>
      <c r="AH358" s="672">
        <v>1</v>
      </c>
      <c r="AI358" s="673">
        <v>1</v>
      </c>
      <c r="AJ358" s="674">
        <v>1</v>
      </c>
      <c r="AK358" s="675">
        <v>1</v>
      </c>
      <c r="AL358" s="675">
        <v>0</v>
      </c>
      <c r="AM358" s="675">
        <v>0</v>
      </c>
      <c r="AN358" s="676">
        <v>0</v>
      </c>
      <c r="AO358" s="672">
        <v>1</v>
      </c>
      <c r="AP358" s="675">
        <v>0</v>
      </c>
      <c r="AQ358" s="675">
        <v>0</v>
      </c>
      <c r="AR358" s="675">
        <v>0</v>
      </c>
    </row>
    <row r="359" spans="1:44" x14ac:dyDescent="0.2">
      <c r="A359" s="666">
        <v>9</v>
      </c>
      <c r="B359" s="666" t="s">
        <v>1338</v>
      </c>
      <c r="C359" s="666">
        <v>1983</v>
      </c>
      <c r="D359" s="667" t="s">
        <v>2396</v>
      </c>
      <c r="E359" s="666" t="s">
        <v>2397</v>
      </c>
      <c r="F359" s="666" t="s">
        <v>52</v>
      </c>
      <c r="G359" s="668" t="s">
        <v>2336</v>
      </c>
      <c r="H359" s="666" t="s">
        <v>2337</v>
      </c>
      <c r="I359" s="666" t="s">
        <v>2208</v>
      </c>
      <c r="J359" s="667" t="s">
        <v>2398</v>
      </c>
      <c r="K359" s="667" t="s">
        <v>710</v>
      </c>
      <c r="L359" s="666" t="s">
        <v>2362</v>
      </c>
      <c r="M359" s="666" t="s">
        <v>52</v>
      </c>
      <c r="N359" s="668" t="s">
        <v>2348</v>
      </c>
      <c r="O359" s="667" t="s">
        <v>1585</v>
      </c>
      <c r="P359" s="667" t="s">
        <v>2399</v>
      </c>
      <c r="Q359" s="677" t="s">
        <v>174</v>
      </c>
      <c r="R359" s="677"/>
      <c r="S359" s="668" t="s">
        <v>90</v>
      </c>
      <c r="T359" s="667" t="s">
        <v>90</v>
      </c>
      <c r="U359" s="668">
        <v>6</v>
      </c>
      <c r="V359" s="666">
        <v>6</v>
      </c>
      <c r="W359" s="666">
        <v>2</v>
      </c>
      <c r="X359" s="666">
        <v>1</v>
      </c>
      <c r="Y359" s="666">
        <v>4.5</v>
      </c>
      <c r="Z359" s="670">
        <v>100</v>
      </c>
      <c r="AA359" s="670">
        <v>50</v>
      </c>
      <c r="AB359" s="670">
        <v>20</v>
      </c>
      <c r="AC359" s="670">
        <v>30</v>
      </c>
      <c r="AD359" s="671">
        <v>1</v>
      </c>
      <c r="AE359" s="672">
        <v>1</v>
      </c>
      <c r="AF359" s="673">
        <v>1</v>
      </c>
      <c r="AG359" s="673">
        <v>1</v>
      </c>
      <c r="AH359" s="672">
        <v>1</v>
      </c>
      <c r="AI359" s="673">
        <v>1</v>
      </c>
      <c r="AJ359" s="674">
        <v>1</v>
      </c>
      <c r="AK359" s="675">
        <v>1</v>
      </c>
      <c r="AL359" s="675">
        <v>0</v>
      </c>
      <c r="AM359" s="675">
        <v>0</v>
      </c>
      <c r="AN359" s="676">
        <v>0</v>
      </c>
      <c r="AO359" s="672">
        <v>1</v>
      </c>
      <c r="AP359" s="675">
        <v>0</v>
      </c>
      <c r="AQ359" s="675">
        <v>0</v>
      </c>
      <c r="AR359" s="675">
        <v>0</v>
      </c>
    </row>
    <row r="360" spans="1:44" x14ac:dyDescent="0.2">
      <c r="A360" s="666">
        <v>36</v>
      </c>
      <c r="B360" s="666" t="s">
        <v>1362</v>
      </c>
      <c r="C360" s="666">
        <v>2011</v>
      </c>
      <c r="D360" s="667" t="s">
        <v>2356</v>
      </c>
      <c r="E360" s="666" t="s">
        <v>2449</v>
      </c>
      <c r="F360" s="666">
        <v>2.2759999999999998</v>
      </c>
      <c r="G360" s="668" t="s">
        <v>2336</v>
      </c>
      <c r="H360" s="666" t="s">
        <v>2337</v>
      </c>
      <c r="I360" s="666" t="s">
        <v>172</v>
      </c>
      <c r="J360" s="666" t="s">
        <v>52</v>
      </c>
      <c r="K360" s="666" t="s">
        <v>52</v>
      </c>
      <c r="L360" s="666" t="s">
        <v>52</v>
      </c>
      <c r="M360" s="666" t="s">
        <v>52</v>
      </c>
      <c r="N360" s="668" t="s">
        <v>2348</v>
      </c>
      <c r="O360" s="667" t="s">
        <v>1585</v>
      </c>
      <c r="P360" s="667" t="s">
        <v>2399</v>
      </c>
      <c r="Q360" s="677" t="s">
        <v>174</v>
      </c>
      <c r="R360" s="677"/>
      <c r="S360" s="668" t="s">
        <v>90</v>
      </c>
      <c r="T360" s="666" t="s">
        <v>90</v>
      </c>
      <c r="U360" s="668">
        <v>6</v>
      </c>
      <c r="V360" s="666">
        <v>2</v>
      </c>
      <c r="W360" s="666">
        <v>2</v>
      </c>
      <c r="X360" s="666">
        <v>2</v>
      </c>
      <c r="Y360" s="666">
        <v>3</v>
      </c>
      <c r="Z360" s="670">
        <v>33.333333333333329</v>
      </c>
      <c r="AA360" s="670">
        <v>50</v>
      </c>
      <c r="AB360" s="670">
        <v>40</v>
      </c>
      <c r="AC360" s="670">
        <v>20</v>
      </c>
      <c r="AD360" s="671">
        <v>0</v>
      </c>
      <c r="AE360" s="672">
        <v>0</v>
      </c>
      <c r="AF360" s="673">
        <v>0</v>
      </c>
      <c r="AG360" s="673">
        <v>0</v>
      </c>
      <c r="AH360" s="672">
        <v>1</v>
      </c>
      <c r="AI360" s="673">
        <v>1</v>
      </c>
      <c r="AJ360" s="674">
        <v>1</v>
      </c>
      <c r="AK360" s="675">
        <v>1</v>
      </c>
      <c r="AL360" s="675">
        <v>0</v>
      </c>
      <c r="AM360" s="675">
        <v>0</v>
      </c>
      <c r="AN360" s="676">
        <v>1</v>
      </c>
      <c r="AO360" s="672">
        <v>1</v>
      </c>
      <c r="AP360" s="675">
        <v>0</v>
      </c>
      <c r="AQ360" s="675">
        <v>0</v>
      </c>
      <c r="AR360" s="675">
        <v>0</v>
      </c>
    </row>
    <row r="361" spans="1:44" x14ac:dyDescent="0.2">
      <c r="A361" s="666">
        <v>4</v>
      </c>
      <c r="B361" s="666" t="s">
        <v>1358</v>
      </c>
      <c r="C361" s="666">
        <v>2015</v>
      </c>
      <c r="D361" s="667" t="s">
        <v>2356</v>
      </c>
      <c r="E361" s="666" t="s">
        <v>2400</v>
      </c>
      <c r="F361" s="666">
        <v>3.13</v>
      </c>
      <c r="G361" s="668" t="s">
        <v>2336</v>
      </c>
      <c r="H361" s="667" t="s">
        <v>2337</v>
      </c>
      <c r="I361" s="667" t="s">
        <v>317</v>
      </c>
      <c r="J361" s="667" t="s">
        <v>52</v>
      </c>
      <c r="K361" s="667" t="s">
        <v>52</v>
      </c>
      <c r="L361" s="667" t="s">
        <v>52</v>
      </c>
      <c r="M361" s="666" t="s">
        <v>52</v>
      </c>
      <c r="N361" s="668" t="s">
        <v>2360</v>
      </c>
      <c r="O361" s="667" t="s">
        <v>268</v>
      </c>
      <c r="P361" s="666" t="s">
        <v>2361</v>
      </c>
      <c r="Q361" s="677" t="s">
        <v>182</v>
      </c>
      <c r="R361" s="677"/>
      <c r="S361" s="668" t="s">
        <v>90</v>
      </c>
      <c r="T361" s="667" t="s">
        <v>90</v>
      </c>
      <c r="U361" s="668">
        <v>6</v>
      </c>
      <c r="V361" s="666">
        <v>5</v>
      </c>
      <c r="W361" s="666">
        <v>4</v>
      </c>
      <c r="X361" s="666">
        <v>2</v>
      </c>
      <c r="Y361" s="666">
        <v>11</v>
      </c>
      <c r="Z361" s="670">
        <v>83.333333333333343</v>
      </c>
      <c r="AA361" s="670">
        <v>100</v>
      </c>
      <c r="AB361" s="670">
        <v>40</v>
      </c>
      <c r="AC361" s="670">
        <v>73.333333333333329</v>
      </c>
      <c r="AD361" s="671">
        <v>1</v>
      </c>
      <c r="AE361" s="672">
        <v>1</v>
      </c>
      <c r="AF361" s="673">
        <v>1</v>
      </c>
      <c r="AG361" s="673">
        <v>0</v>
      </c>
      <c r="AH361" s="672">
        <v>1</v>
      </c>
      <c r="AI361" s="673">
        <v>1</v>
      </c>
      <c r="AJ361" s="674">
        <v>1</v>
      </c>
      <c r="AK361" s="675">
        <v>1</v>
      </c>
      <c r="AL361" s="675">
        <v>1</v>
      </c>
      <c r="AM361" s="675">
        <v>1</v>
      </c>
      <c r="AN361" s="676">
        <v>1</v>
      </c>
      <c r="AO361" s="672">
        <v>1</v>
      </c>
      <c r="AP361" s="675">
        <v>0</v>
      </c>
      <c r="AQ361" s="675">
        <v>0</v>
      </c>
      <c r="AR361" s="675">
        <v>0</v>
      </c>
    </row>
    <row r="362" spans="1:44" x14ac:dyDescent="0.2">
      <c r="A362" s="666">
        <v>33</v>
      </c>
      <c r="B362" s="666" t="s">
        <v>1326</v>
      </c>
      <c r="C362" s="666">
        <v>2016</v>
      </c>
      <c r="D362" s="667" t="s">
        <v>2356</v>
      </c>
      <c r="E362" s="666" t="s">
        <v>2380</v>
      </c>
      <c r="F362" s="666">
        <v>5.0990000000000002</v>
      </c>
      <c r="G362" s="668" t="s">
        <v>2336</v>
      </c>
      <c r="H362" s="666" t="s">
        <v>2337</v>
      </c>
      <c r="I362" s="666" t="s">
        <v>2208</v>
      </c>
      <c r="J362" s="667" t="s">
        <v>2376</v>
      </c>
      <c r="K362" s="666" t="s">
        <v>52</v>
      </c>
      <c r="L362" s="666" t="s">
        <v>2347</v>
      </c>
      <c r="M362" s="666" t="s">
        <v>2381</v>
      </c>
      <c r="N362" s="668" t="s">
        <v>2360</v>
      </c>
      <c r="O362" s="666" t="s">
        <v>268</v>
      </c>
      <c r="P362" s="666" t="s">
        <v>2361</v>
      </c>
      <c r="Q362" s="677" t="s">
        <v>182</v>
      </c>
      <c r="R362" s="677"/>
      <c r="S362" s="668" t="s">
        <v>90</v>
      </c>
      <c r="T362" s="666" t="s">
        <v>90</v>
      </c>
      <c r="U362" s="668">
        <v>6</v>
      </c>
      <c r="V362" s="666">
        <v>6</v>
      </c>
      <c r="W362" s="666">
        <v>2</v>
      </c>
      <c r="X362" s="666">
        <v>5</v>
      </c>
      <c r="Y362" s="666">
        <v>13</v>
      </c>
      <c r="Z362" s="670">
        <v>100</v>
      </c>
      <c r="AA362" s="670">
        <v>50</v>
      </c>
      <c r="AB362" s="670">
        <v>100</v>
      </c>
      <c r="AC362" s="670">
        <v>86.666666666666671</v>
      </c>
      <c r="AD362" s="671">
        <v>1</v>
      </c>
      <c r="AE362" s="672">
        <v>1</v>
      </c>
      <c r="AF362" s="673">
        <v>1</v>
      </c>
      <c r="AG362" s="673">
        <v>1</v>
      </c>
      <c r="AH362" s="672">
        <v>1</v>
      </c>
      <c r="AI362" s="673">
        <v>1</v>
      </c>
      <c r="AJ362" s="674">
        <v>1</v>
      </c>
      <c r="AK362" s="675">
        <v>1</v>
      </c>
      <c r="AL362" s="675">
        <v>0</v>
      </c>
      <c r="AM362" s="675">
        <v>0</v>
      </c>
      <c r="AN362" s="676">
        <v>1</v>
      </c>
      <c r="AO362" s="672">
        <v>1</v>
      </c>
      <c r="AP362" s="675">
        <v>1</v>
      </c>
      <c r="AQ362" s="675">
        <v>1</v>
      </c>
      <c r="AR362" s="675">
        <v>1</v>
      </c>
    </row>
    <row r="363" spans="1:44" x14ac:dyDescent="0.2">
      <c r="A363" s="666">
        <v>36</v>
      </c>
      <c r="B363" s="666" t="s">
        <v>1362</v>
      </c>
      <c r="C363" s="666">
        <v>2011</v>
      </c>
      <c r="D363" s="667" t="s">
        <v>2356</v>
      </c>
      <c r="E363" s="666" t="s">
        <v>2449</v>
      </c>
      <c r="F363" s="666">
        <v>2.2759999999999998</v>
      </c>
      <c r="G363" s="668" t="s">
        <v>2336</v>
      </c>
      <c r="H363" s="666" t="s">
        <v>2337</v>
      </c>
      <c r="I363" s="666" t="s">
        <v>172</v>
      </c>
      <c r="J363" s="666" t="s">
        <v>52</v>
      </c>
      <c r="K363" s="666" t="s">
        <v>52</v>
      </c>
      <c r="L363" s="666" t="s">
        <v>52</v>
      </c>
      <c r="M363" s="666" t="s">
        <v>52</v>
      </c>
      <c r="N363" s="668" t="s">
        <v>2360</v>
      </c>
      <c r="O363" s="667" t="s">
        <v>268</v>
      </c>
      <c r="P363" s="666" t="s">
        <v>2361</v>
      </c>
      <c r="Q363" s="677" t="s">
        <v>182</v>
      </c>
      <c r="R363" s="677"/>
      <c r="S363" s="668" t="s">
        <v>90</v>
      </c>
      <c r="T363" s="666" t="s">
        <v>90</v>
      </c>
      <c r="U363" s="668">
        <v>6</v>
      </c>
      <c r="V363" s="666">
        <v>2</v>
      </c>
      <c r="W363" s="666">
        <v>3</v>
      </c>
      <c r="X363" s="666">
        <v>1</v>
      </c>
      <c r="Y363" s="666">
        <v>1.5</v>
      </c>
      <c r="Z363" s="670">
        <v>33.333333333333329</v>
      </c>
      <c r="AA363" s="670">
        <v>75</v>
      </c>
      <c r="AB363" s="670">
        <v>20</v>
      </c>
      <c r="AC363" s="670">
        <v>10</v>
      </c>
      <c r="AD363" s="671">
        <v>0</v>
      </c>
      <c r="AE363" s="672">
        <v>0</v>
      </c>
      <c r="AF363" s="673">
        <v>0</v>
      </c>
      <c r="AG363" s="673">
        <v>0</v>
      </c>
      <c r="AH363" s="672">
        <v>1</v>
      </c>
      <c r="AI363" s="673">
        <v>1</v>
      </c>
      <c r="AJ363" s="674">
        <v>1</v>
      </c>
      <c r="AK363" s="675">
        <v>1</v>
      </c>
      <c r="AL363" s="675">
        <v>1</v>
      </c>
      <c r="AM363" s="675">
        <v>0</v>
      </c>
      <c r="AN363" s="676">
        <v>0</v>
      </c>
      <c r="AO363" s="672">
        <v>1</v>
      </c>
      <c r="AP363" s="675">
        <v>0</v>
      </c>
      <c r="AQ363" s="675">
        <v>0</v>
      </c>
      <c r="AR363" s="675">
        <v>0</v>
      </c>
    </row>
    <row r="364" spans="1:44" x14ac:dyDescent="0.2">
      <c r="A364" s="666" t="s">
        <v>2478</v>
      </c>
      <c r="B364" s="666" t="s">
        <v>1359</v>
      </c>
      <c r="C364" s="666">
        <v>2013</v>
      </c>
      <c r="D364" s="667" t="s">
        <v>2356</v>
      </c>
      <c r="E364" s="666" t="s">
        <v>2404</v>
      </c>
      <c r="F364" s="666">
        <v>2.8260000000000001</v>
      </c>
      <c r="G364" s="668" t="s">
        <v>2336</v>
      </c>
      <c r="H364" s="666" t="s">
        <v>2337</v>
      </c>
      <c r="I364" s="666" t="s">
        <v>2208</v>
      </c>
      <c r="J364" s="666" t="s">
        <v>2479</v>
      </c>
      <c r="K364" s="666" t="s">
        <v>52</v>
      </c>
      <c r="L364" s="666" t="s">
        <v>2347</v>
      </c>
      <c r="M364" s="666" t="s">
        <v>2480</v>
      </c>
      <c r="N364" s="668" t="s">
        <v>2360</v>
      </c>
      <c r="O364" s="667" t="s">
        <v>268</v>
      </c>
      <c r="P364" s="666" t="s">
        <v>2361</v>
      </c>
      <c r="Q364" s="677" t="s">
        <v>182</v>
      </c>
      <c r="R364" s="677"/>
      <c r="S364" s="668" t="s">
        <v>90</v>
      </c>
      <c r="T364" s="666" t="s">
        <v>90</v>
      </c>
      <c r="U364" s="668">
        <v>6</v>
      </c>
      <c r="V364" s="666">
        <v>5</v>
      </c>
      <c r="W364" s="666">
        <v>4</v>
      </c>
      <c r="X364" s="666">
        <v>3</v>
      </c>
      <c r="Y364" s="666">
        <v>12</v>
      </c>
      <c r="Z364" s="670">
        <v>83.333333333333343</v>
      </c>
      <c r="AA364" s="670">
        <v>100</v>
      </c>
      <c r="AB364" s="670">
        <v>60</v>
      </c>
      <c r="AC364" s="670">
        <v>80</v>
      </c>
      <c r="AD364" s="671">
        <v>1</v>
      </c>
      <c r="AE364" s="672">
        <v>1</v>
      </c>
      <c r="AF364" s="673">
        <v>1</v>
      </c>
      <c r="AG364" s="673">
        <v>0</v>
      </c>
      <c r="AH364" s="672">
        <v>1</v>
      </c>
      <c r="AI364" s="673">
        <v>1</v>
      </c>
      <c r="AJ364" s="674">
        <v>1</v>
      </c>
      <c r="AK364" s="675">
        <v>1</v>
      </c>
      <c r="AL364" s="675">
        <v>1</v>
      </c>
      <c r="AM364" s="675">
        <v>1</v>
      </c>
      <c r="AN364" s="676">
        <v>1</v>
      </c>
      <c r="AO364" s="672">
        <v>1</v>
      </c>
      <c r="AP364" s="675">
        <v>0</v>
      </c>
      <c r="AQ364" s="675">
        <v>0</v>
      </c>
      <c r="AR364" s="675">
        <v>1</v>
      </c>
    </row>
    <row r="365" spans="1:44" x14ac:dyDescent="0.2">
      <c r="A365" s="666" t="s">
        <v>2478</v>
      </c>
      <c r="B365" s="666" t="s">
        <v>1359</v>
      </c>
      <c r="C365" s="666">
        <v>2013</v>
      </c>
      <c r="D365" s="667" t="s">
        <v>2356</v>
      </c>
      <c r="E365" s="666" t="s">
        <v>2404</v>
      </c>
      <c r="F365" s="666">
        <v>2.8260000000000001</v>
      </c>
      <c r="G365" s="668" t="s">
        <v>2336</v>
      </c>
      <c r="H365" s="666" t="s">
        <v>2337</v>
      </c>
      <c r="I365" s="666" t="s">
        <v>2208</v>
      </c>
      <c r="J365" s="666" t="s">
        <v>2479</v>
      </c>
      <c r="K365" s="666" t="s">
        <v>52</v>
      </c>
      <c r="L365" s="666" t="s">
        <v>2347</v>
      </c>
      <c r="M365" s="666" t="s">
        <v>2419</v>
      </c>
      <c r="N365" s="668" t="s">
        <v>2360</v>
      </c>
      <c r="O365" s="667" t="s">
        <v>268</v>
      </c>
      <c r="P365" s="666" t="s">
        <v>2361</v>
      </c>
      <c r="Q365" s="677" t="s">
        <v>182</v>
      </c>
      <c r="R365" s="677"/>
      <c r="S365" s="668" t="s">
        <v>90</v>
      </c>
      <c r="T365" s="666" t="s">
        <v>90</v>
      </c>
      <c r="U365" s="668">
        <v>6</v>
      </c>
      <c r="V365" s="666">
        <v>5</v>
      </c>
      <c r="W365" s="666">
        <v>4</v>
      </c>
      <c r="X365" s="666">
        <v>3</v>
      </c>
      <c r="Y365" s="666">
        <v>12</v>
      </c>
      <c r="Z365" s="670">
        <v>83.333333333333343</v>
      </c>
      <c r="AA365" s="670">
        <v>100</v>
      </c>
      <c r="AB365" s="670">
        <v>60</v>
      </c>
      <c r="AC365" s="670">
        <v>80</v>
      </c>
      <c r="AD365" s="671">
        <v>1</v>
      </c>
      <c r="AE365" s="672">
        <v>1</v>
      </c>
      <c r="AF365" s="673">
        <v>1</v>
      </c>
      <c r="AG365" s="673">
        <v>0</v>
      </c>
      <c r="AH365" s="672">
        <v>1</v>
      </c>
      <c r="AI365" s="673">
        <v>1</v>
      </c>
      <c r="AJ365" s="674">
        <v>1</v>
      </c>
      <c r="AK365" s="675">
        <v>1</v>
      </c>
      <c r="AL365" s="675">
        <v>1</v>
      </c>
      <c r="AM365" s="675">
        <v>1</v>
      </c>
      <c r="AN365" s="676">
        <v>1</v>
      </c>
      <c r="AO365" s="672">
        <v>1</v>
      </c>
      <c r="AP365" s="675">
        <v>0</v>
      </c>
      <c r="AQ365" s="675">
        <v>0</v>
      </c>
      <c r="AR365" s="675">
        <v>1</v>
      </c>
    </row>
    <row r="366" spans="1:44" x14ac:dyDescent="0.2">
      <c r="A366" s="666" t="s">
        <v>2478</v>
      </c>
      <c r="B366" s="666" t="s">
        <v>1359</v>
      </c>
      <c r="C366" s="666">
        <v>2013</v>
      </c>
      <c r="D366" s="667" t="s">
        <v>2356</v>
      </c>
      <c r="E366" s="666" t="s">
        <v>2404</v>
      </c>
      <c r="F366" s="666">
        <v>2.8260000000000001</v>
      </c>
      <c r="G366" s="668" t="s">
        <v>2336</v>
      </c>
      <c r="H366" s="666" t="s">
        <v>2337</v>
      </c>
      <c r="I366" s="666" t="s">
        <v>2208</v>
      </c>
      <c r="J366" s="666" t="s">
        <v>2479</v>
      </c>
      <c r="K366" s="666" t="s">
        <v>1813</v>
      </c>
      <c r="L366" s="666" t="s">
        <v>2362</v>
      </c>
      <c r="M366" s="666" t="s">
        <v>2481</v>
      </c>
      <c r="N366" s="668" t="s">
        <v>2360</v>
      </c>
      <c r="O366" s="667" t="s">
        <v>268</v>
      </c>
      <c r="P366" s="666" t="s">
        <v>2361</v>
      </c>
      <c r="Q366" s="677" t="s">
        <v>182</v>
      </c>
      <c r="R366" s="677"/>
      <c r="S366" s="668" t="s">
        <v>90</v>
      </c>
      <c r="T366" s="666" t="s">
        <v>90</v>
      </c>
      <c r="U366" s="668">
        <v>6</v>
      </c>
      <c r="V366" s="666">
        <v>5</v>
      </c>
      <c r="W366" s="666">
        <v>4</v>
      </c>
      <c r="X366" s="666">
        <v>3</v>
      </c>
      <c r="Y366" s="666">
        <v>12</v>
      </c>
      <c r="Z366" s="670">
        <v>83.333333333333343</v>
      </c>
      <c r="AA366" s="670">
        <v>100</v>
      </c>
      <c r="AB366" s="670">
        <v>60</v>
      </c>
      <c r="AC366" s="670">
        <v>80</v>
      </c>
      <c r="AD366" s="671">
        <v>1</v>
      </c>
      <c r="AE366" s="672">
        <v>1</v>
      </c>
      <c r="AF366" s="673">
        <v>1</v>
      </c>
      <c r="AG366" s="673">
        <v>0</v>
      </c>
      <c r="AH366" s="672">
        <v>1</v>
      </c>
      <c r="AI366" s="673">
        <v>1</v>
      </c>
      <c r="AJ366" s="674">
        <v>1</v>
      </c>
      <c r="AK366" s="675">
        <v>1</v>
      </c>
      <c r="AL366" s="675">
        <v>1</v>
      </c>
      <c r="AM366" s="675">
        <v>1</v>
      </c>
      <c r="AN366" s="676">
        <v>1</v>
      </c>
      <c r="AO366" s="672">
        <v>1</v>
      </c>
      <c r="AP366" s="675">
        <v>0</v>
      </c>
      <c r="AQ366" s="675">
        <v>0</v>
      </c>
      <c r="AR366" s="675">
        <v>1</v>
      </c>
    </row>
    <row r="367" spans="1:44" x14ac:dyDescent="0.2">
      <c r="A367" s="666" t="s">
        <v>2456</v>
      </c>
      <c r="B367" s="666" t="s">
        <v>2457</v>
      </c>
      <c r="C367" s="666">
        <v>1983</v>
      </c>
      <c r="D367" s="667" t="s">
        <v>2396</v>
      </c>
      <c r="E367" s="666" t="s">
        <v>2397</v>
      </c>
      <c r="F367" s="666" t="s">
        <v>52</v>
      </c>
      <c r="G367" s="668" t="s">
        <v>2336</v>
      </c>
      <c r="H367" s="666" t="s">
        <v>2337</v>
      </c>
      <c r="I367" s="666" t="s">
        <v>2208</v>
      </c>
      <c r="J367" s="667" t="s">
        <v>2458</v>
      </c>
      <c r="K367" s="666" t="s">
        <v>52</v>
      </c>
      <c r="L367" s="666" t="s">
        <v>2347</v>
      </c>
      <c r="M367" s="666" t="s">
        <v>52</v>
      </c>
      <c r="N367" s="668" t="s">
        <v>2360</v>
      </c>
      <c r="O367" s="667" t="s">
        <v>268</v>
      </c>
      <c r="P367" s="666" t="s">
        <v>2361</v>
      </c>
      <c r="Q367" s="677" t="s">
        <v>182</v>
      </c>
      <c r="R367" s="677"/>
      <c r="S367" s="668" t="s">
        <v>90</v>
      </c>
      <c r="T367" s="666" t="s">
        <v>90</v>
      </c>
      <c r="U367" s="668">
        <v>6</v>
      </c>
      <c r="V367" s="666">
        <v>3</v>
      </c>
      <c r="W367" s="666">
        <v>1</v>
      </c>
      <c r="X367" s="666">
        <v>1</v>
      </c>
      <c r="Y367" s="666">
        <v>1.25</v>
      </c>
      <c r="Z367" s="670">
        <v>50</v>
      </c>
      <c r="AA367" s="670">
        <v>25</v>
      </c>
      <c r="AB367" s="670">
        <v>20</v>
      </c>
      <c r="AC367" s="670">
        <v>8.3333333333333321</v>
      </c>
      <c r="AD367" s="671">
        <v>1</v>
      </c>
      <c r="AE367" s="672">
        <v>1</v>
      </c>
      <c r="AF367" s="673">
        <v>0</v>
      </c>
      <c r="AG367" s="673">
        <v>0</v>
      </c>
      <c r="AH367" s="672">
        <v>0</v>
      </c>
      <c r="AI367" s="673">
        <v>1</v>
      </c>
      <c r="AJ367" s="674">
        <v>1</v>
      </c>
      <c r="AK367" s="675">
        <v>0</v>
      </c>
      <c r="AL367" s="675">
        <v>0</v>
      </c>
      <c r="AM367" s="675">
        <v>0</v>
      </c>
      <c r="AN367" s="676">
        <v>0</v>
      </c>
      <c r="AO367" s="672">
        <v>1</v>
      </c>
      <c r="AP367" s="675">
        <v>0</v>
      </c>
      <c r="AQ367" s="675">
        <v>0</v>
      </c>
      <c r="AR367" s="675">
        <v>0</v>
      </c>
    </row>
    <row r="368" spans="1:44" x14ac:dyDescent="0.2">
      <c r="A368" s="666" t="s">
        <v>2459</v>
      </c>
      <c r="B368" s="666" t="s">
        <v>2457</v>
      </c>
      <c r="C368" s="666">
        <v>1983</v>
      </c>
      <c r="D368" s="667" t="s">
        <v>2396</v>
      </c>
      <c r="E368" s="666" t="s">
        <v>2397</v>
      </c>
      <c r="F368" s="666" t="s">
        <v>52</v>
      </c>
      <c r="G368" s="668" t="s">
        <v>2336</v>
      </c>
      <c r="H368" s="667" t="s">
        <v>2337</v>
      </c>
      <c r="I368" s="667" t="s">
        <v>841</v>
      </c>
      <c r="J368" s="667" t="s">
        <v>52</v>
      </c>
      <c r="K368" s="667" t="s">
        <v>52</v>
      </c>
      <c r="L368" s="667" t="s">
        <v>52</v>
      </c>
      <c r="M368" s="666" t="s">
        <v>52</v>
      </c>
      <c r="N368" s="668" t="s">
        <v>2360</v>
      </c>
      <c r="O368" s="667" t="s">
        <v>268</v>
      </c>
      <c r="P368" s="666" t="s">
        <v>2361</v>
      </c>
      <c r="Q368" s="677" t="s">
        <v>182</v>
      </c>
      <c r="R368" s="677"/>
      <c r="S368" s="668" t="s">
        <v>90</v>
      </c>
      <c r="T368" s="667" t="s">
        <v>90</v>
      </c>
      <c r="U368" s="669">
        <v>6</v>
      </c>
      <c r="V368" s="666">
        <v>2</v>
      </c>
      <c r="W368" s="666">
        <v>1</v>
      </c>
      <c r="X368" s="666">
        <v>1</v>
      </c>
      <c r="Y368" s="666">
        <v>1</v>
      </c>
      <c r="Z368" s="670">
        <v>33.333333333333329</v>
      </c>
      <c r="AA368" s="670">
        <v>25</v>
      </c>
      <c r="AB368" s="670">
        <v>20</v>
      </c>
      <c r="AC368" s="670">
        <v>6.666666666666667</v>
      </c>
      <c r="AD368" s="671">
        <v>0</v>
      </c>
      <c r="AE368" s="672">
        <v>1</v>
      </c>
      <c r="AF368" s="673">
        <v>0</v>
      </c>
      <c r="AG368" s="673">
        <v>0</v>
      </c>
      <c r="AH368" s="672">
        <v>0</v>
      </c>
      <c r="AI368" s="673">
        <v>1</v>
      </c>
      <c r="AJ368" s="674">
        <v>1</v>
      </c>
      <c r="AK368" s="675">
        <v>0</v>
      </c>
      <c r="AL368" s="675">
        <v>0</v>
      </c>
      <c r="AM368" s="675">
        <v>0</v>
      </c>
      <c r="AN368" s="676">
        <v>0</v>
      </c>
      <c r="AO368" s="672">
        <v>1</v>
      </c>
      <c r="AP368" s="675">
        <v>0</v>
      </c>
      <c r="AQ368" s="675">
        <v>0</v>
      </c>
      <c r="AR368" s="675">
        <v>0</v>
      </c>
    </row>
    <row r="369" spans="1:44" x14ac:dyDescent="0.2">
      <c r="A369" s="666" t="s">
        <v>2459</v>
      </c>
      <c r="B369" s="666" t="s">
        <v>2457</v>
      </c>
      <c r="C369" s="666">
        <v>1983</v>
      </c>
      <c r="D369" s="667" t="s">
        <v>2396</v>
      </c>
      <c r="E369" s="666" t="s">
        <v>2397</v>
      </c>
      <c r="F369" s="666" t="s">
        <v>52</v>
      </c>
      <c r="G369" s="668" t="s">
        <v>2336</v>
      </c>
      <c r="H369" s="667" t="s">
        <v>2337</v>
      </c>
      <c r="I369" s="667" t="s">
        <v>841</v>
      </c>
      <c r="J369" s="667" t="s">
        <v>52</v>
      </c>
      <c r="K369" s="667" t="s">
        <v>52</v>
      </c>
      <c r="L369" s="667" t="s">
        <v>52</v>
      </c>
      <c r="M369" s="666" t="s">
        <v>52</v>
      </c>
      <c r="N369" s="668" t="s">
        <v>2360</v>
      </c>
      <c r="O369" s="667" t="s">
        <v>268</v>
      </c>
      <c r="P369" s="666" t="s">
        <v>2361</v>
      </c>
      <c r="Q369" s="677" t="s">
        <v>182</v>
      </c>
      <c r="R369" s="677"/>
      <c r="S369" s="668" t="s">
        <v>90</v>
      </c>
      <c r="T369" s="667" t="s">
        <v>90</v>
      </c>
      <c r="U369" s="669">
        <v>6</v>
      </c>
      <c r="V369" s="666">
        <v>2</v>
      </c>
      <c r="W369" s="666">
        <v>1</v>
      </c>
      <c r="X369" s="666">
        <v>1</v>
      </c>
      <c r="Y369" s="666">
        <v>1</v>
      </c>
      <c r="Z369" s="670">
        <v>33.333333333333329</v>
      </c>
      <c r="AA369" s="670">
        <v>25</v>
      </c>
      <c r="AB369" s="670">
        <v>20</v>
      </c>
      <c r="AC369" s="670">
        <v>6.666666666666667</v>
      </c>
      <c r="AD369" s="671">
        <v>0</v>
      </c>
      <c r="AE369" s="672">
        <v>1</v>
      </c>
      <c r="AF369" s="673">
        <v>0</v>
      </c>
      <c r="AG369" s="673">
        <v>0</v>
      </c>
      <c r="AH369" s="672">
        <v>0</v>
      </c>
      <c r="AI369" s="673">
        <v>1</v>
      </c>
      <c r="AJ369" s="674">
        <v>1</v>
      </c>
      <c r="AK369" s="675">
        <v>0</v>
      </c>
      <c r="AL369" s="675">
        <v>0</v>
      </c>
      <c r="AM369" s="675">
        <v>0</v>
      </c>
      <c r="AN369" s="676">
        <v>0</v>
      </c>
      <c r="AO369" s="672">
        <v>1</v>
      </c>
      <c r="AP369" s="675">
        <v>0</v>
      </c>
      <c r="AQ369" s="675">
        <v>0</v>
      </c>
      <c r="AR369" s="675">
        <v>0</v>
      </c>
    </row>
    <row r="370" spans="1:44" x14ac:dyDescent="0.2">
      <c r="A370" s="666">
        <v>29</v>
      </c>
      <c r="B370" s="666" t="s">
        <v>2488</v>
      </c>
      <c r="C370" s="666">
        <v>2016</v>
      </c>
      <c r="D370" s="667" t="s">
        <v>2356</v>
      </c>
      <c r="E370" s="666" t="s">
        <v>2489</v>
      </c>
      <c r="F370" s="666" t="s">
        <v>52</v>
      </c>
      <c r="G370" s="668" t="s">
        <v>2473</v>
      </c>
      <c r="H370" s="667" t="s">
        <v>2391</v>
      </c>
      <c r="I370" s="667" t="s">
        <v>1736</v>
      </c>
      <c r="J370" s="667" t="s">
        <v>52</v>
      </c>
      <c r="K370" s="667" t="s">
        <v>52</v>
      </c>
      <c r="L370" s="667" t="s">
        <v>52</v>
      </c>
      <c r="M370" s="666" t="s">
        <v>52</v>
      </c>
      <c r="N370" s="668" t="s">
        <v>2360</v>
      </c>
      <c r="O370" s="666" t="s">
        <v>268</v>
      </c>
      <c r="P370" s="667" t="s">
        <v>2361</v>
      </c>
      <c r="Q370" s="677" t="s">
        <v>2490</v>
      </c>
      <c r="R370" s="677"/>
      <c r="S370" s="668" t="s">
        <v>90</v>
      </c>
      <c r="T370" s="667" t="s">
        <v>90</v>
      </c>
      <c r="U370" s="669">
        <v>6</v>
      </c>
      <c r="V370" s="666">
        <v>3</v>
      </c>
      <c r="W370" s="666">
        <v>4</v>
      </c>
      <c r="X370" s="666">
        <v>3</v>
      </c>
      <c r="Y370" s="666">
        <v>5</v>
      </c>
      <c r="Z370" s="670">
        <v>50</v>
      </c>
      <c r="AA370" s="670">
        <v>100</v>
      </c>
      <c r="AB370" s="670">
        <v>60</v>
      </c>
      <c r="AC370" s="670">
        <v>33.333333333333329</v>
      </c>
      <c r="AD370" s="671">
        <v>1</v>
      </c>
      <c r="AE370" s="672">
        <v>1</v>
      </c>
      <c r="AF370" s="673">
        <v>0</v>
      </c>
      <c r="AG370" s="673">
        <v>0</v>
      </c>
      <c r="AH370" s="672">
        <v>1</v>
      </c>
      <c r="AI370" s="673">
        <v>0</v>
      </c>
      <c r="AJ370" s="674">
        <v>1</v>
      </c>
      <c r="AK370" s="675">
        <v>1</v>
      </c>
      <c r="AL370" s="675">
        <v>1</v>
      </c>
      <c r="AM370" s="675">
        <v>1</v>
      </c>
      <c r="AN370" s="676">
        <v>0</v>
      </c>
      <c r="AO370" s="672">
        <v>1</v>
      </c>
      <c r="AP370" s="675">
        <v>0</v>
      </c>
      <c r="AQ370" s="675">
        <v>1</v>
      </c>
      <c r="AR370" s="675">
        <v>1</v>
      </c>
    </row>
    <row r="371" spans="1:44" x14ac:dyDescent="0.2">
      <c r="A371" s="666">
        <v>29</v>
      </c>
      <c r="B371" s="666" t="s">
        <v>2488</v>
      </c>
      <c r="C371" s="666">
        <v>2016</v>
      </c>
      <c r="D371" s="667" t="s">
        <v>2356</v>
      </c>
      <c r="E371" s="666" t="s">
        <v>2489</v>
      </c>
      <c r="F371" s="666" t="s">
        <v>52</v>
      </c>
      <c r="G371" s="668" t="s">
        <v>2473</v>
      </c>
      <c r="H371" s="667" t="s">
        <v>2391</v>
      </c>
      <c r="I371" s="667" t="s">
        <v>1738</v>
      </c>
      <c r="J371" s="667" t="s">
        <v>52</v>
      </c>
      <c r="K371" s="667" t="s">
        <v>52</v>
      </c>
      <c r="L371" s="667" t="s">
        <v>52</v>
      </c>
      <c r="M371" s="666" t="s">
        <v>52</v>
      </c>
      <c r="N371" s="668" t="s">
        <v>2360</v>
      </c>
      <c r="O371" s="666" t="s">
        <v>268</v>
      </c>
      <c r="P371" s="667" t="s">
        <v>2361</v>
      </c>
      <c r="Q371" s="677" t="s">
        <v>2490</v>
      </c>
      <c r="R371" s="677"/>
      <c r="S371" s="668" t="s">
        <v>90</v>
      </c>
      <c r="T371" s="667" t="s">
        <v>90</v>
      </c>
      <c r="U371" s="669">
        <v>6</v>
      </c>
      <c r="V371" s="666">
        <v>3</v>
      </c>
      <c r="W371" s="666">
        <v>4</v>
      </c>
      <c r="X371" s="666">
        <v>3</v>
      </c>
      <c r="Y371" s="666">
        <v>5</v>
      </c>
      <c r="Z371" s="670">
        <v>50</v>
      </c>
      <c r="AA371" s="670">
        <v>100</v>
      </c>
      <c r="AB371" s="670">
        <v>60</v>
      </c>
      <c r="AC371" s="670">
        <v>33.333333333333329</v>
      </c>
      <c r="AD371" s="671">
        <v>1</v>
      </c>
      <c r="AE371" s="672">
        <v>1</v>
      </c>
      <c r="AF371" s="673">
        <v>0</v>
      </c>
      <c r="AG371" s="673">
        <v>0</v>
      </c>
      <c r="AH371" s="672">
        <v>1</v>
      </c>
      <c r="AI371" s="673">
        <v>0</v>
      </c>
      <c r="AJ371" s="674">
        <v>1</v>
      </c>
      <c r="AK371" s="675">
        <v>1</v>
      </c>
      <c r="AL371" s="675">
        <v>1</v>
      </c>
      <c r="AM371" s="675">
        <v>1</v>
      </c>
      <c r="AN371" s="676">
        <v>0</v>
      </c>
      <c r="AO371" s="672">
        <v>1</v>
      </c>
      <c r="AP371" s="675">
        <v>0</v>
      </c>
      <c r="AQ371" s="675">
        <v>1</v>
      </c>
      <c r="AR371" s="675">
        <v>1</v>
      </c>
    </row>
    <row r="372" spans="1:44" x14ac:dyDescent="0.2">
      <c r="A372" s="666">
        <v>29</v>
      </c>
      <c r="B372" s="666" t="s">
        <v>2488</v>
      </c>
      <c r="C372" s="666">
        <v>2016</v>
      </c>
      <c r="D372" s="667" t="s">
        <v>2356</v>
      </c>
      <c r="E372" s="666" t="s">
        <v>2489</v>
      </c>
      <c r="F372" s="666" t="s">
        <v>52</v>
      </c>
      <c r="G372" s="668" t="s">
        <v>2473</v>
      </c>
      <c r="H372" s="667" t="s">
        <v>2391</v>
      </c>
      <c r="I372" s="667" t="s">
        <v>1737</v>
      </c>
      <c r="J372" s="667" t="s">
        <v>52</v>
      </c>
      <c r="K372" s="667" t="s">
        <v>52</v>
      </c>
      <c r="L372" s="667" t="s">
        <v>52</v>
      </c>
      <c r="M372" s="666" t="s">
        <v>52</v>
      </c>
      <c r="N372" s="668" t="s">
        <v>2360</v>
      </c>
      <c r="O372" s="666" t="s">
        <v>268</v>
      </c>
      <c r="P372" s="667" t="s">
        <v>2361</v>
      </c>
      <c r="Q372" s="677" t="s">
        <v>2490</v>
      </c>
      <c r="R372" s="677"/>
      <c r="S372" s="668" t="s">
        <v>90</v>
      </c>
      <c r="T372" s="667" t="s">
        <v>90</v>
      </c>
      <c r="U372" s="669">
        <v>6</v>
      </c>
      <c r="V372" s="666">
        <v>3</v>
      </c>
      <c r="W372" s="666">
        <v>4</v>
      </c>
      <c r="X372" s="666">
        <v>3</v>
      </c>
      <c r="Y372" s="666">
        <v>5</v>
      </c>
      <c r="Z372" s="670">
        <v>50</v>
      </c>
      <c r="AA372" s="670">
        <v>100</v>
      </c>
      <c r="AB372" s="670">
        <v>60</v>
      </c>
      <c r="AC372" s="670">
        <v>33.333333333333329</v>
      </c>
      <c r="AD372" s="671">
        <v>1</v>
      </c>
      <c r="AE372" s="672">
        <v>1</v>
      </c>
      <c r="AF372" s="673">
        <v>0</v>
      </c>
      <c r="AG372" s="673">
        <v>0</v>
      </c>
      <c r="AH372" s="672">
        <v>1</v>
      </c>
      <c r="AI372" s="673">
        <v>0</v>
      </c>
      <c r="AJ372" s="674">
        <v>1</v>
      </c>
      <c r="AK372" s="675">
        <v>1</v>
      </c>
      <c r="AL372" s="675">
        <v>1</v>
      </c>
      <c r="AM372" s="675">
        <v>1</v>
      </c>
      <c r="AN372" s="676">
        <v>0</v>
      </c>
      <c r="AO372" s="672">
        <v>1</v>
      </c>
      <c r="AP372" s="675">
        <v>0</v>
      </c>
      <c r="AQ372" s="675">
        <v>1</v>
      </c>
      <c r="AR372" s="675">
        <v>1</v>
      </c>
    </row>
    <row r="373" spans="1:44" x14ac:dyDescent="0.2">
      <c r="A373" s="666">
        <v>29</v>
      </c>
      <c r="B373" s="666" t="s">
        <v>2488</v>
      </c>
      <c r="C373" s="666">
        <v>2016</v>
      </c>
      <c r="D373" s="667" t="s">
        <v>2356</v>
      </c>
      <c r="E373" s="666" t="s">
        <v>2489</v>
      </c>
      <c r="F373" s="666" t="s">
        <v>52</v>
      </c>
      <c r="G373" s="668" t="s">
        <v>2473</v>
      </c>
      <c r="H373" s="667" t="s">
        <v>2391</v>
      </c>
      <c r="I373" s="667" t="s">
        <v>1741</v>
      </c>
      <c r="J373" s="667" t="s">
        <v>52</v>
      </c>
      <c r="K373" s="667" t="s">
        <v>52</v>
      </c>
      <c r="L373" s="667" t="s">
        <v>52</v>
      </c>
      <c r="M373" s="666" t="s">
        <v>52</v>
      </c>
      <c r="N373" s="668" t="s">
        <v>2360</v>
      </c>
      <c r="O373" s="666" t="s">
        <v>268</v>
      </c>
      <c r="P373" s="667" t="s">
        <v>2361</v>
      </c>
      <c r="Q373" s="677" t="s">
        <v>2490</v>
      </c>
      <c r="R373" s="677"/>
      <c r="S373" s="668" t="s">
        <v>90</v>
      </c>
      <c r="T373" s="667" t="s">
        <v>90</v>
      </c>
      <c r="U373" s="669">
        <v>6</v>
      </c>
      <c r="V373" s="666">
        <v>3</v>
      </c>
      <c r="W373" s="666">
        <v>4</v>
      </c>
      <c r="X373" s="666">
        <v>3</v>
      </c>
      <c r="Y373" s="666">
        <v>5</v>
      </c>
      <c r="Z373" s="670">
        <v>50</v>
      </c>
      <c r="AA373" s="670">
        <v>100</v>
      </c>
      <c r="AB373" s="670">
        <v>60</v>
      </c>
      <c r="AC373" s="670">
        <v>33.333333333333329</v>
      </c>
      <c r="AD373" s="671">
        <v>1</v>
      </c>
      <c r="AE373" s="672">
        <v>1</v>
      </c>
      <c r="AF373" s="673">
        <v>0</v>
      </c>
      <c r="AG373" s="673">
        <v>0</v>
      </c>
      <c r="AH373" s="672">
        <v>1</v>
      </c>
      <c r="AI373" s="673">
        <v>0</v>
      </c>
      <c r="AJ373" s="674">
        <v>1</v>
      </c>
      <c r="AK373" s="675">
        <v>1</v>
      </c>
      <c r="AL373" s="675">
        <v>1</v>
      </c>
      <c r="AM373" s="675">
        <v>1</v>
      </c>
      <c r="AN373" s="676">
        <v>0</v>
      </c>
      <c r="AO373" s="672">
        <v>1</v>
      </c>
      <c r="AP373" s="675">
        <v>0</v>
      </c>
      <c r="AQ373" s="675">
        <v>1</v>
      </c>
      <c r="AR373" s="675">
        <v>1</v>
      </c>
    </row>
    <row r="374" spans="1:44" x14ac:dyDescent="0.2">
      <c r="A374" s="666">
        <v>29</v>
      </c>
      <c r="B374" s="666" t="s">
        <v>2488</v>
      </c>
      <c r="C374" s="666">
        <v>2016</v>
      </c>
      <c r="D374" s="667" t="s">
        <v>2356</v>
      </c>
      <c r="E374" s="666" t="s">
        <v>2489</v>
      </c>
      <c r="F374" s="666" t="s">
        <v>52</v>
      </c>
      <c r="G374" s="668" t="s">
        <v>2473</v>
      </c>
      <c r="H374" s="667" t="s">
        <v>2391</v>
      </c>
      <c r="I374" s="667" t="s">
        <v>1740</v>
      </c>
      <c r="J374" s="667" t="s">
        <v>52</v>
      </c>
      <c r="K374" s="667" t="s">
        <v>52</v>
      </c>
      <c r="L374" s="667" t="s">
        <v>52</v>
      </c>
      <c r="M374" s="666" t="s">
        <v>52</v>
      </c>
      <c r="N374" s="668" t="s">
        <v>2360</v>
      </c>
      <c r="O374" s="666" t="s">
        <v>268</v>
      </c>
      <c r="P374" s="667" t="s">
        <v>2361</v>
      </c>
      <c r="Q374" s="677" t="s">
        <v>2490</v>
      </c>
      <c r="R374" s="677"/>
      <c r="S374" s="668" t="s">
        <v>90</v>
      </c>
      <c r="T374" s="667" t="s">
        <v>90</v>
      </c>
      <c r="U374" s="669">
        <v>6</v>
      </c>
      <c r="V374" s="666">
        <v>3</v>
      </c>
      <c r="W374" s="666">
        <v>4</v>
      </c>
      <c r="X374" s="666">
        <v>3</v>
      </c>
      <c r="Y374" s="666">
        <v>5</v>
      </c>
      <c r="Z374" s="670">
        <v>50</v>
      </c>
      <c r="AA374" s="670">
        <v>100</v>
      </c>
      <c r="AB374" s="670">
        <v>60</v>
      </c>
      <c r="AC374" s="670">
        <v>33.333333333333329</v>
      </c>
      <c r="AD374" s="671">
        <v>1</v>
      </c>
      <c r="AE374" s="672">
        <v>1</v>
      </c>
      <c r="AF374" s="673">
        <v>0</v>
      </c>
      <c r="AG374" s="673">
        <v>0</v>
      </c>
      <c r="AH374" s="672">
        <v>1</v>
      </c>
      <c r="AI374" s="673">
        <v>0</v>
      </c>
      <c r="AJ374" s="674">
        <v>1</v>
      </c>
      <c r="AK374" s="675">
        <v>1</v>
      </c>
      <c r="AL374" s="675">
        <v>1</v>
      </c>
      <c r="AM374" s="675">
        <v>1</v>
      </c>
      <c r="AN374" s="676">
        <v>0</v>
      </c>
      <c r="AO374" s="672">
        <v>1</v>
      </c>
      <c r="AP374" s="675">
        <v>0</v>
      </c>
      <c r="AQ374" s="675">
        <v>1</v>
      </c>
      <c r="AR374" s="675">
        <v>1</v>
      </c>
    </row>
    <row r="375" spans="1:44" x14ac:dyDescent="0.2">
      <c r="A375" s="666">
        <v>29</v>
      </c>
      <c r="B375" s="666" t="s">
        <v>2488</v>
      </c>
      <c r="C375" s="666">
        <v>2016</v>
      </c>
      <c r="D375" s="667" t="s">
        <v>2356</v>
      </c>
      <c r="E375" s="666" t="s">
        <v>2489</v>
      </c>
      <c r="F375" s="666" t="s">
        <v>52</v>
      </c>
      <c r="G375" s="668" t="s">
        <v>2473</v>
      </c>
      <c r="H375" s="667" t="s">
        <v>2391</v>
      </c>
      <c r="I375" s="667" t="s">
        <v>1739</v>
      </c>
      <c r="J375" s="667" t="s">
        <v>52</v>
      </c>
      <c r="K375" s="667" t="s">
        <v>52</v>
      </c>
      <c r="L375" s="667" t="s">
        <v>52</v>
      </c>
      <c r="M375" s="666" t="s">
        <v>52</v>
      </c>
      <c r="N375" s="668" t="s">
        <v>2360</v>
      </c>
      <c r="O375" s="666" t="s">
        <v>268</v>
      </c>
      <c r="P375" s="667" t="s">
        <v>2361</v>
      </c>
      <c r="Q375" s="677" t="s">
        <v>2490</v>
      </c>
      <c r="R375" s="677"/>
      <c r="S375" s="668" t="s">
        <v>90</v>
      </c>
      <c r="T375" s="667" t="s">
        <v>90</v>
      </c>
      <c r="U375" s="669">
        <v>6</v>
      </c>
      <c r="V375" s="666">
        <v>3</v>
      </c>
      <c r="W375" s="666">
        <v>4</v>
      </c>
      <c r="X375" s="666">
        <v>3</v>
      </c>
      <c r="Y375" s="666">
        <v>5</v>
      </c>
      <c r="Z375" s="670">
        <v>50</v>
      </c>
      <c r="AA375" s="670">
        <v>100</v>
      </c>
      <c r="AB375" s="670">
        <v>60</v>
      </c>
      <c r="AC375" s="670">
        <v>33.333333333333329</v>
      </c>
      <c r="AD375" s="671">
        <v>1</v>
      </c>
      <c r="AE375" s="672">
        <v>1</v>
      </c>
      <c r="AF375" s="673">
        <v>0</v>
      </c>
      <c r="AG375" s="673">
        <v>0</v>
      </c>
      <c r="AH375" s="672">
        <v>1</v>
      </c>
      <c r="AI375" s="673">
        <v>0</v>
      </c>
      <c r="AJ375" s="674">
        <v>1</v>
      </c>
      <c r="AK375" s="675">
        <v>1</v>
      </c>
      <c r="AL375" s="675">
        <v>1</v>
      </c>
      <c r="AM375" s="675">
        <v>1</v>
      </c>
      <c r="AN375" s="676">
        <v>0</v>
      </c>
      <c r="AO375" s="672">
        <v>1</v>
      </c>
      <c r="AP375" s="675">
        <v>0</v>
      </c>
      <c r="AQ375" s="675">
        <v>1</v>
      </c>
      <c r="AR375" s="675">
        <v>1</v>
      </c>
    </row>
    <row r="376" spans="1:44" x14ac:dyDescent="0.2">
      <c r="A376" s="666">
        <v>30</v>
      </c>
      <c r="B376" s="666" t="s">
        <v>2491</v>
      </c>
      <c r="C376" s="666">
        <v>2016</v>
      </c>
      <c r="D376" s="667" t="s">
        <v>2356</v>
      </c>
      <c r="E376" s="666" t="s">
        <v>2489</v>
      </c>
      <c r="F376" s="666" t="s">
        <v>52</v>
      </c>
      <c r="G376" s="668" t="s">
        <v>2473</v>
      </c>
      <c r="H376" s="667" t="s">
        <v>2391</v>
      </c>
      <c r="I376" s="667" t="s">
        <v>1742</v>
      </c>
      <c r="J376" s="667" t="s">
        <v>52</v>
      </c>
      <c r="K376" s="667" t="s">
        <v>52</v>
      </c>
      <c r="L376" s="667" t="s">
        <v>52</v>
      </c>
      <c r="M376" s="666" t="s">
        <v>52</v>
      </c>
      <c r="N376" s="668" t="s">
        <v>2360</v>
      </c>
      <c r="O376" s="666" t="s">
        <v>268</v>
      </c>
      <c r="P376" s="667" t="s">
        <v>2361</v>
      </c>
      <c r="Q376" s="677" t="s">
        <v>2490</v>
      </c>
      <c r="R376" s="677"/>
      <c r="S376" s="668" t="s">
        <v>90</v>
      </c>
      <c r="T376" s="667" t="s">
        <v>90</v>
      </c>
      <c r="U376" s="669">
        <v>6</v>
      </c>
      <c r="V376" s="666">
        <v>3</v>
      </c>
      <c r="W376" s="666">
        <v>4</v>
      </c>
      <c r="X376" s="666">
        <v>3</v>
      </c>
      <c r="Y376" s="666">
        <v>5</v>
      </c>
      <c r="Z376" s="670">
        <v>50</v>
      </c>
      <c r="AA376" s="670">
        <v>100</v>
      </c>
      <c r="AB376" s="670">
        <v>60</v>
      </c>
      <c r="AC376" s="670">
        <v>33.333333333333329</v>
      </c>
      <c r="AD376" s="671">
        <v>1</v>
      </c>
      <c r="AE376" s="672">
        <v>1</v>
      </c>
      <c r="AF376" s="673">
        <v>0</v>
      </c>
      <c r="AG376" s="673">
        <v>0</v>
      </c>
      <c r="AH376" s="672">
        <v>1</v>
      </c>
      <c r="AI376" s="673">
        <v>0</v>
      </c>
      <c r="AJ376" s="674">
        <v>1</v>
      </c>
      <c r="AK376" s="675">
        <v>1</v>
      </c>
      <c r="AL376" s="675">
        <v>1</v>
      </c>
      <c r="AM376" s="675">
        <v>1</v>
      </c>
      <c r="AN376" s="676">
        <v>0</v>
      </c>
      <c r="AO376" s="672">
        <v>1</v>
      </c>
      <c r="AP376" s="675">
        <v>0</v>
      </c>
      <c r="AQ376" s="675">
        <v>1</v>
      </c>
      <c r="AR376" s="675">
        <v>1</v>
      </c>
    </row>
    <row r="377" spans="1:44" x14ac:dyDescent="0.2">
      <c r="A377" s="666">
        <v>30</v>
      </c>
      <c r="B377" s="666" t="s">
        <v>2491</v>
      </c>
      <c r="C377" s="666">
        <v>2016</v>
      </c>
      <c r="D377" s="667" t="s">
        <v>2356</v>
      </c>
      <c r="E377" s="666" t="s">
        <v>2489</v>
      </c>
      <c r="F377" s="666" t="s">
        <v>52</v>
      </c>
      <c r="G377" s="668" t="s">
        <v>2473</v>
      </c>
      <c r="H377" s="667" t="s">
        <v>2391</v>
      </c>
      <c r="I377" s="667" t="s">
        <v>1743</v>
      </c>
      <c r="J377" s="667" t="s">
        <v>52</v>
      </c>
      <c r="K377" s="667" t="s">
        <v>52</v>
      </c>
      <c r="L377" s="667" t="s">
        <v>52</v>
      </c>
      <c r="M377" s="666" t="s">
        <v>52</v>
      </c>
      <c r="N377" s="668" t="s">
        <v>2360</v>
      </c>
      <c r="O377" s="666" t="s">
        <v>268</v>
      </c>
      <c r="P377" s="667" t="s">
        <v>2361</v>
      </c>
      <c r="Q377" s="677" t="s">
        <v>2490</v>
      </c>
      <c r="R377" s="677"/>
      <c r="S377" s="668" t="s">
        <v>90</v>
      </c>
      <c r="T377" s="667" t="s">
        <v>90</v>
      </c>
      <c r="U377" s="669">
        <v>6</v>
      </c>
      <c r="V377" s="666">
        <v>3</v>
      </c>
      <c r="W377" s="666">
        <v>4</v>
      </c>
      <c r="X377" s="666">
        <v>3</v>
      </c>
      <c r="Y377" s="666">
        <v>5</v>
      </c>
      <c r="Z377" s="670">
        <v>50</v>
      </c>
      <c r="AA377" s="670">
        <v>100</v>
      </c>
      <c r="AB377" s="670">
        <v>60</v>
      </c>
      <c r="AC377" s="670">
        <v>33.333333333333329</v>
      </c>
      <c r="AD377" s="671">
        <v>1</v>
      </c>
      <c r="AE377" s="672">
        <v>1</v>
      </c>
      <c r="AF377" s="673">
        <v>0</v>
      </c>
      <c r="AG377" s="673">
        <v>0</v>
      </c>
      <c r="AH377" s="672">
        <v>1</v>
      </c>
      <c r="AI377" s="673">
        <v>0</v>
      </c>
      <c r="AJ377" s="674">
        <v>1</v>
      </c>
      <c r="AK377" s="675">
        <v>1</v>
      </c>
      <c r="AL377" s="675">
        <v>1</v>
      </c>
      <c r="AM377" s="675">
        <v>1</v>
      </c>
      <c r="AN377" s="676">
        <v>0</v>
      </c>
      <c r="AO377" s="672">
        <v>1</v>
      </c>
      <c r="AP377" s="675">
        <v>0</v>
      </c>
      <c r="AQ377" s="675">
        <v>1</v>
      </c>
      <c r="AR377" s="675">
        <v>1</v>
      </c>
    </row>
    <row r="378" spans="1:44" x14ac:dyDescent="0.2">
      <c r="A378" s="666">
        <v>30</v>
      </c>
      <c r="B378" s="666" t="s">
        <v>2491</v>
      </c>
      <c r="C378" s="666">
        <v>2016</v>
      </c>
      <c r="D378" s="667" t="s">
        <v>2356</v>
      </c>
      <c r="E378" s="666" t="s">
        <v>2489</v>
      </c>
      <c r="F378" s="666" t="s">
        <v>52</v>
      </c>
      <c r="G378" s="668" t="s">
        <v>2473</v>
      </c>
      <c r="H378" s="667" t="s">
        <v>2391</v>
      </c>
      <c r="I378" s="667" t="s">
        <v>1744</v>
      </c>
      <c r="J378" s="667" t="s">
        <v>52</v>
      </c>
      <c r="K378" s="667" t="s">
        <v>52</v>
      </c>
      <c r="L378" s="667" t="s">
        <v>52</v>
      </c>
      <c r="M378" s="666" t="s">
        <v>52</v>
      </c>
      <c r="N378" s="668" t="s">
        <v>2360</v>
      </c>
      <c r="O378" s="666" t="s">
        <v>268</v>
      </c>
      <c r="P378" s="667" t="s">
        <v>2361</v>
      </c>
      <c r="Q378" s="677" t="s">
        <v>2490</v>
      </c>
      <c r="R378" s="677"/>
      <c r="S378" s="668" t="s">
        <v>90</v>
      </c>
      <c r="T378" s="667" t="s">
        <v>90</v>
      </c>
      <c r="U378" s="669">
        <v>6</v>
      </c>
      <c r="V378" s="666">
        <v>3</v>
      </c>
      <c r="W378" s="666">
        <v>4</v>
      </c>
      <c r="X378" s="666">
        <v>3</v>
      </c>
      <c r="Y378" s="666">
        <v>5</v>
      </c>
      <c r="Z378" s="670">
        <v>50</v>
      </c>
      <c r="AA378" s="670">
        <v>100</v>
      </c>
      <c r="AB378" s="670">
        <v>60</v>
      </c>
      <c r="AC378" s="670">
        <v>33.333333333333329</v>
      </c>
      <c r="AD378" s="671">
        <v>1</v>
      </c>
      <c r="AE378" s="672">
        <v>1</v>
      </c>
      <c r="AF378" s="673">
        <v>0</v>
      </c>
      <c r="AG378" s="673">
        <v>0</v>
      </c>
      <c r="AH378" s="672">
        <v>1</v>
      </c>
      <c r="AI378" s="673">
        <v>0</v>
      </c>
      <c r="AJ378" s="674">
        <v>1</v>
      </c>
      <c r="AK378" s="675">
        <v>1</v>
      </c>
      <c r="AL378" s="675">
        <v>1</v>
      </c>
      <c r="AM378" s="675">
        <v>1</v>
      </c>
      <c r="AN378" s="676">
        <v>0</v>
      </c>
      <c r="AO378" s="672">
        <v>1</v>
      </c>
      <c r="AP378" s="675">
        <v>0</v>
      </c>
      <c r="AQ378" s="675">
        <v>1</v>
      </c>
      <c r="AR378" s="675">
        <v>1</v>
      </c>
    </row>
    <row r="379" spans="1:44" x14ac:dyDescent="0.2">
      <c r="A379" s="666">
        <v>30</v>
      </c>
      <c r="B379" s="666" t="s">
        <v>2491</v>
      </c>
      <c r="C379" s="666">
        <v>2016</v>
      </c>
      <c r="D379" s="667" t="s">
        <v>2356</v>
      </c>
      <c r="E379" s="666" t="s">
        <v>2489</v>
      </c>
      <c r="F379" s="666" t="s">
        <v>52</v>
      </c>
      <c r="G379" s="668" t="s">
        <v>2473</v>
      </c>
      <c r="H379" s="667" t="s">
        <v>2391</v>
      </c>
      <c r="I379" s="667" t="s">
        <v>1745</v>
      </c>
      <c r="J379" s="667" t="s">
        <v>52</v>
      </c>
      <c r="K379" s="667" t="s">
        <v>52</v>
      </c>
      <c r="L379" s="667" t="s">
        <v>52</v>
      </c>
      <c r="M379" s="666" t="s">
        <v>52</v>
      </c>
      <c r="N379" s="668" t="s">
        <v>2360</v>
      </c>
      <c r="O379" s="666" t="s">
        <v>268</v>
      </c>
      <c r="P379" s="667" t="s">
        <v>2361</v>
      </c>
      <c r="Q379" s="677" t="s">
        <v>2490</v>
      </c>
      <c r="R379" s="677"/>
      <c r="S379" s="668" t="s">
        <v>90</v>
      </c>
      <c r="T379" s="667" t="s">
        <v>90</v>
      </c>
      <c r="U379" s="669">
        <v>6</v>
      </c>
      <c r="V379" s="666">
        <v>3</v>
      </c>
      <c r="W379" s="666">
        <v>4</v>
      </c>
      <c r="X379" s="666">
        <v>3</v>
      </c>
      <c r="Y379" s="666">
        <v>5</v>
      </c>
      <c r="Z379" s="670">
        <v>50</v>
      </c>
      <c r="AA379" s="670">
        <v>100</v>
      </c>
      <c r="AB379" s="670">
        <v>60</v>
      </c>
      <c r="AC379" s="670">
        <v>33.333333333333329</v>
      </c>
      <c r="AD379" s="671">
        <v>1</v>
      </c>
      <c r="AE379" s="672">
        <v>1</v>
      </c>
      <c r="AF379" s="673">
        <v>0</v>
      </c>
      <c r="AG379" s="673">
        <v>0</v>
      </c>
      <c r="AH379" s="672">
        <v>1</v>
      </c>
      <c r="AI379" s="673">
        <v>0</v>
      </c>
      <c r="AJ379" s="674">
        <v>1</v>
      </c>
      <c r="AK379" s="675">
        <v>1</v>
      </c>
      <c r="AL379" s="675">
        <v>1</v>
      </c>
      <c r="AM379" s="675">
        <v>1</v>
      </c>
      <c r="AN379" s="676">
        <v>0</v>
      </c>
      <c r="AO379" s="672">
        <v>1</v>
      </c>
      <c r="AP379" s="675">
        <v>0</v>
      </c>
      <c r="AQ379" s="675">
        <v>1</v>
      </c>
      <c r="AR379" s="675">
        <v>1</v>
      </c>
    </row>
    <row r="380" spans="1:44" x14ac:dyDescent="0.2">
      <c r="A380" s="666">
        <v>30</v>
      </c>
      <c r="B380" s="666" t="s">
        <v>2491</v>
      </c>
      <c r="C380" s="666">
        <v>2016</v>
      </c>
      <c r="D380" s="667" t="s">
        <v>2356</v>
      </c>
      <c r="E380" s="666" t="s">
        <v>2489</v>
      </c>
      <c r="F380" s="666" t="s">
        <v>52</v>
      </c>
      <c r="G380" s="668" t="s">
        <v>2473</v>
      </c>
      <c r="H380" s="667" t="s">
        <v>2391</v>
      </c>
      <c r="I380" s="667" t="s">
        <v>1746</v>
      </c>
      <c r="J380" s="667" t="s">
        <v>52</v>
      </c>
      <c r="K380" s="667" t="s">
        <v>52</v>
      </c>
      <c r="L380" s="667" t="s">
        <v>52</v>
      </c>
      <c r="M380" s="666" t="s">
        <v>52</v>
      </c>
      <c r="N380" s="668" t="s">
        <v>2360</v>
      </c>
      <c r="O380" s="666" t="s">
        <v>268</v>
      </c>
      <c r="P380" s="667" t="s">
        <v>2361</v>
      </c>
      <c r="Q380" s="677" t="s">
        <v>2490</v>
      </c>
      <c r="R380" s="677"/>
      <c r="S380" s="668" t="s">
        <v>90</v>
      </c>
      <c r="T380" s="667" t="s">
        <v>90</v>
      </c>
      <c r="U380" s="669">
        <v>6</v>
      </c>
      <c r="V380" s="666">
        <v>3</v>
      </c>
      <c r="W380" s="666">
        <v>4</v>
      </c>
      <c r="X380" s="666">
        <v>3</v>
      </c>
      <c r="Y380" s="666">
        <v>5</v>
      </c>
      <c r="Z380" s="670">
        <v>50</v>
      </c>
      <c r="AA380" s="670">
        <v>100</v>
      </c>
      <c r="AB380" s="670">
        <v>60</v>
      </c>
      <c r="AC380" s="670">
        <v>33.333333333333329</v>
      </c>
      <c r="AD380" s="671">
        <v>1</v>
      </c>
      <c r="AE380" s="672">
        <v>1</v>
      </c>
      <c r="AF380" s="673">
        <v>0</v>
      </c>
      <c r="AG380" s="673">
        <v>0</v>
      </c>
      <c r="AH380" s="672">
        <v>1</v>
      </c>
      <c r="AI380" s="673">
        <v>0</v>
      </c>
      <c r="AJ380" s="674">
        <v>1</v>
      </c>
      <c r="AK380" s="675">
        <v>1</v>
      </c>
      <c r="AL380" s="675">
        <v>1</v>
      </c>
      <c r="AM380" s="675">
        <v>1</v>
      </c>
      <c r="AN380" s="676">
        <v>0</v>
      </c>
      <c r="AO380" s="672">
        <v>1</v>
      </c>
      <c r="AP380" s="675">
        <v>0</v>
      </c>
      <c r="AQ380" s="675">
        <v>1</v>
      </c>
      <c r="AR380" s="675">
        <v>1</v>
      </c>
    </row>
    <row r="381" spans="1:44" x14ac:dyDescent="0.2">
      <c r="A381" s="666">
        <v>30</v>
      </c>
      <c r="B381" s="666" t="s">
        <v>2491</v>
      </c>
      <c r="C381" s="666">
        <v>2016</v>
      </c>
      <c r="D381" s="667" t="s">
        <v>2356</v>
      </c>
      <c r="E381" s="666" t="s">
        <v>2489</v>
      </c>
      <c r="F381" s="666" t="s">
        <v>52</v>
      </c>
      <c r="G381" s="668" t="s">
        <v>2473</v>
      </c>
      <c r="H381" s="667" t="s">
        <v>2391</v>
      </c>
      <c r="I381" s="667" t="s">
        <v>1747</v>
      </c>
      <c r="J381" s="667" t="s">
        <v>52</v>
      </c>
      <c r="K381" s="667" t="s">
        <v>52</v>
      </c>
      <c r="L381" s="667" t="s">
        <v>52</v>
      </c>
      <c r="M381" s="666" t="s">
        <v>52</v>
      </c>
      <c r="N381" s="668" t="s">
        <v>2360</v>
      </c>
      <c r="O381" s="666" t="s">
        <v>268</v>
      </c>
      <c r="P381" s="667" t="s">
        <v>2361</v>
      </c>
      <c r="Q381" s="677" t="s">
        <v>2490</v>
      </c>
      <c r="R381" s="677"/>
      <c r="S381" s="668" t="s">
        <v>90</v>
      </c>
      <c r="T381" s="667" t="s">
        <v>90</v>
      </c>
      <c r="U381" s="669">
        <v>6</v>
      </c>
      <c r="V381" s="666">
        <v>3</v>
      </c>
      <c r="W381" s="666">
        <v>4</v>
      </c>
      <c r="X381" s="666">
        <v>3</v>
      </c>
      <c r="Y381" s="666">
        <v>5</v>
      </c>
      <c r="Z381" s="670">
        <v>50</v>
      </c>
      <c r="AA381" s="670">
        <v>100</v>
      </c>
      <c r="AB381" s="670">
        <v>60</v>
      </c>
      <c r="AC381" s="670">
        <v>33.333333333333329</v>
      </c>
      <c r="AD381" s="671">
        <v>1</v>
      </c>
      <c r="AE381" s="672">
        <v>1</v>
      </c>
      <c r="AF381" s="673">
        <v>0</v>
      </c>
      <c r="AG381" s="673">
        <v>0</v>
      </c>
      <c r="AH381" s="672">
        <v>1</v>
      </c>
      <c r="AI381" s="673">
        <v>0</v>
      </c>
      <c r="AJ381" s="674">
        <v>1</v>
      </c>
      <c r="AK381" s="675">
        <v>1</v>
      </c>
      <c r="AL381" s="675">
        <v>1</v>
      </c>
      <c r="AM381" s="675">
        <v>1</v>
      </c>
      <c r="AN381" s="676">
        <v>0</v>
      </c>
      <c r="AO381" s="672">
        <v>1</v>
      </c>
      <c r="AP381" s="675">
        <v>0</v>
      </c>
      <c r="AQ381" s="675">
        <v>1</v>
      </c>
      <c r="AR381" s="675">
        <v>1</v>
      </c>
    </row>
    <row r="382" spans="1:44" x14ac:dyDescent="0.2">
      <c r="A382" s="666">
        <v>30</v>
      </c>
      <c r="B382" s="666" t="s">
        <v>2491</v>
      </c>
      <c r="C382" s="666">
        <v>2016</v>
      </c>
      <c r="D382" s="667" t="s">
        <v>2356</v>
      </c>
      <c r="E382" s="666" t="s">
        <v>2489</v>
      </c>
      <c r="F382" s="666" t="s">
        <v>52</v>
      </c>
      <c r="G382" s="668" t="s">
        <v>2473</v>
      </c>
      <c r="H382" s="667" t="s">
        <v>2391</v>
      </c>
      <c r="I382" s="667" t="s">
        <v>1748</v>
      </c>
      <c r="J382" s="667" t="s">
        <v>52</v>
      </c>
      <c r="K382" s="667" t="s">
        <v>52</v>
      </c>
      <c r="L382" s="667" t="s">
        <v>52</v>
      </c>
      <c r="M382" s="666" t="s">
        <v>52</v>
      </c>
      <c r="N382" s="668" t="s">
        <v>2360</v>
      </c>
      <c r="O382" s="666" t="s">
        <v>268</v>
      </c>
      <c r="P382" s="667" t="s">
        <v>2361</v>
      </c>
      <c r="Q382" s="677" t="s">
        <v>2490</v>
      </c>
      <c r="R382" s="677"/>
      <c r="S382" s="668" t="s">
        <v>90</v>
      </c>
      <c r="T382" s="667" t="s">
        <v>90</v>
      </c>
      <c r="U382" s="669">
        <v>6</v>
      </c>
      <c r="V382" s="666">
        <v>3</v>
      </c>
      <c r="W382" s="666">
        <v>4</v>
      </c>
      <c r="X382" s="666">
        <v>3</v>
      </c>
      <c r="Y382" s="666">
        <v>5</v>
      </c>
      <c r="Z382" s="670">
        <v>50</v>
      </c>
      <c r="AA382" s="670">
        <v>100</v>
      </c>
      <c r="AB382" s="670">
        <v>60</v>
      </c>
      <c r="AC382" s="670">
        <v>33.333333333333329</v>
      </c>
      <c r="AD382" s="671">
        <v>1</v>
      </c>
      <c r="AE382" s="672">
        <v>1</v>
      </c>
      <c r="AF382" s="673">
        <v>0</v>
      </c>
      <c r="AG382" s="673">
        <v>0</v>
      </c>
      <c r="AH382" s="672">
        <v>1</v>
      </c>
      <c r="AI382" s="673">
        <v>0</v>
      </c>
      <c r="AJ382" s="674">
        <v>1</v>
      </c>
      <c r="AK382" s="675">
        <v>1</v>
      </c>
      <c r="AL382" s="675">
        <v>1</v>
      </c>
      <c r="AM382" s="675">
        <v>1</v>
      </c>
      <c r="AN382" s="676">
        <v>0</v>
      </c>
      <c r="AO382" s="672">
        <v>1</v>
      </c>
      <c r="AP382" s="675">
        <v>0</v>
      </c>
      <c r="AQ382" s="675">
        <v>1</v>
      </c>
      <c r="AR382" s="675">
        <v>1</v>
      </c>
    </row>
    <row r="383" spans="1:44" x14ac:dyDescent="0.2">
      <c r="A383" s="666">
        <v>30</v>
      </c>
      <c r="B383" s="666" t="s">
        <v>2491</v>
      </c>
      <c r="C383" s="666">
        <v>2016</v>
      </c>
      <c r="D383" s="667" t="s">
        <v>2356</v>
      </c>
      <c r="E383" s="666" t="s">
        <v>2489</v>
      </c>
      <c r="F383" s="666" t="s">
        <v>52</v>
      </c>
      <c r="G383" s="668" t="s">
        <v>2473</v>
      </c>
      <c r="H383" s="667" t="s">
        <v>2391</v>
      </c>
      <c r="I383" s="667" t="s">
        <v>1749</v>
      </c>
      <c r="J383" s="667" t="s">
        <v>52</v>
      </c>
      <c r="K383" s="667" t="s">
        <v>52</v>
      </c>
      <c r="L383" s="667" t="s">
        <v>52</v>
      </c>
      <c r="M383" s="666" t="s">
        <v>52</v>
      </c>
      <c r="N383" s="668" t="s">
        <v>2360</v>
      </c>
      <c r="O383" s="666" t="s">
        <v>268</v>
      </c>
      <c r="P383" s="667" t="s">
        <v>2361</v>
      </c>
      <c r="Q383" s="677" t="s">
        <v>2490</v>
      </c>
      <c r="R383" s="677"/>
      <c r="S383" s="668" t="s">
        <v>90</v>
      </c>
      <c r="T383" s="667" t="s">
        <v>90</v>
      </c>
      <c r="U383" s="669">
        <v>6</v>
      </c>
      <c r="V383" s="666">
        <v>3</v>
      </c>
      <c r="W383" s="666">
        <v>4</v>
      </c>
      <c r="X383" s="666">
        <v>3</v>
      </c>
      <c r="Y383" s="666">
        <v>5</v>
      </c>
      <c r="Z383" s="670">
        <v>50</v>
      </c>
      <c r="AA383" s="670">
        <v>100</v>
      </c>
      <c r="AB383" s="670">
        <v>60</v>
      </c>
      <c r="AC383" s="670">
        <v>33.333333333333329</v>
      </c>
      <c r="AD383" s="671">
        <v>1</v>
      </c>
      <c r="AE383" s="672">
        <v>1</v>
      </c>
      <c r="AF383" s="673">
        <v>0</v>
      </c>
      <c r="AG383" s="673">
        <v>0</v>
      </c>
      <c r="AH383" s="672">
        <v>1</v>
      </c>
      <c r="AI383" s="673">
        <v>0</v>
      </c>
      <c r="AJ383" s="674">
        <v>1</v>
      </c>
      <c r="AK383" s="675">
        <v>1</v>
      </c>
      <c r="AL383" s="675">
        <v>1</v>
      </c>
      <c r="AM383" s="675">
        <v>1</v>
      </c>
      <c r="AN383" s="676">
        <v>0</v>
      </c>
      <c r="AO383" s="672">
        <v>1</v>
      </c>
      <c r="AP383" s="675">
        <v>0</v>
      </c>
      <c r="AQ383" s="675">
        <v>1</v>
      </c>
      <c r="AR383" s="675">
        <v>1</v>
      </c>
    </row>
    <row r="384" spans="1:44" x14ac:dyDescent="0.2">
      <c r="A384" s="666">
        <v>32</v>
      </c>
      <c r="B384" s="666" t="s">
        <v>2492</v>
      </c>
      <c r="C384" s="666">
        <v>2016</v>
      </c>
      <c r="D384" s="667" t="s">
        <v>2356</v>
      </c>
      <c r="E384" s="666" t="s">
        <v>2489</v>
      </c>
      <c r="F384" s="666" t="s">
        <v>52</v>
      </c>
      <c r="G384" s="668" t="s">
        <v>2473</v>
      </c>
      <c r="H384" s="667" t="s">
        <v>2391</v>
      </c>
      <c r="I384" s="667" t="s">
        <v>1776</v>
      </c>
      <c r="J384" s="667" t="s">
        <v>52</v>
      </c>
      <c r="K384" s="667" t="s">
        <v>52</v>
      </c>
      <c r="L384" s="667" t="s">
        <v>52</v>
      </c>
      <c r="M384" s="666" t="s">
        <v>52</v>
      </c>
      <c r="N384" s="668" t="s">
        <v>2360</v>
      </c>
      <c r="O384" s="666" t="s">
        <v>268</v>
      </c>
      <c r="P384" s="667" t="s">
        <v>2361</v>
      </c>
      <c r="Q384" s="677" t="s">
        <v>2490</v>
      </c>
      <c r="R384" s="677"/>
      <c r="S384" s="668" t="s">
        <v>90</v>
      </c>
      <c r="T384" s="667" t="s">
        <v>90</v>
      </c>
      <c r="U384" s="669">
        <v>6</v>
      </c>
      <c r="V384" s="666">
        <v>3</v>
      </c>
      <c r="W384" s="666">
        <v>4</v>
      </c>
      <c r="X384" s="666">
        <v>3</v>
      </c>
      <c r="Y384" s="666">
        <v>5</v>
      </c>
      <c r="Z384" s="670">
        <v>50</v>
      </c>
      <c r="AA384" s="670">
        <v>100</v>
      </c>
      <c r="AB384" s="670">
        <v>60</v>
      </c>
      <c r="AC384" s="670">
        <v>33.333333333333329</v>
      </c>
      <c r="AD384" s="671">
        <v>1</v>
      </c>
      <c r="AE384" s="672">
        <v>1</v>
      </c>
      <c r="AF384" s="673">
        <v>0</v>
      </c>
      <c r="AG384" s="673">
        <v>0</v>
      </c>
      <c r="AH384" s="672">
        <v>1</v>
      </c>
      <c r="AI384" s="673">
        <v>0</v>
      </c>
      <c r="AJ384" s="674">
        <v>1</v>
      </c>
      <c r="AK384" s="675">
        <v>1</v>
      </c>
      <c r="AL384" s="675">
        <v>1</v>
      </c>
      <c r="AM384" s="675">
        <v>1</v>
      </c>
      <c r="AN384" s="676">
        <v>0</v>
      </c>
      <c r="AO384" s="672">
        <v>1</v>
      </c>
      <c r="AP384" s="675">
        <v>0</v>
      </c>
      <c r="AQ384" s="675">
        <v>1</v>
      </c>
      <c r="AR384" s="675">
        <v>1</v>
      </c>
    </row>
    <row r="385" spans="1:64" x14ac:dyDescent="0.2">
      <c r="A385" s="666">
        <v>32</v>
      </c>
      <c r="B385" s="666" t="s">
        <v>2492</v>
      </c>
      <c r="C385" s="666">
        <v>2016</v>
      </c>
      <c r="D385" s="667" t="s">
        <v>2356</v>
      </c>
      <c r="E385" s="666" t="s">
        <v>2489</v>
      </c>
      <c r="F385" s="666" t="s">
        <v>52</v>
      </c>
      <c r="G385" s="668" t="s">
        <v>2473</v>
      </c>
      <c r="H385" s="667" t="s">
        <v>2391</v>
      </c>
      <c r="I385" s="667" t="s">
        <v>1777</v>
      </c>
      <c r="J385" s="667" t="s">
        <v>52</v>
      </c>
      <c r="K385" s="667" t="s">
        <v>52</v>
      </c>
      <c r="L385" s="667" t="s">
        <v>52</v>
      </c>
      <c r="M385" s="666" t="s">
        <v>52</v>
      </c>
      <c r="N385" s="668" t="s">
        <v>2360</v>
      </c>
      <c r="O385" s="666" t="s">
        <v>268</v>
      </c>
      <c r="P385" s="667" t="s">
        <v>2361</v>
      </c>
      <c r="Q385" s="677" t="s">
        <v>2490</v>
      </c>
      <c r="R385" s="677"/>
      <c r="S385" s="668" t="s">
        <v>90</v>
      </c>
      <c r="T385" s="667" t="s">
        <v>90</v>
      </c>
      <c r="U385" s="669">
        <v>6</v>
      </c>
      <c r="V385" s="666">
        <v>3</v>
      </c>
      <c r="W385" s="666">
        <v>4</v>
      </c>
      <c r="X385" s="666">
        <v>3</v>
      </c>
      <c r="Y385" s="666">
        <v>5</v>
      </c>
      <c r="Z385" s="670">
        <v>50</v>
      </c>
      <c r="AA385" s="670">
        <v>100</v>
      </c>
      <c r="AB385" s="670">
        <v>60</v>
      </c>
      <c r="AC385" s="670">
        <v>33.333333333333329</v>
      </c>
      <c r="AD385" s="671">
        <v>1</v>
      </c>
      <c r="AE385" s="672">
        <v>1</v>
      </c>
      <c r="AF385" s="673">
        <v>0</v>
      </c>
      <c r="AG385" s="673">
        <v>0</v>
      </c>
      <c r="AH385" s="672">
        <v>1</v>
      </c>
      <c r="AI385" s="673">
        <v>0</v>
      </c>
      <c r="AJ385" s="674">
        <v>1</v>
      </c>
      <c r="AK385" s="675">
        <v>1</v>
      </c>
      <c r="AL385" s="675">
        <v>1</v>
      </c>
      <c r="AM385" s="675">
        <v>1</v>
      </c>
      <c r="AN385" s="676">
        <v>0</v>
      </c>
      <c r="AO385" s="672">
        <v>1</v>
      </c>
      <c r="AP385" s="675">
        <v>0</v>
      </c>
      <c r="AQ385" s="675">
        <v>1</v>
      </c>
      <c r="AR385" s="675">
        <v>1</v>
      </c>
    </row>
    <row r="386" spans="1:64" x14ac:dyDescent="0.2">
      <c r="A386" s="666">
        <v>36</v>
      </c>
      <c r="B386" s="666" t="s">
        <v>1362</v>
      </c>
      <c r="C386" s="666">
        <v>2011</v>
      </c>
      <c r="D386" s="667" t="s">
        <v>2356</v>
      </c>
      <c r="E386" s="666" t="s">
        <v>2449</v>
      </c>
      <c r="F386" s="666">
        <v>2.2759999999999998</v>
      </c>
      <c r="G386" s="668" t="s">
        <v>2336</v>
      </c>
      <c r="H386" s="666" t="s">
        <v>2337</v>
      </c>
      <c r="I386" s="666" t="s">
        <v>172</v>
      </c>
      <c r="J386" s="666" t="s">
        <v>52</v>
      </c>
      <c r="K386" s="666" t="s">
        <v>52</v>
      </c>
      <c r="L386" s="666" t="s">
        <v>52</v>
      </c>
      <c r="M386" s="666" t="s">
        <v>52</v>
      </c>
      <c r="N386" s="668" t="s">
        <v>2360</v>
      </c>
      <c r="O386" s="667" t="s">
        <v>268</v>
      </c>
      <c r="P386" s="666" t="s">
        <v>2361</v>
      </c>
      <c r="Q386" s="677" t="s">
        <v>189</v>
      </c>
      <c r="R386" s="677"/>
      <c r="S386" s="668" t="s">
        <v>90</v>
      </c>
      <c r="T386" s="666" t="s">
        <v>90</v>
      </c>
      <c r="U386" s="668">
        <v>6</v>
      </c>
      <c r="V386" s="666">
        <v>3</v>
      </c>
      <c r="W386" s="666">
        <v>3</v>
      </c>
      <c r="X386" s="666">
        <v>1</v>
      </c>
      <c r="Y386" s="666">
        <v>3.5</v>
      </c>
      <c r="Z386" s="670">
        <v>50</v>
      </c>
      <c r="AA386" s="670">
        <v>75</v>
      </c>
      <c r="AB386" s="670">
        <v>20</v>
      </c>
      <c r="AC386" s="670">
        <v>23.333333333333332</v>
      </c>
      <c r="AD386" s="671">
        <v>0</v>
      </c>
      <c r="AE386" s="672">
        <v>1</v>
      </c>
      <c r="AF386" s="673">
        <v>0</v>
      </c>
      <c r="AG386" s="673">
        <v>0</v>
      </c>
      <c r="AH386" s="672">
        <v>1</v>
      </c>
      <c r="AI386" s="673">
        <v>1</v>
      </c>
      <c r="AJ386" s="674">
        <v>1</v>
      </c>
      <c r="AK386" s="675">
        <v>1</v>
      </c>
      <c r="AL386" s="675">
        <v>1</v>
      </c>
      <c r="AM386" s="675">
        <v>0</v>
      </c>
      <c r="AN386" s="676">
        <v>0</v>
      </c>
      <c r="AO386" s="672">
        <v>1</v>
      </c>
      <c r="AP386" s="675">
        <v>0</v>
      </c>
      <c r="AQ386" s="675">
        <v>0</v>
      </c>
      <c r="AR386" s="675">
        <v>0</v>
      </c>
    </row>
    <row r="387" spans="1:64" x14ac:dyDescent="0.2">
      <c r="A387" s="666">
        <v>4</v>
      </c>
      <c r="B387" s="666" t="s">
        <v>1358</v>
      </c>
      <c r="C387" s="666">
        <v>2015</v>
      </c>
      <c r="D387" s="667" t="s">
        <v>2356</v>
      </c>
      <c r="E387" s="666" t="s">
        <v>2400</v>
      </c>
      <c r="F387" s="666">
        <v>3.13</v>
      </c>
      <c r="G387" s="668" t="s">
        <v>2336</v>
      </c>
      <c r="H387" s="667" t="s">
        <v>2337</v>
      </c>
      <c r="I387" s="667" t="s">
        <v>317</v>
      </c>
      <c r="J387" s="667" t="s">
        <v>52</v>
      </c>
      <c r="K387" s="667" t="s">
        <v>52</v>
      </c>
      <c r="L387" s="667" t="s">
        <v>52</v>
      </c>
      <c r="M387" s="666" t="s">
        <v>52</v>
      </c>
      <c r="N387" s="668" t="s">
        <v>2360</v>
      </c>
      <c r="O387" s="667" t="s">
        <v>268</v>
      </c>
      <c r="P387" s="667" t="s">
        <v>2361</v>
      </c>
      <c r="Q387" s="677" t="s">
        <v>296</v>
      </c>
      <c r="R387" s="677"/>
      <c r="S387" s="668" t="s">
        <v>90</v>
      </c>
      <c r="T387" s="667" t="s">
        <v>90</v>
      </c>
      <c r="U387" s="668">
        <v>6</v>
      </c>
      <c r="V387" s="666">
        <v>5</v>
      </c>
      <c r="W387" s="666">
        <v>4</v>
      </c>
      <c r="X387" s="666">
        <v>2</v>
      </c>
      <c r="Y387" s="666">
        <v>11</v>
      </c>
      <c r="Z387" s="670">
        <v>83.333333333333343</v>
      </c>
      <c r="AA387" s="670">
        <v>100</v>
      </c>
      <c r="AB387" s="670">
        <v>40</v>
      </c>
      <c r="AC387" s="670">
        <v>73.333333333333329</v>
      </c>
      <c r="AD387" s="671">
        <v>1</v>
      </c>
      <c r="AE387" s="672">
        <v>1</v>
      </c>
      <c r="AF387" s="673">
        <v>1</v>
      </c>
      <c r="AG387" s="673">
        <v>0</v>
      </c>
      <c r="AH387" s="672">
        <v>1</v>
      </c>
      <c r="AI387" s="673">
        <v>1</v>
      </c>
      <c r="AJ387" s="674">
        <v>1</v>
      </c>
      <c r="AK387" s="675">
        <v>1</v>
      </c>
      <c r="AL387" s="675">
        <v>1</v>
      </c>
      <c r="AM387" s="675">
        <v>1</v>
      </c>
      <c r="AN387" s="676">
        <v>1</v>
      </c>
      <c r="AO387" s="672">
        <v>1</v>
      </c>
      <c r="AP387" s="675">
        <v>0</v>
      </c>
      <c r="AQ387" s="675">
        <v>0</v>
      </c>
      <c r="AR387" s="675">
        <v>0</v>
      </c>
    </row>
    <row r="388" spans="1:64" x14ac:dyDescent="0.2">
      <c r="A388" s="666" t="s">
        <v>2412</v>
      </c>
      <c r="B388" s="666" t="s">
        <v>1354</v>
      </c>
      <c r="C388" s="666">
        <v>2012</v>
      </c>
      <c r="D388" s="667" t="s">
        <v>2356</v>
      </c>
      <c r="E388" s="666" t="s">
        <v>2375</v>
      </c>
      <c r="F388" s="666">
        <v>3.73</v>
      </c>
      <c r="G388" s="668" t="s">
        <v>2336</v>
      </c>
      <c r="H388" s="666" t="s">
        <v>2337</v>
      </c>
      <c r="I388" s="666" t="s">
        <v>2208</v>
      </c>
      <c r="J388" s="667" t="s">
        <v>2376</v>
      </c>
      <c r="K388" s="666" t="s">
        <v>52</v>
      </c>
      <c r="L388" s="666" t="s">
        <v>2347</v>
      </c>
      <c r="M388" s="666" t="s">
        <v>52</v>
      </c>
      <c r="N388" s="668" t="s">
        <v>2360</v>
      </c>
      <c r="O388" s="667" t="s">
        <v>268</v>
      </c>
      <c r="P388" s="667" t="s">
        <v>2361</v>
      </c>
      <c r="Q388" s="677" t="s">
        <v>435</v>
      </c>
      <c r="R388" s="677"/>
      <c r="S388" s="668" t="s">
        <v>90</v>
      </c>
      <c r="T388" s="667" t="s">
        <v>90</v>
      </c>
      <c r="U388" s="668">
        <v>6</v>
      </c>
      <c r="V388" s="666">
        <v>6</v>
      </c>
      <c r="W388" s="666">
        <v>2</v>
      </c>
      <c r="X388" s="666">
        <v>3</v>
      </c>
      <c r="Y388" s="666">
        <v>11</v>
      </c>
      <c r="Z388" s="670">
        <v>100</v>
      </c>
      <c r="AA388" s="670">
        <v>50</v>
      </c>
      <c r="AB388" s="670">
        <v>60</v>
      </c>
      <c r="AC388" s="670">
        <v>73.333333333333329</v>
      </c>
      <c r="AD388" s="671">
        <v>1</v>
      </c>
      <c r="AE388" s="672">
        <v>1</v>
      </c>
      <c r="AF388" s="673">
        <v>1</v>
      </c>
      <c r="AG388" s="673">
        <v>1</v>
      </c>
      <c r="AH388" s="672">
        <v>1</v>
      </c>
      <c r="AI388" s="673">
        <v>1</v>
      </c>
      <c r="AJ388" s="674">
        <v>1</v>
      </c>
      <c r="AK388" s="675">
        <v>1</v>
      </c>
      <c r="AL388" s="675">
        <v>0</v>
      </c>
      <c r="AM388" s="675">
        <v>0</v>
      </c>
      <c r="AN388" s="676">
        <v>1</v>
      </c>
      <c r="AO388" s="672">
        <v>1</v>
      </c>
      <c r="AP388" s="675">
        <v>0</v>
      </c>
      <c r="AQ388" s="675">
        <v>1</v>
      </c>
      <c r="AR388" s="675">
        <v>0</v>
      </c>
    </row>
    <row r="389" spans="1:64" x14ac:dyDescent="0.2">
      <c r="A389" s="666" t="s">
        <v>2413</v>
      </c>
      <c r="B389" s="666" t="s">
        <v>1354</v>
      </c>
      <c r="C389" s="666">
        <v>2012</v>
      </c>
      <c r="D389" s="667" t="s">
        <v>2356</v>
      </c>
      <c r="E389" s="666" t="s">
        <v>2375</v>
      </c>
      <c r="F389" s="666">
        <v>3.73</v>
      </c>
      <c r="G389" s="668" t="s">
        <v>2336</v>
      </c>
      <c r="H389" s="667" t="s">
        <v>2337</v>
      </c>
      <c r="I389" s="667" t="s">
        <v>73</v>
      </c>
      <c r="J389" s="667" t="s">
        <v>52</v>
      </c>
      <c r="K389" s="667" t="s">
        <v>52</v>
      </c>
      <c r="L389" s="667" t="s">
        <v>52</v>
      </c>
      <c r="M389" s="666" t="s">
        <v>52</v>
      </c>
      <c r="N389" s="668" t="s">
        <v>2360</v>
      </c>
      <c r="O389" s="667" t="s">
        <v>268</v>
      </c>
      <c r="P389" s="667" t="s">
        <v>2361</v>
      </c>
      <c r="Q389" s="677" t="s">
        <v>435</v>
      </c>
      <c r="R389" s="677"/>
      <c r="S389" s="668" t="s">
        <v>90</v>
      </c>
      <c r="T389" s="667" t="s">
        <v>90</v>
      </c>
      <c r="U389" s="668">
        <v>6</v>
      </c>
      <c r="V389" s="666">
        <v>5</v>
      </c>
      <c r="W389" s="666">
        <v>2</v>
      </c>
      <c r="X389" s="666">
        <v>3</v>
      </c>
      <c r="Y389" s="666">
        <v>10</v>
      </c>
      <c r="Z389" s="670">
        <v>83.333333333333343</v>
      </c>
      <c r="AA389" s="670">
        <v>50</v>
      </c>
      <c r="AB389" s="670">
        <v>60</v>
      </c>
      <c r="AC389" s="670">
        <v>66.666666666666657</v>
      </c>
      <c r="AD389" s="671">
        <v>0</v>
      </c>
      <c r="AE389" s="672">
        <v>1</v>
      </c>
      <c r="AF389" s="673">
        <v>1</v>
      </c>
      <c r="AG389" s="673">
        <v>1</v>
      </c>
      <c r="AH389" s="672">
        <v>1</v>
      </c>
      <c r="AI389" s="673">
        <v>1</v>
      </c>
      <c r="AJ389" s="674">
        <v>1</v>
      </c>
      <c r="AK389" s="675">
        <v>1</v>
      </c>
      <c r="AL389" s="675">
        <v>0</v>
      </c>
      <c r="AM389" s="675">
        <v>0</v>
      </c>
      <c r="AN389" s="676">
        <v>1</v>
      </c>
      <c r="AO389" s="672">
        <v>1</v>
      </c>
      <c r="AP389" s="675">
        <v>0</v>
      </c>
      <c r="AQ389" s="675">
        <v>1</v>
      </c>
      <c r="AR389" s="675">
        <v>0</v>
      </c>
    </row>
    <row r="390" spans="1:64" x14ac:dyDescent="0.2">
      <c r="A390" s="666" t="s">
        <v>2451</v>
      </c>
      <c r="B390" s="666" t="s">
        <v>1339</v>
      </c>
      <c r="C390" s="666">
        <v>1979</v>
      </c>
      <c r="D390" s="667" t="s">
        <v>2344</v>
      </c>
      <c r="E390" s="666" t="s">
        <v>2397</v>
      </c>
      <c r="F390" s="666" t="s">
        <v>52</v>
      </c>
      <c r="G390" s="668" t="s">
        <v>2336</v>
      </c>
      <c r="H390" s="666" t="s">
        <v>2337</v>
      </c>
      <c r="I390" s="666" t="s">
        <v>2367</v>
      </c>
      <c r="J390" s="667" t="s">
        <v>52</v>
      </c>
      <c r="K390" s="667" t="s">
        <v>710</v>
      </c>
      <c r="L390" s="667" t="s">
        <v>2347</v>
      </c>
      <c r="M390" s="666" t="s">
        <v>52</v>
      </c>
      <c r="N390" s="668" t="s">
        <v>2360</v>
      </c>
      <c r="O390" s="667" t="s">
        <v>268</v>
      </c>
      <c r="P390" s="667" t="s">
        <v>2361</v>
      </c>
      <c r="Q390" s="677" t="s">
        <v>647</v>
      </c>
      <c r="R390" s="677"/>
      <c r="S390" s="668" t="s">
        <v>90</v>
      </c>
      <c r="T390" s="667" t="s">
        <v>90</v>
      </c>
      <c r="U390" s="668">
        <v>6</v>
      </c>
      <c r="V390" s="666">
        <v>3</v>
      </c>
      <c r="W390" s="666">
        <v>3</v>
      </c>
      <c r="X390" s="666">
        <v>2</v>
      </c>
      <c r="Y390" s="666">
        <v>4</v>
      </c>
      <c r="Z390" s="670">
        <v>50</v>
      </c>
      <c r="AA390" s="670">
        <v>75</v>
      </c>
      <c r="AB390" s="670">
        <v>40</v>
      </c>
      <c r="AC390" s="670">
        <v>26.666666666666668</v>
      </c>
      <c r="AD390" s="671">
        <v>1</v>
      </c>
      <c r="AE390" s="672">
        <v>0</v>
      </c>
      <c r="AF390" s="673">
        <v>0</v>
      </c>
      <c r="AG390" s="673">
        <v>0</v>
      </c>
      <c r="AH390" s="672">
        <v>1</v>
      </c>
      <c r="AI390" s="673">
        <v>1</v>
      </c>
      <c r="AJ390" s="674">
        <v>1</v>
      </c>
      <c r="AK390" s="675">
        <v>1</v>
      </c>
      <c r="AL390" s="675">
        <v>0</v>
      </c>
      <c r="AM390" s="675">
        <v>1</v>
      </c>
      <c r="AN390" s="676">
        <v>1</v>
      </c>
      <c r="AO390" s="672">
        <v>1</v>
      </c>
      <c r="AP390" s="675">
        <v>0</v>
      </c>
      <c r="AQ390" s="675">
        <v>0</v>
      </c>
      <c r="AR390" s="675">
        <v>0</v>
      </c>
    </row>
    <row r="391" spans="1:64" x14ac:dyDescent="0.2">
      <c r="A391" s="666" t="s">
        <v>2452</v>
      </c>
      <c r="B391" s="666" t="s">
        <v>1339</v>
      </c>
      <c r="C391" s="666">
        <v>1979</v>
      </c>
      <c r="D391" s="667" t="s">
        <v>2344</v>
      </c>
      <c r="E391" s="666" t="s">
        <v>2397</v>
      </c>
      <c r="F391" s="666" t="s">
        <v>52</v>
      </c>
      <c r="G391" s="668" t="s">
        <v>2336</v>
      </c>
      <c r="H391" s="666" t="s">
        <v>2337</v>
      </c>
      <c r="I391" s="666" t="s">
        <v>2208</v>
      </c>
      <c r="J391" s="667" t="s">
        <v>2453</v>
      </c>
      <c r="K391" s="666" t="s">
        <v>52</v>
      </c>
      <c r="L391" s="667" t="s">
        <v>2347</v>
      </c>
      <c r="M391" s="666" t="s">
        <v>52</v>
      </c>
      <c r="N391" s="668" t="s">
        <v>2360</v>
      </c>
      <c r="O391" s="667" t="s">
        <v>268</v>
      </c>
      <c r="P391" s="667" t="s">
        <v>2361</v>
      </c>
      <c r="Q391" s="677" t="s">
        <v>647</v>
      </c>
      <c r="R391" s="677"/>
      <c r="S391" s="668" t="s">
        <v>90</v>
      </c>
      <c r="T391" s="667" t="s">
        <v>90</v>
      </c>
      <c r="U391" s="668">
        <v>6</v>
      </c>
      <c r="V391" s="666">
        <v>4</v>
      </c>
      <c r="W391" s="666">
        <v>3</v>
      </c>
      <c r="X391" s="666">
        <v>2</v>
      </c>
      <c r="Y391" s="666">
        <v>9</v>
      </c>
      <c r="Z391" s="670">
        <v>66.666666666666657</v>
      </c>
      <c r="AA391" s="670">
        <v>75</v>
      </c>
      <c r="AB391" s="670">
        <v>40</v>
      </c>
      <c r="AC391" s="670">
        <v>60</v>
      </c>
      <c r="AD391" s="671">
        <v>1</v>
      </c>
      <c r="AE391" s="672">
        <v>1</v>
      </c>
      <c r="AF391" s="673">
        <v>0</v>
      </c>
      <c r="AG391" s="673">
        <v>0</v>
      </c>
      <c r="AH391" s="672">
        <v>1</v>
      </c>
      <c r="AI391" s="673">
        <v>1</v>
      </c>
      <c r="AJ391" s="674">
        <v>1</v>
      </c>
      <c r="AK391" s="675">
        <v>1</v>
      </c>
      <c r="AL391" s="675">
        <v>0</v>
      </c>
      <c r="AM391" s="675">
        <v>1</v>
      </c>
      <c r="AN391" s="676">
        <v>1</v>
      </c>
      <c r="AO391" s="672">
        <v>1</v>
      </c>
      <c r="AP391" s="675">
        <v>0</v>
      </c>
      <c r="AQ391" s="675">
        <v>0</v>
      </c>
      <c r="AR391" s="675">
        <v>0</v>
      </c>
    </row>
    <row r="392" spans="1:64" x14ac:dyDescent="0.2">
      <c r="A392" s="666" t="s">
        <v>2452</v>
      </c>
      <c r="B392" s="666" t="s">
        <v>1339</v>
      </c>
      <c r="C392" s="666">
        <v>1979</v>
      </c>
      <c r="D392" s="667" t="s">
        <v>2344</v>
      </c>
      <c r="E392" s="666" t="s">
        <v>2397</v>
      </c>
      <c r="F392" s="666" t="s">
        <v>52</v>
      </c>
      <c r="G392" s="668" t="s">
        <v>2336</v>
      </c>
      <c r="H392" s="666" t="s">
        <v>2337</v>
      </c>
      <c r="I392" s="666" t="s">
        <v>2208</v>
      </c>
      <c r="J392" s="667" t="s">
        <v>2453</v>
      </c>
      <c r="K392" s="667" t="s">
        <v>710</v>
      </c>
      <c r="L392" s="666" t="s">
        <v>2362</v>
      </c>
      <c r="M392" s="666" t="s">
        <v>52</v>
      </c>
      <c r="N392" s="668" t="s">
        <v>2360</v>
      </c>
      <c r="O392" s="667" t="s">
        <v>268</v>
      </c>
      <c r="P392" s="667" t="s">
        <v>2361</v>
      </c>
      <c r="Q392" s="677" t="s">
        <v>647</v>
      </c>
      <c r="R392" s="677"/>
      <c r="S392" s="668" t="s">
        <v>90</v>
      </c>
      <c r="T392" s="667" t="s">
        <v>90</v>
      </c>
      <c r="U392" s="668">
        <v>6</v>
      </c>
      <c r="V392" s="666">
        <v>4</v>
      </c>
      <c r="W392" s="666">
        <v>3</v>
      </c>
      <c r="X392" s="666">
        <v>2</v>
      </c>
      <c r="Y392" s="666">
        <v>9</v>
      </c>
      <c r="Z392" s="670">
        <v>66.666666666666657</v>
      </c>
      <c r="AA392" s="670">
        <v>75</v>
      </c>
      <c r="AB392" s="670">
        <v>40</v>
      </c>
      <c r="AC392" s="670">
        <v>60</v>
      </c>
      <c r="AD392" s="671">
        <v>1</v>
      </c>
      <c r="AE392" s="672">
        <v>1</v>
      </c>
      <c r="AF392" s="673">
        <v>0</v>
      </c>
      <c r="AG392" s="673">
        <v>0</v>
      </c>
      <c r="AH392" s="672">
        <v>1</v>
      </c>
      <c r="AI392" s="673">
        <v>1</v>
      </c>
      <c r="AJ392" s="674">
        <v>1</v>
      </c>
      <c r="AK392" s="675">
        <v>1</v>
      </c>
      <c r="AL392" s="675">
        <v>0</v>
      </c>
      <c r="AM392" s="675">
        <v>1</v>
      </c>
      <c r="AN392" s="676">
        <v>1</v>
      </c>
      <c r="AO392" s="672">
        <v>1</v>
      </c>
      <c r="AP392" s="675">
        <v>0</v>
      </c>
      <c r="AQ392" s="675">
        <v>0</v>
      </c>
      <c r="AR392" s="675">
        <v>0</v>
      </c>
    </row>
    <row r="393" spans="1:64" x14ac:dyDescent="0.2">
      <c r="A393" s="666" t="s">
        <v>2342</v>
      </c>
      <c r="B393" s="666" t="s">
        <v>2343</v>
      </c>
      <c r="C393" s="666">
        <v>1975</v>
      </c>
      <c r="D393" s="667" t="s">
        <v>2344</v>
      </c>
      <c r="E393" s="666" t="s">
        <v>2345</v>
      </c>
      <c r="F393" s="666">
        <v>4.407</v>
      </c>
      <c r="G393" s="668" t="s">
        <v>2336</v>
      </c>
      <c r="H393" s="666" t="s">
        <v>2337</v>
      </c>
      <c r="I393" s="666" t="s">
        <v>2208</v>
      </c>
      <c r="J393" s="667" t="s">
        <v>2350</v>
      </c>
      <c r="K393" s="666" t="s">
        <v>52</v>
      </c>
      <c r="L393" s="667" t="s">
        <v>2347</v>
      </c>
      <c r="M393" s="666" t="s">
        <v>52</v>
      </c>
      <c r="N393" s="668" t="s">
        <v>2360</v>
      </c>
      <c r="O393" s="667" t="s">
        <v>268</v>
      </c>
      <c r="P393" s="667" t="s">
        <v>2361</v>
      </c>
      <c r="Q393" s="677" t="s">
        <v>647</v>
      </c>
      <c r="R393" s="677"/>
      <c r="S393" s="668" t="s">
        <v>90</v>
      </c>
      <c r="T393" s="667" t="s">
        <v>90</v>
      </c>
      <c r="U393" s="669">
        <v>6</v>
      </c>
      <c r="V393" s="666">
        <v>4</v>
      </c>
      <c r="W393" s="666">
        <v>2</v>
      </c>
      <c r="X393" s="667">
        <v>3</v>
      </c>
      <c r="Y393" s="667">
        <v>4.5</v>
      </c>
      <c r="Z393" s="670">
        <v>66.666666666666657</v>
      </c>
      <c r="AA393" s="670">
        <v>50</v>
      </c>
      <c r="AB393" s="670">
        <v>60</v>
      </c>
      <c r="AC393" s="670">
        <v>30</v>
      </c>
      <c r="AD393" s="671">
        <v>1</v>
      </c>
      <c r="AE393" s="672">
        <v>1</v>
      </c>
      <c r="AF393" s="673">
        <v>0</v>
      </c>
      <c r="AG393" s="673">
        <v>0</v>
      </c>
      <c r="AH393" s="672">
        <v>1</v>
      </c>
      <c r="AI393" s="673">
        <v>1</v>
      </c>
      <c r="AJ393" s="674">
        <v>1</v>
      </c>
      <c r="AK393" s="675">
        <v>1</v>
      </c>
      <c r="AL393" s="675">
        <v>0</v>
      </c>
      <c r="AM393" s="675">
        <v>0</v>
      </c>
      <c r="AN393" s="676">
        <v>0</v>
      </c>
      <c r="AO393" s="672">
        <v>1</v>
      </c>
      <c r="AP393" s="675">
        <v>0</v>
      </c>
      <c r="AQ393" s="675">
        <v>1</v>
      </c>
      <c r="AR393" s="675">
        <v>1</v>
      </c>
      <c r="AS393" s="678"/>
      <c r="AT393" s="679"/>
      <c r="AU393" s="679"/>
      <c r="AV393" s="679"/>
      <c r="AW393" s="679"/>
      <c r="AX393" s="679"/>
      <c r="AY393" s="679"/>
      <c r="AZ393" s="679"/>
      <c r="BA393" s="679"/>
      <c r="BB393" s="679"/>
      <c r="BC393" s="679"/>
      <c r="BD393" s="679"/>
      <c r="BE393" s="679"/>
      <c r="BF393" s="679"/>
      <c r="BG393" s="679"/>
      <c r="BH393" s="679"/>
      <c r="BI393" s="679"/>
      <c r="BJ393" s="679"/>
      <c r="BK393" s="679"/>
      <c r="BL393" s="679"/>
    </row>
    <row r="394" spans="1:64" x14ac:dyDescent="0.2">
      <c r="A394" s="666" t="s">
        <v>2478</v>
      </c>
      <c r="B394" s="666" t="s">
        <v>1359</v>
      </c>
      <c r="C394" s="666">
        <v>2013</v>
      </c>
      <c r="D394" s="667" t="s">
        <v>2356</v>
      </c>
      <c r="E394" s="666" t="s">
        <v>2404</v>
      </c>
      <c r="F394" s="666">
        <v>2.8260000000000001</v>
      </c>
      <c r="G394" s="668" t="s">
        <v>2336</v>
      </c>
      <c r="H394" s="666" t="s">
        <v>2337</v>
      </c>
      <c r="I394" s="666" t="s">
        <v>2208</v>
      </c>
      <c r="J394" s="666" t="s">
        <v>2479</v>
      </c>
      <c r="K394" s="666" t="s">
        <v>52</v>
      </c>
      <c r="L394" s="666" t="s">
        <v>2347</v>
      </c>
      <c r="M394" s="666" t="s">
        <v>2480</v>
      </c>
      <c r="N394" s="668" t="s">
        <v>2360</v>
      </c>
      <c r="O394" s="667" t="s">
        <v>268</v>
      </c>
      <c r="P394" s="667" t="s">
        <v>2361</v>
      </c>
      <c r="Q394" s="677" t="s">
        <v>267</v>
      </c>
      <c r="R394" s="677"/>
      <c r="S394" s="668" t="s">
        <v>90</v>
      </c>
      <c r="T394" s="666" t="s">
        <v>90</v>
      </c>
      <c r="U394" s="668">
        <v>6</v>
      </c>
      <c r="V394" s="666">
        <v>5</v>
      </c>
      <c r="W394" s="666">
        <v>4</v>
      </c>
      <c r="X394" s="666">
        <v>3</v>
      </c>
      <c r="Y394" s="666">
        <v>12</v>
      </c>
      <c r="Z394" s="670">
        <v>83.333333333333343</v>
      </c>
      <c r="AA394" s="670">
        <v>100</v>
      </c>
      <c r="AB394" s="670">
        <v>60</v>
      </c>
      <c r="AC394" s="670">
        <v>80</v>
      </c>
      <c r="AD394" s="671">
        <v>1</v>
      </c>
      <c r="AE394" s="672">
        <v>1</v>
      </c>
      <c r="AF394" s="673">
        <v>1</v>
      </c>
      <c r="AG394" s="673">
        <v>0</v>
      </c>
      <c r="AH394" s="672">
        <v>1</v>
      </c>
      <c r="AI394" s="673">
        <v>1</v>
      </c>
      <c r="AJ394" s="674">
        <v>1</v>
      </c>
      <c r="AK394" s="675">
        <v>1</v>
      </c>
      <c r="AL394" s="675">
        <v>1</v>
      </c>
      <c r="AM394" s="675">
        <v>1</v>
      </c>
      <c r="AN394" s="676">
        <v>1</v>
      </c>
      <c r="AO394" s="672">
        <v>1</v>
      </c>
      <c r="AP394" s="675">
        <v>0</v>
      </c>
      <c r="AQ394" s="675">
        <v>0</v>
      </c>
      <c r="AR394" s="675">
        <v>1</v>
      </c>
    </row>
    <row r="395" spans="1:64" x14ac:dyDescent="0.2">
      <c r="A395" s="666" t="s">
        <v>2478</v>
      </c>
      <c r="B395" s="666" t="s">
        <v>1359</v>
      </c>
      <c r="C395" s="666">
        <v>2013</v>
      </c>
      <c r="D395" s="667" t="s">
        <v>2356</v>
      </c>
      <c r="E395" s="666" t="s">
        <v>2404</v>
      </c>
      <c r="F395" s="666">
        <v>2.8260000000000001</v>
      </c>
      <c r="G395" s="668" t="s">
        <v>2336</v>
      </c>
      <c r="H395" s="666" t="s">
        <v>2337</v>
      </c>
      <c r="I395" s="666" t="s">
        <v>2208</v>
      </c>
      <c r="J395" s="666" t="s">
        <v>2479</v>
      </c>
      <c r="K395" s="666" t="s">
        <v>52</v>
      </c>
      <c r="L395" s="666" t="s">
        <v>2347</v>
      </c>
      <c r="M395" s="666" t="s">
        <v>2419</v>
      </c>
      <c r="N395" s="668" t="s">
        <v>2360</v>
      </c>
      <c r="O395" s="667" t="s">
        <v>268</v>
      </c>
      <c r="P395" s="667" t="s">
        <v>2361</v>
      </c>
      <c r="Q395" s="677" t="s">
        <v>267</v>
      </c>
      <c r="R395" s="677"/>
      <c r="S395" s="668" t="s">
        <v>90</v>
      </c>
      <c r="T395" s="666" t="s">
        <v>90</v>
      </c>
      <c r="U395" s="668">
        <v>6</v>
      </c>
      <c r="V395" s="666">
        <v>5</v>
      </c>
      <c r="W395" s="666">
        <v>4</v>
      </c>
      <c r="X395" s="666">
        <v>3</v>
      </c>
      <c r="Y395" s="666">
        <v>12</v>
      </c>
      <c r="Z395" s="670">
        <v>83.333333333333343</v>
      </c>
      <c r="AA395" s="670">
        <v>100</v>
      </c>
      <c r="AB395" s="670">
        <v>60</v>
      </c>
      <c r="AC395" s="670">
        <v>80</v>
      </c>
      <c r="AD395" s="671">
        <v>1</v>
      </c>
      <c r="AE395" s="672">
        <v>1</v>
      </c>
      <c r="AF395" s="673">
        <v>1</v>
      </c>
      <c r="AG395" s="673">
        <v>0</v>
      </c>
      <c r="AH395" s="672">
        <v>1</v>
      </c>
      <c r="AI395" s="673">
        <v>1</v>
      </c>
      <c r="AJ395" s="674">
        <v>1</v>
      </c>
      <c r="AK395" s="675">
        <v>1</v>
      </c>
      <c r="AL395" s="675">
        <v>1</v>
      </c>
      <c r="AM395" s="675">
        <v>1</v>
      </c>
      <c r="AN395" s="676">
        <v>1</v>
      </c>
      <c r="AO395" s="672">
        <v>1</v>
      </c>
      <c r="AP395" s="675">
        <v>0</v>
      </c>
      <c r="AQ395" s="675">
        <v>0</v>
      </c>
      <c r="AR395" s="675">
        <v>1</v>
      </c>
    </row>
    <row r="396" spans="1:64" x14ac:dyDescent="0.2">
      <c r="A396" s="666" t="s">
        <v>2478</v>
      </c>
      <c r="B396" s="666" t="s">
        <v>1359</v>
      </c>
      <c r="C396" s="666">
        <v>2013</v>
      </c>
      <c r="D396" s="667" t="s">
        <v>2356</v>
      </c>
      <c r="E396" s="666" t="s">
        <v>2404</v>
      </c>
      <c r="F396" s="666">
        <v>2.8260000000000001</v>
      </c>
      <c r="G396" s="668" t="s">
        <v>2336</v>
      </c>
      <c r="H396" s="666" t="s">
        <v>2337</v>
      </c>
      <c r="I396" s="666" t="s">
        <v>2208</v>
      </c>
      <c r="J396" s="666" t="s">
        <v>2479</v>
      </c>
      <c r="K396" s="666" t="s">
        <v>1813</v>
      </c>
      <c r="L396" s="666" t="s">
        <v>2362</v>
      </c>
      <c r="M396" s="666" t="s">
        <v>2481</v>
      </c>
      <c r="N396" s="668" t="s">
        <v>2360</v>
      </c>
      <c r="O396" s="667" t="s">
        <v>268</v>
      </c>
      <c r="P396" s="667" t="s">
        <v>2361</v>
      </c>
      <c r="Q396" s="677" t="s">
        <v>267</v>
      </c>
      <c r="R396" s="677"/>
      <c r="S396" s="668" t="s">
        <v>90</v>
      </c>
      <c r="T396" s="666" t="s">
        <v>90</v>
      </c>
      <c r="U396" s="668">
        <v>6</v>
      </c>
      <c r="V396" s="666">
        <v>5</v>
      </c>
      <c r="W396" s="666">
        <v>4</v>
      </c>
      <c r="X396" s="666">
        <v>3</v>
      </c>
      <c r="Y396" s="666">
        <v>12</v>
      </c>
      <c r="Z396" s="670">
        <v>83.333333333333343</v>
      </c>
      <c r="AA396" s="670">
        <v>100</v>
      </c>
      <c r="AB396" s="670">
        <v>60</v>
      </c>
      <c r="AC396" s="670">
        <v>80</v>
      </c>
      <c r="AD396" s="671">
        <v>1</v>
      </c>
      <c r="AE396" s="672">
        <v>1</v>
      </c>
      <c r="AF396" s="673">
        <v>1</v>
      </c>
      <c r="AG396" s="673">
        <v>0</v>
      </c>
      <c r="AH396" s="672">
        <v>1</v>
      </c>
      <c r="AI396" s="673">
        <v>1</v>
      </c>
      <c r="AJ396" s="674">
        <v>1</v>
      </c>
      <c r="AK396" s="675">
        <v>1</v>
      </c>
      <c r="AL396" s="675">
        <v>1</v>
      </c>
      <c r="AM396" s="675">
        <v>1</v>
      </c>
      <c r="AN396" s="676">
        <v>1</v>
      </c>
      <c r="AO396" s="672">
        <v>1</v>
      </c>
      <c r="AP396" s="675">
        <v>0</v>
      </c>
      <c r="AQ396" s="675">
        <v>0</v>
      </c>
      <c r="AR396" s="675">
        <v>1</v>
      </c>
    </row>
    <row r="397" spans="1:64" x14ac:dyDescent="0.2">
      <c r="A397" s="666" t="s">
        <v>2456</v>
      </c>
      <c r="B397" s="666" t="s">
        <v>2457</v>
      </c>
      <c r="C397" s="666">
        <v>1983</v>
      </c>
      <c r="D397" s="667" t="s">
        <v>2396</v>
      </c>
      <c r="E397" s="666" t="s">
        <v>2397</v>
      </c>
      <c r="F397" s="666" t="s">
        <v>52</v>
      </c>
      <c r="G397" s="668" t="s">
        <v>2336</v>
      </c>
      <c r="H397" s="666" t="s">
        <v>2337</v>
      </c>
      <c r="I397" s="666" t="s">
        <v>2208</v>
      </c>
      <c r="J397" s="667" t="s">
        <v>2458</v>
      </c>
      <c r="K397" s="666" t="s">
        <v>52</v>
      </c>
      <c r="L397" s="666" t="s">
        <v>2347</v>
      </c>
      <c r="M397" s="666" t="s">
        <v>52</v>
      </c>
      <c r="N397" s="668" t="s">
        <v>2360</v>
      </c>
      <c r="O397" s="667" t="s">
        <v>268</v>
      </c>
      <c r="P397" s="667" t="s">
        <v>2361</v>
      </c>
      <c r="Q397" s="677" t="s">
        <v>840</v>
      </c>
      <c r="R397" s="677"/>
      <c r="S397" s="668" t="s">
        <v>90</v>
      </c>
      <c r="T397" s="666" t="s">
        <v>90</v>
      </c>
      <c r="U397" s="668">
        <v>6</v>
      </c>
      <c r="V397" s="666">
        <v>3</v>
      </c>
      <c r="W397" s="666">
        <v>1</v>
      </c>
      <c r="X397" s="666">
        <v>1</v>
      </c>
      <c r="Y397" s="666">
        <v>1.25</v>
      </c>
      <c r="Z397" s="670">
        <v>50</v>
      </c>
      <c r="AA397" s="670">
        <v>25</v>
      </c>
      <c r="AB397" s="670">
        <v>20</v>
      </c>
      <c r="AC397" s="670">
        <v>8.3333333333333321</v>
      </c>
      <c r="AD397" s="671">
        <v>1</v>
      </c>
      <c r="AE397" s="672">
        <v>1</v>
      </c>
      <c r="AF397" s="673">
        <v>0</v>
      </c>
      <c r="AG397" s="673">
        <v>0</v>
      </c>
      <c r="AH397" s="672">
        <v>0</v>
      </c>
      <c r="AI397" s="673">
        <v>1</v>
      </c>
      <c r="AJ397" s="674">
        <v>1</v>
      </c>
      <c r="AK397" s="675">
        <v>0</v>
      </c>
      <c r="AL397" s="675">
        <v>0</v>
      </c>
      <c r="AM397" s="675">
        <v>0</v>
      </c>
      <c r="AN397" s="676">
        <v>0</v>
      </c>
      <c r="AO397" s="672">
        <v>1</v>
      </c>
      <c r="AP397" s="675">
        <v>0</v>
      </c>
      <c r="AQ397" s="675">
        <v>0</v>
      </c>
      <c r="AR397" s="675">
        <v>0</v>
      </c>
    </row>
    <row r="398" spans="1:64" x14ac:dyDescent="0.2">
      <c r="A398" s="666" t="s">
        <v>2459</v>
      </c>
      <c r="B398" s="666" t="s">
        <v>2457</v>
      </c>
      <c r="C398" s="666">
        <v>1983</v>
      </c>
      <c r="D398" s="667" t="s">
        <v>2396</v>
      </c>
      <c r="E398" s="666" t="s">
        <v>2397</v>
      </c>
      <c r="F398" s="666" t="s">
        <v>52</v>
      </c>
      <c r="G398" s="668" t="s">
        <v>2336</v>
      </c>
      <c r="H398" s="667" t="s">
        <v>2337</v>
      </c>
      <c r="I398" s="667" t="s">
        <v>841</v>
      </c>
      <c r="J398" s="667" t="s">
        <v>52</v>
      </c>
      <c r="K398" s="667" t="s">
        <v>52</v>
      </c>
      <c r="L398" s="667" t="s">
        <v>52</v>
      </c>
      <c r="M398" s="666" t="s">
        <v>52</v>
      </c>
      <c r="N398" s="668" t="s">
        <v>2360</v>
      </c>
      <c r="O398" s="667" t="s">
        <v>268</v>
      </c>
      <c r="P398" s="667" t="s">
        <v>2361</v>
      </c>
      <c r="Q398" s="677" t="s">
        <v>840</v>
      </c>
      <c r="R398" s="677"/>
      <c r="S398" s="668" t="s">
        <v>90</v>
      </c>
      <c r="T398" s="666" t="s">
        <v>90</v>
      </c>
      <c r="U398" s="668">
        <v>6</v>
      </c>
      <c r="V398" s="666">
        <v>2</v>
      </c>
      <c r="W398" s="666">
        <v>1</v>
      </c>
      <c r="X398" s="666">
        <v>1</v>
      </c>
      <c r="Y398" s="666">
        <v>1</v>
      </c>
      <c r="Z398" s="670">
        <v>33.333333333333329</v>
      </c>
      <c r="AA398" s="670">
        <v>25</v>
      </c>
      <c r="AB398" s="670">
        <v>20</v>
      </c>
      <c r="AC398" s="670">
        <v>6.666666666666667</v>
      </c>
      <c r="AD398" s="671">
        <v>0</v>
      </c>
      <c r="AE398" s="672">
        <v>1</v>
      </c>
      <c r="AF398" s="673">
        <v>0</v>
      </c>
      <c r="AG398" s="673">
        <v>0</v>
      </c>
      <c r="AH398" s="672">
        <v>0</v>
      </c>
      <c r="AI398" s="673">
        <v>1</v>
      </c>
      <c r="AJ398" s="674">
        <v>1</v>
      </c>
      <c r="AK398" s="675">
        <v>0</v>
      </c>
      <c r="AL398" s="675">
        <v>0</v>
      </c>
      <c r="AM398" s="675">
        <v>0</v>
      </c>
      <c r="AN398" s="676">
        <v>0</v>
      </c>
      <c r="AO398" s="672">
        <v>1</v>
      </c>
      <c r="AP398" s="675">
        <v>0</v>
      </c>
      <c r="AQ398" s="675">
        <v>0</v>
      </c>
      <c r="AR398" s="675">
        <v>0</v>
      </c>
    </row>
    <row r="399" spans="1:64" x14ac:dyDescent="0.2">
      <c r="A399" s="666" t="s">
        <v>2459</v>
      </c>
      <c r="B399" s="666" t="s">
        <v>2457</v>
      </c>
      <c r="C399" s="666">
        <v>1983</v>
      </c>
      <c r="D399" s="667" t="s">
        <v>2396</v>
      </c>
      <c r="E399" s="666" t="s">
        <v>2397</v>
      </c>
      <c r="F399" s="666" t="s">
        <v>52</v>
      </c>
      <c r="G399" s="668" t="s">
        <v>2336</v>
      </c>
      <c r="H399" s="667" t="s">
        <v>2337</v>
      </c>
      <c r="I399" s="667" t="s">
        <v>841</v>
      </c>
      <c r="J399" s="667" t="s">
        <v>52</v>
      </c>
      <c r="K399" s="667" t="s">
        <v>52</v>
      </c>
      <c r="L399" s="667" t="s">
        <v>52</v>
      </c>
      <c r="M399" s="666" t="s">
        <v>52</v>
      </c>
      <c r="N399" s="668" t="s">
        <v>2360</v>
      </c>
      <c r="O399" s="667" t="s">
        <v>268</v>
      </c>
      <c r="P399" s="667" t="s">
        <v>2361</v>
      </c>
      <c r="Q399" s="677" t="s">
        <v>840</v>
      </c>
      <c r="R399" s="677"/>
      <c r="S399" s="668" t="s">
        <v>90</v>
      </c>
      <c r="T399" s="666" t="s">
        <v>90</v>
      </c>
      <c r="U399" s="668">
        <v>6</v>
      </c>
      <c r="V399" s="666">
        <v>2</v>
      </c>
      <c r="W399" s="666">
        <v>1</v>
      </c>
      <c r="X399" s="666">
        <v>1</v>
      </c>
      <c r="Y399" s="666">
        <v>1</v>
      </c>
      <c r="Z399" s="670">
        <v>33.333333333333329</v>
      </c>
      <c r="AA399" s="670">
        <v>25</v>
      </c>
      <c r="AB399" s="670">
        <v>20</v>
      </c>
      <c r="AC399" s="670">
        <v>6.666666666666667</v>
      </c>
      <c r="AD399" s="671">
        <v>0</v>
      </c>
      <c r="AE399" s="672">
        <v>1</v>
      </c>
      <c r="AF399" s="673">
        <v>0</v>
      </c>
      <c r="AG399" s="673">
        <v>0</v>
      </c>
      <c r="AH399" s="672">
        <v>0</v>
      </c>
      <c r="AI399" s="673">
        <v>1</v>
      </c>
      <c r="AJ399" s="674">
        <v>1</v>
      </c>
      <c r="AK399" s="675">
        <v>0</v>
      </c>
      <c r="AL399" s="675">
        <v>0</v>
      </c>
      <c r="AM399" s="675">
        <v>0</v>
      </c>
      <c r="AN399" s="676">
        <v>0</v>
      </c>
      <c r="AO399" s="672">
        <v>1</v>
      </c>
      <c r="AP399" s="675">
        <v>0</v>
      </c>
      <c r="AQ399" s="675">
        <v>0</v>
      </c>
      <c r="AR399" s="675">
        <v>0</v>
      </c>
    </row>
    <row r="400" spans="1:64" x14ac:dyDescent="0.2">
      <c r="A400" s="666">
        <v>29</v>
      </c>
      <c r="B400" s="666" t="s">
        <v>2488</v>
      </c>
      <c r="C400" s="666">
        <v>2016</v>
      </c>
      <c r="D400" s="667" t="s">
        <v>2356</v>
      </c>
      <c r="E400" s="666" t="s">
        <v>2489</v>
      </c>
      <c r="F400" s="666" t="s">
        <v>52</v>
      </c>
      <c r="G400" s="668" t="s">
        <v>2473</v>
      </c>
      <c r="H400" s="667" t="s">
        <v>2391</v>
      </c>
      <c r="I400" s="667" t="s">
        <v>1736</v>
      </c>
      <c r="J400" s="667" t="s">
        <v>52</v>
      </c>
      <c r="K400" s="667" t="s">
        <v>52</v>
      </c>
      <c r="L400" s="667" t="s">
        <v>52</v>
      </c>
      <c r="M400" s="666" t="s">
        <v>52</v>
      </c>
      <c r="N400" s="668" t="s">
        <v>2360</v>
      </c>
      <c r="O400" s="666" t="s">
        <v>268</v>
      </c>
      <c r="P400" s="667" t="s">
        <v>2361</v>
      </c>
      <c r="Q400" s="677" t="s">
        <v>2493</v>
      </c>
      <c r="R400" s="677"/>
      <c r="S400" s="668" t="s">
        <v>90</v>
      </c>
      <c r="T400" s="667" t="s">
        <v>90</v>
      </c>
      <c r="U400" s="669">
        <v>6</v>
      </c>
      <c r="V400" s="666">
        <v>3</v>
      </c>
      <c r="W400" s="666">
        <v>4</v>
      </c>
      <c r="X400" s="666">
        <v>3</v>
      </c>
      <c r="Y400" s="666">
        <v>5</v>
      </c>
      <c r="Z400" s="670">
        <v>50</v>
      </c>
      <c r="AA400" s="670">
        <v>100</v>
      </c>
      <c r="AB400" s="670">
        <v>60</v>
      </c>
      <c r="AC400" s="670">
        <v>33.333333333333329</v>
      </c>
      <c r="AD400" s="671">
        <v>1</v>
      </c>
      <c r="AE400" s="672">
        <v>1</v>
      </c>
      <c r="AF400" s="673">
        <v>0</v>
      </c>
      <c r="AG400" s="673">
        <v>0</v>
      </c>
      <c r="AH400" s="672">
        <v>1</v>
      </c>
      <c r="AI400" s="673">
        <v>0</v>
      </c>
      <c r="AJ400" s="674">
        <v>1</v>
      </c>
      <c r="AK400" s="675">
        <v>1</v>
      </c>
      <c r="AL400" s="675">
        <v>1</v>
      </c>
      <c r="AM400" s="675">
        <v>1</v>
      </c>
      <c r="AN400" s="676">
        <v>0</v>
      </c>
      <c r="AO400" s="672">
        <v>1</v>
      </c>
      <c r="AP400" s="675">
        <v>0</v>
      </c>
      <c r="AQ400" s="675">
        <v>1</v>
      </c>
      <c r="AR400" s="675">
        <v>1</v>
      </c>
    </row>
    <row r="401" spans="1:44" x14ac:dyDescent="0.2">
      <c r="A401" s="666">
        <v>29</v>
      </c>
      <c r="B401" s="666" t="s">
        <v>2488</v>
      </c>
      <c r="C401" s="666">
        <v>2016</v>
      </c>
      <c r="D401" s="667" t="s">
        <v>2356</v>
      </c>
      <c r="E401" s="666" t="s">
        <v>2489</v>
      </c>
      <c r="F401" s="666" t="s">
        <v>52</v>
      </c>
      <c r="G401" s="668" t="s">
        <v>2473</v>
      </c>
      <c r="H401" s="667" t="s">
        <v>2391</v>
      </c>
      <c r="I401" s="667" t="s">
        <v>1738</v>
      </c>
      <c r="J401" s="667" t="s">
        <v>52</v>
      </c>
      <c r="K401" s="667" t="s">
        <v>52</v>
      </c>
      <c r="L401" s="667" t="s">
        <v>52</v>
      </c>
      <c r="M401" s="666" t="s">
        <v>52</v>
      </c>
      <c r="N401" s="668" t="s">
        <v>2360</v>
      </c>
      <c r="O401" s="666" t="s">
        <v>268</v>
      </c>
      <c r="P401" s="667" t="s">
        <v>2361</v>
      </c>
      <c r="Q401" s="677" t="s">
        <v>2493</v>
      </c>
      <c r="R401" s="677"/>
      <c r="S401" s="668" t="s">
        <v>90</v>
      </c>
      <c r="T401" s="667" t="s">
        <v>90</v>
      </c>
      <c r="U401" s="669">
        <v>6</v>
      </c>
      <c r="V401" s="666">
        <v>3</v>
      </c>
      <c r="W401" s="666">
        <v>4</v>
      </c>
      <c r="X401" s="666">
        <v>3</v>
      </c>
      <c r="Y401" s="666">
        <v>5</v>
      </c>
      <c r="Z401" s="670">
        <v>50</v>
      </c>
      <c r="AA401" s="670">
        <v>100</v>
      </c>
      <c r="AB401" s="670">
        <v>60</v>
      </c>
      <c r="AC401" s="670">
        <v>33.333333333333329</v>
      </c>
      <c r="AD401" s="671">
        <v>1</v>
      </c>
      <c r="AE401" s="672">
        <v>1</v>
      </c>
      <c r="AF401" s="673">
        <v>0</v>
      </c>
      <c r="AG401" s="673">
        <v>0</v>
      </c>
      <c r="AH401" s="672">
        <v>1</v>
      </c>
      <c r="AI401" s="673">
        <v>0</v>
      </c>
      <c r="AJ401" s="674">
        <v>1</v>
      </c>
      <c r="AK401" s="675">
        <v>1</v>
      </c>
      <c r="AL401" s="675">
        <v>1</v>
      </c>
      <c r="AM401" s="675">
        <v>1</v>
      </c>
      <c r="AN401" s="676">
        <v>0</v>
      </c>
      <c r="AO401" s="672">
        <v>1</v>
      </c>
      <c r="AP401" s="675">
        <v>0</v>
      </c>
      <c r="AQ401" s="675">
        <v>1</v>
      </c>
      <c r="AR401" s="675">
        <v>1</v>
      </c>
    </row>
    <row r="402" spans="1:44" x14ac:dyDescent="0.2">
      <c r="A402" s="666">
        <v>29</v>
      </c>
      <c r="B402" s="666" t="s">
        <v>2488</v>
      </c>
      <c r="C402" s="666">
        <v>2016</v>
      </c>
      <c r="D402" s="667" t="s">
        <v>2356</v>
      </c>
      <c r="E402" s="666" t="s">
        <v>2489</v>
      </c>
      <c r="F402" s="666" t="s">
        <v>52</v>
      </c>
      <c r="G402" s="668" t="s">
        <v>2473</v>
      </c>
      <c r="H402" s="667" t="s">
        <v>2391</v>
      </c>
      <c r="I402" s="667" t="s">
        <v>1737</v>
      </c>
      <c r="J402" s="667" t="s">
        <v>52</v>
      </c>
      <c r="K402" s="667" t="s">
        <v>52</v>
      </c>
      <c r="L402" s="667" t="s">
        <v>52</v>
      </c>
      <c r="M402" s="666" t="s">
        <v>52</v>
      </c>
      <c r="N402" s="668" t="s">
        <v>2360</v>
      </c>
      <c r="O402" s="666" t="s">
        <v>268</v>
      </c>
      <c r="P402" s="667" t="s">
        <v>2361</v>
      </c>
      <c r="Q402" s="677" t="s">
        <v>2493</v>
      </c>
      <c r="R402" s="677"/>
      <c r="S402" s="668" t="s">
        <v>90</v>
      </c>
      <c r="T402" s="667" t="s">
        <v>90</v>
      </c>
      <c r="U402" s="669">
        <v>6</v>
      </c>
      <c r="V402" s="666">
        <v>3</v>
      </c>
      <c r="W402" s="666">
        <v>4</v>
      </c>
      <c r="X402" s="666">
        <v>3</v>
      </c>
      <c r="Y402" s="666">
        <v>5</v>
      </c>
      <c r="Z402" s="670">
        <v>50</v>
      </c>
      <c r="AA402" s="670">
        <v>100</v>
      </c>
      <c r="AB402" s="670">
        <v>60</v>
      </c>
      <c r="AC402" s="670">
        <v>33.333333333333329</v>
      </c>
      <c r="AD402" s="671">
        <v>1</v>
      </c>
      <c r="AE402" s="672">
        <v>1</v>
      </c>
      <c r="AF402" s="673">
        <v>0</v>
      </c>
      <c r="AG402" s="673">
        <v>0</v>
      </c>
      <c r="AH402" s="672">
        <v>1</v>
      </c>
      <c r="AI402" s="673">
        <v>0</v>
      </c>
      <c r="AJ402" s="674">
        <v>1</v>
      </c>
      <c r="AK402" s="675">
        <v>1</v>
      </c>
      <c r="AL402" s="675">
        <v>1</v>
      </c>
      <c r="AM402" s="675">
        <v>1</v>
      </c>
      <c r="AN402" s="676">
        <v>0</v>
      </c>
      <c r="AO402" s="672">
        <v>1</v>
      </c>
      <c r="AP402" s="675">
        <v>0</v>
      </c>
      <c r="AQ402" s="675">
        <v>1</v>
      </c>
      <c r="AR402" s="675">
        <v>1</v>
      </c>
    </row>
    <row r="403" spans="1:44" x14ac:dyDescent="0.2">
      <c r="A403" s="666">
        <v>29</v>
      </c>
      <c r="B403" s="666" t="s">
        <v>2488</v>
      </c>
      <c r="C403" s="666">
        <v>2016</v>
      </c>
      <c r="D403" s="667" t="s">
        <v>2356</v>
      </c>
      <c r="E403" s="666" t="s">
        <v>2489</v>
      </c>
      <c r="F403" s="666" t="s">
        <v>52</v>
      </c>
      <c r="G403" s="668" t="s">
        <v>2473</v>
      </c>
      <c r="H403" s="667" t="s">
        <v>2391</v>
      </c>
      <c r="I403" s="667" t="s">
        <v>1741</v>
      </c>
      <c r="J403" s="667" t="s">
        <v>52</v>
      </c>
      <c r="K403" s="667" t="s">
        <v>52</v>
      </c>
      <c r="L403" s="667" t="s">
        <v>52</v>
      </c>
      <c r="M403" s="666" t="s">
        <v>52</v>
      </c>
      <c r="N403" s="668" t="s">
        <v>2360</v>
      </c>
      <c r="O403" s="666" t="s">
        <v>268</v>
      </c>
      <c r="P403" s="667" t="s">
        <v>2361</v>
      </c>
      <c r="Q403" s="677" t="s">
        <v>2493</v>
      </c>
      <c r="R403" s="677"/>
      <c r="S403" s="668" t="s">
        <v>90</v>
      </c>
      <c r="T403" s="667" t="s">
        <v>90</v>
      </c>
      <c r="U403" s="669">
        <v>6</v>
      </c>
      <c r="V403" s="666">
        <v>3</v>
      </c>
      <c r="W403" s="666">
        <v>4</v>
      </c>
      <c r="X403" s="666">
        <v>3</v>
      </c>
      <c r="Y403" s="666">
        <v>5</v>
      </c>
      <c r="Z403" s="670">
        <v>50</v>
      </c>
      <c r="AA403" s="670">
        <v>100</v>
      </c>
      <c r="AB403" s="670">
        <v>60</v>
      </c>
      <c r="AC403" s="670">
        <v>33.333333333333329</v>
      </c>
      <c r="AD403" s="671">
        <v>1</v>
      </c>
      <c r="AE403" s="672">
        <v>1</v>
      </c>
      <c r="AF403" s="673">
        <v>0</v>
      </c>
      <c r="AG403" s="673">
        <v>0</v>
      </c>
      <c r="AH403" s="672">
        <v>1</v>
      </c>
      <c r="AI403" s="673">
        <v>0</v>
      </c>
      <c r="AJ403" s="674">
        <v>1</v>
      </c>
      <c r="AK403" s="675">
        <v>1</v>
      </c>
      <c r="AL403" s="675">
        <v>1</v>
      </c>
      <c r="AM403" s="675">
        <v>1</v>
      </c>
      <c r="AN403" s="676">
        <v>0</v>
      </c>
      <c r="AO403" s="672">
        <v>1</v>
      </c>
      <c r="AP403" s="675">
        <v>0</v>
      </c>
      <c r="AQ403" s="675">
        <v>1</v>
      </c>
      <c r="AR403" s="675">
        <v>1</v>
      </c>
    </row>
    <row r="404" spans="1:44" x14ac:dyDescent="0.2">
      <c r="A404" s="666">
        <v>29</v>
      </c>
      <c r="B404" s="666" t="s">
        <v>2488</v>
      </c>
      <c r="C404" s="666">
        <v>2016</v>
      </c>
      <c r="D404" s="667" t="s">
        <v>2356</v>
      </c>
      <c r="E404" s="666" t="s">
        <v>2489</v>
      </c>
      <c r="F404" s="666" t="s">
        <v>52</v>
      </c>
      <c r="G404" s="668" t="s">
        <v>2473</v>
      </c>
      <c r="H404" s="667" t="s">
        <v>2391</v>
      </c>
      <c r="I404" s="667" t="s">
        <v>1740</v>
      </c>
      <c r="J404" s="667" t="s">
        <v>52</v>
      </c>
      <c r="K404" s="667" t="s">
        <v>52</v>
      </c>
      <c r="L404" s="667" t="s">
        <v>52</v>
      </c>
      <c r="M404" s="666" t="s">
        <v>52</v>
      </c>
      <c r="N404" s="668" t="s">
        <v>2360</v>
      </c>
      <c r="O404" s="666" t="s">
        <v>268</v>
      </c>
      <c r="P404" s="667" t="s">
        <v>2361</v>
      </c>
      <c r="Q404" s="677" t="s">
        <v>2493</v>
      </c>
      <c r="R404" s="677"/>
      <c r="S404" s="668" t="s">
        <v>90</v>
      </c>
      <c r="T404" s="667" t="s">
        <v>90</v>
      </c>
      <c r="U404" s="669">
        <v>6</v>
      </c>
      <c r="V404" s="666">
        <v>3</v>
      </c>
      <c r="W404" s="666">
        <v>4</v>
      </c>
      <c r="X404" s="666">
        <v>3</v>
      </c>
      <c r="Y404" s="666">
        <v>5</v>
      </c>
      <c r="Z404" s="670">
        <v>50</v>
      </c>
      <c r="AA404" s="670">
        <v>100</v>
      </c>
      <c r="AB404" s="670">
        <v>60</v>
      </c>
      <c r="AC404" s="670">
        <v>33.333333333333329</v>
      </c>
      <c r="AD404" s="671">
        <v>1</v>
      </c>
      <c r="AE404" s="672">
        <v>1</v>
      </c>
      <c r="AF404" s="673">
        <v>0</v>
      </c>
      <c r="AG404" s="673">
        <v>0</v>
      </c>
      <c r="AH404" s="672">
        <v>1</v>
      </c>
      <c r="AI404" s="673">
        <v>0</v>
      </c>
      <c r="AJ404" s="674">
        <v>1</v>
      </c>
      <c r="AK404" s="675">
        <v>1</v>
      </c>
      <c r="AL404" s="675">
        <v>1</v>
      </c>
      <c r="AM404" s="675">
        <v>1</v>
      </c>
      <c r="AN404" s="676">
        <v>0</v>
      </c>
      <c r="AO404" s="672">
        <v>1</v>
      </c>
      <c r="AP404" s="675">
        <v>0</v>
      </c>
      <c r="AQ404" s="675">
        <v>1</v>
      </c>
      <c r="AR404" s="675">
        <v>1</v>
      </c>
    </row>
    <row r="405" spans="1:44" x14ac:dyDescent="0.2">
      <c r="A405" s="666">
        <v>29</v>
      </c>
      <c r="B405" s="666" t="s">
        <v>2488</v>
      </c>
      <c r="C405" s="666">
        <v>2016</v>
      </c>
      <c r="D405" s="667" t="s">
        <v>2356</v>
      </c>
      <c r="E405" s="666" t="s">
        <v>2489</v>
      </c>
      <c r="F405" s="666" t="s">
        <v>52</v>
      </c>
      <c r="G405" s="668" t="s">
        <v>2473</v>
      </c>
      <c r="H405" s="667" t="s">
        <v>2391</v>
      </c>
      <c r="I405" s="667" t="s">
        <v>1739</v>
      </c>
      <c r="J405" s="667" t="s">
        <v>52</v>
      </c>
      <c r="K405" s="667" t="s">
        <v>52</v>
      </c>
      <c r="L405" s="667" t="s">
        <v>52</v>
      </c>
      <c r="M405" s="666" t="s">
        <v>52</v>
      </c>
      <c r="N405" s="668" t="s">
        <v>2360</v>
      </c>
      <c r="O405" s="666" t="s">
        <v>268</v>
      </c>
      <c r="P405" s="667" t="s">
        <v>2361</v>
      </c>
      <c r="Q405" s="677" t="s">
        <v>2493</v>
      </c>
      <c r="R405" s="677"/>
      <c r="S405" s="668" t="s">
        <v>90</v>
      </c>
      <c r="T405" s="667" t="s">
        <v>90</v>
      </c>
      <c r="U405" s="669">
        <v>6</v>
      </c>
      <c r="V405" s="666">
        <v>3</v>
      </c>
      <c r="W405" s="666">
        <v>4</v>
      </c>
      <c r="X405" s="666">
        <v>3</v>
      </c>
      <c r="Y405" s="666">
        <v>5</v>
      </c>
      <c r="Z405" s="670">
        <v>50</v>
      </c>
      <c r="AA405" s="670">
        <v>100</v>
      </c>
      <c r="AB405" s="670">
        <v>60</v>
      </c>
      <c r="AC405" s="670">
        <v>33.333333333333329</v>
      </c>
      <c r="AD405" s="671">
        <v>1</v>
      </c>
      <c r="AE405" s="672">
        <v>1</v>
      </c>
      <c r="AF405" s="673">
        <v>0</v>
      </c>
      <c r="AG405" s="673">
        <v>0</v>
      </c>
      <c r="AH405" s="672">
        <v>1</v>
      </c>
      <c r="AI405" s="673">
        <v>0</v>
      </c>
      <c r="AJ405" s="674">
        <v>1</v>
      </c>
      <c r="AK405" s="675">
        <v>1</v>
      </c>
      <c r="AL405" s="675">
        <v>1</v>
      </c>
      <c r="AM405" s="675">
        <v>1</v>
      </c>
      <c r="AN405" s="676">
        <v>0</v>
      </c>
      <c r="AO405" s="672">
        <v>1</v>
      </c>
      <c r="AP405" s="675">
        <v>0</v>
      </c>
      <c r="AQ405" s="675">
        <v>1</v>
      </c>
      <c r="AR405" s="675">
        <v>1</v>
      </c>
    </row>
    <row r="406" spans="1:44" x14ac:dyDescent="0.2">
      <c r="A406" s="666">
        <v>30</v>
      </c>
      <c r="B406" s="666" t="s">
        <v>2491</v>
      </c>
      <c r="C406" s="666">
        <v>2016</v>
      </c>
      <c r="D406" s="667" t="s">
        <v>2356</v>
      </c>
      <c r="E406" s="666" t="s">
        <v>2489</v>
      </c>
      <c r="F406" s="666" t="s">
        <v>52</v>
      </c>
      <c r="G406" s="668" t="s">
        <v>2473</v>
      </c>
      <c r="H406" s="667" t="s">
        <v>2391</v>
      </c>
      <c r="I406" s="667" t="s">
        <v>1742</v>
      </c>
      <c r="J406" s="667" t="s">
        <v>52</v>
      </c>
      <c r="K406" s="667" t="s">
        <v>52</v>
      </c>
      <c r="L406" s="667" t="s">
        <v>52</v>
      </c>
      <c r="M406" s="666" t="s">
        <v>52</v>
      </c>
      <c r="N406" s="668" t="s">
        <v>2360</v>
      </c>
      <c r="O406" s="666" t="s">
        <v>268</v>
      </c>
      <c r="P406" s="667" t="s">
        <v>2361</v>
      </c>
      <c r="Q406" s="677" t="s">
        <v>2493</v>
      </c>
      <c r="R406" s="677"/>
      <c r="S406" s="668" t="s">
        <v>90</v>
      </c>
      <c r="T406" s="667" t="s">
        <v>90</v>
      </c>
      <c r="U406" s="669">
        <v>6</v>
      </c>
      <c r="V406" s="666">
        <v>3</v>
      </c>
      <c r="W406" s="666">
        <v>4</v>
      </c>
      <c r="X406" s="666">
        <v>3</v>
      </c>
      <c r="Y406" s="666">
        <v>5</v>
      </c>
      <c r="Z406" s="670">
        <v>50</v>
      </c>
      <c r="AA406" s="670">
        <v>100</v>
      </c>
      <c r="AB406" s="670">
        <v>60</v>
      </c>
      <c r="AC406" s="670">
        <v>33.333333333333329</v>
      </c>
      <c r="AD406" s="671">
        <v>1</v>
      </c>
      <c r="AE406" s="672">
        <v>1</v>
      </c>
      <c r="AF406" s="673">
        <v>0</v>
      </c>
      <c r="AG406" s="673">
        <v>0</v>
      </c>
      <c r="AH406" s="672">
        <v>1</v>
      </c>
      <c r="AI406" s="673">
        <v>0</v>
      </c>
      <c r="AJ406" s="674">
        <v>1</v>
      </c>
      <c r="AK406" s="675">
        <v>1</v>
      </c>
      <c r="AL406" s="675">
        <v>1</v>
      </c>
      <c r="AM406" s="675">
        <v>1</v>
      </c>
      <c r="AN406" s="676">
        <v>0</v>
      </c>
      <c r="AO406" s="672">
        <v>1</v>
      </c>
      <c r="AP406" s="675">
        <v>0</v>
      </c>
      <c r="AQ406" s="675">
        <v>1</v>
      </c>
      <c r="AR406" s="675">
        <v>1</v>
      </c>
    </row>
    <row r="407" spans="1:44" x14ac:dyDescent="0.2">
      <c r="A407" s="666">
        <v>30</v>
      </c>
      <c r="B407" s="666" t="s">
        <v>2491</v>
      </c>
      <c r="C407" s="666">
        <v>2016</v>
      </c>
      <c r="D407" s="667" t="s">
        <v>2356</v>
      </c>
      <c r="E407" s="666" t="s">
        <v>2489</v>
      </c>
      <c r="F407" s="666" t="s">
        <v>52</v>
      </c>
      <c r="G407" s="668" t="s">
        <v>2473</v>
      </c>
      <c r="H407" s="667" t="s">
        <v>2391</v>
      </c>
      <c r="I407" s="667" t="s">
        <v>1743</v>
      </c>
      <c r="J407" s="667" t="s">
        <v>52</v>
      </c>
      <c r="K407" s="667" t="s">
        <v>52</v>
      </c>
      <c r="L407" s="667" t="s">
        <v>52</v>
      </c>
      <c r="M407" s="666" t="s">
        <v>52</v>
      </c>
      <c r="N407" s="668" t="s">
        <v>2360</v>
      </c>
      <c r="O407" s="666" t="s">
        <v>268</v>
      </c>
      <c r="P407" s="667" t="s">
        <v>2361</v>
      </c>
      <c r="Q407" s="677" t="s">
        <v>2493</v>
      </c>
      <c r="R407" s="677"/>
      <c r="S407" s="668" t="s">
        <v>90</v>
      </c>
      <c r="T407" s="667" t="s">
        <v>90</v>
      </c>
      <c r="U407" s="669">
        <v>6</v>
      </c>
      <c r="V407" s="666">
        <v>3</v>
      </c>
      <c r="W407" s="666">
        <v>4</v>
      </c>
      <c r="X407" s="666">
        <v>3</v>
      </c>
      <c r="Y407" s="666">
        <v>5</v>
      </c>
      <c r="Z407" s="670">
        <v>50</v>
      </c>
      <c r="AA407" s="670">
        <v>100</v>
      </c>
      <c r="AB407" s="670">
        <v>60</v>
      </c>
      <c r="AC407" s="670">
        <v>33.333333333333329</v>
      </c>
      <c r="AD407" s="671">
        <v>1</v>
      </c>
      <c r="AE407" s="672">
        <v>1</v>
      </c>
      <c r="AF407" s="673">
        <v>0</v>
      </c>
      <c r="AG407" s="673">
        <v>0</v>
      </c>
      <c r="AH407" s="672">
        <v>1</v>
      </c>
      <c r="AI407" s="673">
        <v>0</v>
      </c>
      <c r="AJ407" s="674">
        <v>1</v>
      </c>
      <c r="AK407" s="675">
        <v>1</v>
      </c>
      <c r="AL407" s="675">
        <v>1</v>
      </c>
      <c r="AM407" s="675">
        <v>1</v>
      </c>
      <c r="AN407" s="676">
        <v>0</v>
      </c>
      <c r="AO407" s="672">
        <v>1</v>
      </c>
      <c r="AP407" s="675">
        <v>0</v>
      </c>
      <c r="AQ407" s="675">
        <v>1</v>
      </c>
      <c r="AR407" s="675">
        <v>1</v>
      </c>
    </row>
    <row r="408" spans="1:44" x14ac:dyDescent="0.2">
      <c r="A408" s="666">
        <v>30</v>
      </c>
      <c r="B408" s="666" t="s">
        <v>2491</v>
      </c>
      <c r="C408" s="666">
        <v>2016</v>
      </c>
      <c r="D408" s="667" t="s">
        <v>2356</v>
      </c>
      <c r="E408" s="666" t="s">
        <v>2489</v>
      </c>
      <c r="F408" s="666" t="s">
        <v>52</v>
      </c>
      <c r="G408" s="668" t="s">
        <v>2473</v>
      </c>
      <c r="H408" s="667" t="s">
        <v>2391</v>
      </c>
      <c r="I408" s="667" t="s">
        <v>1744</v>
      </c>
      <c r="J408" s="667" t="s">
        <v>52</v>
      </c>
      <c r="K408" s="667" t="s">
        <v>52</v>
      </c>
      <c r="L408" s="667" t="s">
        <v>52</v>
      </c>
      <c r="M408" s="666" t="s">
        <v>52</v>
      </c>
      <c r="N408" s="668" t="s">
        <v>2360</v>
      </c>
      <c r="O408" s="666" t="s">
        <v>268</v>
      </c>
      <c r="P408" s="667" t="s">
        <v>2361</v>
      </c>
      <c r="Q408" s="677" t="s">
        <v>2493</v>
      </c>
      <c r="R408" s="677"/>
      <c r="S408" s="668" t="s">
        <v>90</v>
      </c>
      <c r="T408" s="667" t="s">
        <v>90</v>
      </c>
      <c r="U408" s="669">
        <v>6</v>
      </c>
      <c r="V408" s="666">
        <v>3</v>
      </c>
      <c r="W408" s="666">
        <v>4</v>
      </c>
      <c r="X408" s="666">
        <v>3</v>
      </c>
      <c r="Y408" s="666">
        <v>5</v>
      </c>
      <c r="Z408" s="670">
        <v>50</v>
      </c>
      <c r="AA408" s="670">
        <v>100</v>
      </c>
      <c r="AB408" s="670">
        <v>60</v>
      </c>
      <c r="AC408" s="670">
        <v>33.333333333333329</v>
      </c>
      <c r="AD408" s="671">
        <v>1</v>
      </c>
      <c r="AE408" s="672">
        <v>1</v>
      </c>
      <c r="AF408" s="673">
        <v>0</v>
      </c>
      <c r="AG408" s="673">
        <v>0</v>
      </c>
      <c r="AH408" s="672">
        <v>1</v>
      </c>
      <c r="AI408" s="673">
        <v>0</v>
      </c>
      <c r="AJ408" s="674">
        <v>1</v>
      </c>
      <c r="AK408" s="675">
        <v>1</v>
      </c>
      <c r="AL408" s="675">
        <v>1</v>
      </c>
      <c r="AM408" s="675">
        <v>1</v>
      </c>
      <c r="AN408" s="676">
        <v>0</v>
      </c>
      <c r="AO408" s="672">
        <v>1</v>
      </c>
      <c r="AP408" s="675">
        <v>0</v>
      </c>
      <c r="AQ408" s="675">
        <v>1</v>
      </c>
      <c r="AR408" s="675">
        <v>1</v>
      </c>
    </row>
    <row r="409" spans="1:44" x14ac:dyDescent="0.2">
      <c r="A409" s="666">
        <v>30</v>
      </c>
      <c r="B409" s="666" t="s">
        <v>2491</v>
      </c>
      <c r="C409" s="666">
        <v>2016</v>
      </c>
      <c r="D409" s="667" t="s">
        <v>2356</v>
      </c>
      <c r="E409" s="666" t="s">
        <v>2489</v>
      </c>
      <c r="F409" s="666" t="s">
        <v>52</v>
      </c>
      <c r="G409" s="668" t="s">
        <v>2473</v>
      </c>
      <c r="H409" s="667" t="s">
        <v>2391</v>
      </c>
      <c r="I409" s="667" t="s">
        <v>1745</v>
      </c>
      <c r="J409" s="667" t="s">
        <v>52</v>
      </c>
      <c r="K409" s="667" t="s">
        <v>52</v>
      </c>
      <c r="L409" s="667" t="s">
        <v>52</v>
      </c>
      <c r="M409" s="666" t="s">
        <v>52</v>
      </c>
      <c r="N409" s="668" t="s">
        <v>2360</v>
      </c>
      <c r="O409" s="666" t="s">
        <v>268</v>
      </c>
      <c r="P409" s="667" t="s">
        <v>2361</v>
      </c>
      <c r="Q409" s="677" t="s">
        <v>2493</v>
      </c>
      <c r="R409" s="677"/>
      <c r="S409" s="668" t="s">
        <v>90</v>
      </c>
      <c r="T409" s="667" t="s">
        <v>90</v>
      </c>
      <c r="U409" s="669">
        <v>6</v>
      </c>
      <c r="V409" s="666">
        <v>3</v>
      </c>
      <c r="W409" s="666">
        <v>4</v>
      </c>
      <c r="X409" s="666">
        <v>3</v>
      </c>
      <c r="Y409" s="666">
        <v>5</v>
      </c>
      <c r="Z409" s="670">
        <v>50</v>
      </c>
      <c r="AA409" s="670">
        <v>100</v>
      </c>
      <c r="AB409" s="670">
        <v>60</v>
      </c>
      <c r="AC409" s="670">
        <v>33.333333333333329</v>
      </c>
      <c r="AD409" s="671">
        <v>1</v>
      </c>
      <c r="AE409" s="672">
        <v>1</v>
      </c>
      <c r="AF409" s="673">
        <v>0</v>
      </c>
      <c r="AG409" s="673">
        <v>0</v>
      </c>
      <c r="AH409" s="672">
        <v>1</v>
      </c>
      <c r="AI409" s="673">
        <v>0</v>
      </c>
      <c r="AJ409" s="674">
        <v>1</v>
      </c>
      <c r="AK409" s="675">
        <v>1</v>
      </c>
      <c r="AL409" s="675">
        <v>1</v>
      </c>
      <c r="AM409" s="675">
        <v>1</v>
      </c>
      <c r="AN409" s="676">
        <v>0</v>
      </c>
      <c r="AO409" s="672">
        <v>1</v>
      </c>
      <c r="AP409" s="675">
        <v>0</v>
      </c>
      <c r="AQ409" s="675">
        <v>1</v>
      </c>
      <c r="AR409" s="675">
        <v>1</v>
      </c>
    </row>
    <row r="410" spans="1:44" x14ac:dyDescent="0.2">
      <c r="A410" s="666">
        <v>30</v>
      </c>
      <c r="B410" s="666" t="s">
        <v>2491</v>
      </c>
      <c r="C410" s="666">
        <v>2016</v>
      </c>
      <c r="D410" s="667" t="s">
        <v>2356</v>
      </c>
      <c r="E410" s="666" t="s">
        <v>2489</v>
      </c>
      <c r="F410" s="666" t="s">
        <v>52</v>
      </c>
      <c r="G410" s="668" t="s">
        <v>2473</v>
      </c>
      <c r="H410" s="667" t="s">
        <v>2391</v>
      </c>
      <c r="I410" s="667" t="s">
        <v>1746</v>
      </c>
      <c r="J410" s="667" t="s">
        <v>52</v>
      </c>
      <c r="K410" s="667" t="s">
        <v>52</v>
      </c>
      <c r="L410" s="667" t="s">
        <v>52</v>
      </c>
      <c r="M410" s="666" t="s">
        <v>52</v>
      </c>
      <c r="N410" s="668" t="s">
        <v>2360</v>
      </c>
      <c r="O410" s="666" t="s">
        <v>268</v>
      </c>
      <c r="P410" s="667" t="s">
        <v>2361</v>
      </c>
      <c r="Q410" s="677" t="s">
        <v>2493</v>
      </c>
      <c r="R410" s="677"/>
      <c r="S410" s="668" t="s">
        <v>90</v>
      </c>
      <c r="T410" s="667" t="s">
        <v>90</v>
      </c>
      <c r="U410" s="669">
        <v>6</v>
      </c>
      <c r="V410" s="666">
        <v>3</v>
      </c>
      <c r="W410" s="666">
        <v>4</v>
      </c>
      <c r="X410" s="666">
        <v>3</v>
      </c>
      <c r="Y410" s="666">
        <v>5</v>
      </c>
      <c r="Z410" s="670">
        <v>50</v>
      </c>
      <c r="AA410" s="670">
        <v>100</v>
      </c>
      <c r="AB410" s="670">
        <v>60</v>
      </c>
      <c r="AC410" s="670">
        <v>33.333333333333329</v>
      </c>
      <c r="AD410" s="671">
        <v>1</v>
      </c>
      <c r="AE410" s="672">
        <v>1</v>
      </c>
      <c r="AF410" s="673">
        <v>0</v>
      </c>
      <c r="AG410" s="673">
        <v>0</v>
      </c>
      <c r="AH410" s="672">
        <v>1</v>
      </c>
      <c r="AI410" s="673">
        <v>0</v>
      </c>
      <c r="AJ410" s="674">
        <v>1</v>
      </c>
      <c r="AK410" s="675">
        <v>1</v>
      </c>
      <c r="AL410" s="675">
        <v>1</v>
      </c>
      <c r="AM410" s="675">
        <v>1</v>
      </c>
      <c r="AN410" s="676">
        <v>0</v>
      </c>
      <c r="AO410" s="672">
        <v>1</v>
      </c>
      <c r="AP410" s="675">
        <v>0</v>
      </c>
      <c r="AQ410" s="675">
        <v>1</v>
      </c>
      <c r="AR410" s="675">
        <v>1</v>
      </c>
    </row>
    <row r="411" spans="1:44" x14ac:dyDescent="0.2">
      <c r="A411" s="666">
        <v>30</v>
      </c>
      <c r="B411" s="666" t="s">
        <v>2491</v>
      </c>
      <c r="C411" s="666">
        <v>2016</v>
      </c>
      <c r="D411" s="667" t="s">
        <v>2356</v>
      </c>
      <c r="E411" s="666" t="s">
        <v>2489</v>
      </c>
      <c r="F411" s="666" t="s">
        <v>52</v>
      </c>
      <c r="G411" s="668" t="s">
        <v>2473</v>
      </c>
      <c r="H411" s="667" t="s">
        <v>2391</v>
      </c>
      <c r="I411" s="667" t="s">
        <v>1747</v>
      </c>
      <c r="J411" s="667" t="s">
        <v>52</v>
      </c>
      <c r="K411" s="667" t="s">
        <v>52</v>
      </c>
      <c r="L411" s="667" t="s">
        <v>52</v>
      </c>
      <c r="M411" s="666" t="s">
        <v>52</v>
      </c>
      <c r="N411" s="668" t="s">
        <v>2360</v>
      </c>
      <c r="O411" s="666" t="s">
        <v>268</v>
      </c>
      <c r="P411" s="667" t="s">
        <v>2361</v>
      </c>
      <c r="Q411" s="677" t="s">
        <v>2493</v>
      </c>
      <c r="R411" s="677"/>
      <c r="S411" s="668" t="s">
        <v>90</v>
      </c>
      <c r="T411" s="667" t="s">
        <v>90</v>
      </c>
      <c r="U411" s="669">
        <v>6</v>
      </c>
      <c r="V411" s="666">
        <v>3</v>
      </c>
      <c r="W411" s="666">
        <v>4</v>
      </c>
      <c r="X411" s="666">
        <v>3</v>
      </c>
      <c r="Y411" s="666">
        <v>5</v>
      </c>
      <c r="Z411" s="670">
        <v>50</v>
      </c>
      <c r="AA411" s="670">
        <v>100</v>
      </c>
      <c r="AB411" s="670">
        <v>60</v>
      </c>
      <c r="AC411" s="670">
        <v>33.333333333333329</v>
      </c>
      <c r="AD411" s="671">
        <v>1</v>
      </c>
      <c r="AE411" s="672">
        <v>1</v>
      </c>
      <c r="AF411" s="673">
        <v>0</v>
      </c>
      <c r="AG411" s="673">
        <v>0</v>
      </c>
      <c r="AH411" s="672">
        <v>1</v>
      </c>
      <c r="AI411" s="673">
        <v>0</v>
      </c>
      <c r="AJ411" s="674">
        <v>1</v>
      </c>
      <c r="AK411" s="675">
        <v>1</v>
      </c>
      <c r="AL411" s="675">
        <v>1</v>
      </c>
      <c r="AM411" s="675">
        <v>1</v>
      </c>
      <c r="AN411" s="676">
        <v>0</v>
      </c>
      <c r="AO411" s="672">
        <v>1</v>
      </c>
      <c r="AP411" s="675">
        <v>0</v>
      </c>
      <c r="AQ411" s="675">
        <v>1</v>
      </c>
      <c r="AR411" s="675">
        <v>1</v>
      </c>
    </row>
    <row r="412" spans="1:44" x14ac:dyDescent="0.2">
      <c r="A412" s="666">
        <v>30</v>
      </c>
      <c r="B412" s="666" t="s">
        <v>2491</v>
      </c>
      <c r="C412" s="666">
        <v>2016</v>
      </c>
      <c r="D412" s="667" t="s">
        <v>2356</v>
      </c>
      <c r="E412" s="666" t="s">
        <v>2489</v>
      </c>
      <c r="F412" s="666" t="s">
        <v>52</v>
      </c>
      <c r="G412" s="668" t="s">
        <v>2473</v>
      </c>
      <c r="H412" s="667" t="s">
        <v>2391</v>
      </c>
      <c r="I412" s="667" t="s">
        <v>1748</v>
      </c>
      <c r="J412" s="667" t="s">
        <v>52</v>
      </c>
      <c r="K412" s="667" t="s">
        <v>52</v>
      </c>
      <c r="L412" s="667" t="s">
        <v>52</v>
      </c>
      <c r="M412" s="666" t="s">
        <v>52</v>
      </c>
      <c r="N412" s="668" t="s">
        <v>2360</v>
      </c>
      <c r="O412" s="666" t="s">
        <v>268</v>
      </c>
      <c r="P412" s="667" t="s">
        <v>2361</v>
      </c>
      <c r="Q412" s="677" t="s">
        <v>2493</v>
      </c>
      <c r="R412" s="677"/>
      <c r="S412" s="668" t="s">
        <v>90</v>
      </c>
      <c r="T412" s="667" t="s">
        <v>90</v>
      </c>
      <c r="U412" s="669">
        <v>6</v>
      </c>
      <c r="V412" s="666">
        <v>3</v>
      </c>
      <c r="W412" s="666">
        <v>4</v>
      </c>
      <c r="X412" s="666">
        <v>3</v>
      </c>
      <c r="Y412" s="666">
        <v>5</v>
      </c>
      <c r="Z412" s="670">
        <v>50</v>
      </c>
      <c r="AA412" s="670">
        <v>100</v>
      </c>
      <c r="AB412" s="670">
        <v>60</v>
      </c>
      <c r="AC412" s="670">
        <v>33.333333333333329</v>
      </c>
      <c r="AD412" s="671">
        <v>1</v>
      </c>
      <c r="AE412" s="672">
        <v>1</v>
      </c>
      <c r="AF412" s="673">
        <v>0</v>
      </c>
      <c r="AG412" s="673">
        <v>0</v>
      </c>
      <c r="AH412" s="672">
        <v>1</v>
      </c>
      <c r="AI412" s="673">
        <v>0</v>
      </c>
      <c r="AJ412" s="674">
        <v>1</v>
      </c>
      <c r="AK412" s="675">
        <v>1</v>
      </c>
      <c r="AL412" s="675">
        <v>1</v>
      </c>
      <c r="AM412" s="675">
        <v>1</v>
      </c>
      <c r="AN412" s="676">
        <v>0</v>
      </c>
      <c r="AO412" s="672">
        <v>1</v>
      </c>
      <c r="AP412" s="675">
        <v>0</v>
      </c>
      <c r="AQ412" s="675">
        <v>1</v>
      </c>
      <c r="AR412" s="675">
        <v>1</v>
      </c>
    </row>
    <row r="413" spans="1:44" x14ac:dyDescent="0.2">
      <c r="A413" s="666">
        <v>30</v>
      </c>
      <c r="B413" s="666" t="s">
        <v>2491</v>
      </c>
      <c r="C413" s="666">
        <v>2016</v>
      </c>
      <c r="D413" s="667" t="s">
        <v>2356</v>
      </c>
      <c r="E413" s="666" t="s">
        <v>2489</v>
      </c>
      <c r="F413" s="666" t="s">
        <v>52</v>
      </c>
      <c r="G413" s="668" t="s">
        <v>2473</v>
      </c>
      <c r="H413" s="667" t="s">
        <v>2391</v>
      </c>
      <c r="I413" s="667" t="s">
        <v>1749</v>
      </c>
      <c r="J413" s="667" t="s">
        <v>52</v>
      </c>
      <c r="K413" s="667" t="s">
        <v>52</v>
      </c>
      <c r="L413" s="667" t="s">
        <v>52</v>
      </c>
      <c r="M413" s="666" t="s">
        <v>52</v>
      </c>
      <c r="N413" s="668" t="s">
        <v>2360</v>
      </c>
      <c r="O413" s="666" t="s">
        <v>268</v>
      </c>
      <c r="P413" s="667" t="s">
        <v>2361</v>
      </c>
      <c r="Q413" s="677" t="s">
        <v>2493</v>
      </c>
      <c r="R413" s="677"/>
      <c r="S413" s="668" t="s">
        <v>90</v>
      </c>
      <c r="T413" s="667" t="s">
        <v>90</v>
      </c>
      <c r="U413" s="669">
        <v>6</v>
      </c>
      <c r="V413" s="666">
        <v>3</v>
      </c>
      <c r="W413" s="666">
        <v>4</v>
      </c>
      <c r="X413" s="666">
        <v>3</v>
      </c>
      <c r="Y413" s="666">
        <v>5</v>
      </c>
      <c r="Z413" s="670">
        <v>50</v>
      </c>
      <c r="AA413" s="670">
        <v>100</v>
      </c>
      <c r="AB413" s="670">
        <v>60</v>
      </c>
      <c r="AC413" s="670">
        <v>33.333333333333329</v>
      </c>
      <c r="AD413" s="671">
        <v>1</v>
      </c>
      <c r="AE413" s="672">
        <v>1</v>
      </c>
      <c r="AF413" s="673">
        <v>0</v>
      </c>
      <c r="AG413" s="673">
        <v>0</v>
      </c>
      <c r="AH413" s="672">
        <v>1</v>
      </c>
      <c r="AI413" s="673">
        <v>0</v>
      </c>
      <c r="AJ413" s="674">
        <v>1</v>
      </c>
      <c r="AK413" s="675">
        <v>1</v>
      </c>
      <c r="AL413" s="675">
        <v>1</v>
      </c>
      <c r="AM413" s="675">
        <v>1</v>
      </c>
      <c r="AN413" s="676">
        <v>0</v>
      </c>
      <c r="AO413" s="672">
        <v>1</v>
      </c>
      <c r="AP413" s="675">
        <v>0</v>
      </c>
      <c r="AQ413" s="675">
        <v>1</v>
      </c>
      <c r="AR413" s="675">
        <v>1</v>
      </c>
    </row>
    <row r="414" spans="1:44" x14ac:dyDescent="0.2">
      <c r="A414" s="666">
        <v>31</v>
      </c>
      <c r="B414" s="666" t="s">
        <v>2494</v>
      </c>
      <c r="C414" s="666">
        <v>2016</v>
      </c>
      <c r="D414" s="667" t="s">
        <v>2356</v>
      </c>
      <c r="E414" s="666" t="s">
        <v>2489</v>
      </c>
      <c r="F414" s="666" t="s">
        <v>52</v>
      </c>
      <c r="G414" s="668" t="s">
        <v>2473</v>
      </c>
      <c r="H414" s="667" t="s">
        <v>2391</v>
      </c>
      <c r="I414" s="667" t="s">
        <v>1742</v>
      </c>
      <c r="J414" s="667" t="s">
        <v>52</v>
      </c>
      <c r="K414" s="667" t="s">
        <v>52</v>
      </c>
      <c r="L414" s="667" t="s">
        <v>52</v>
      </c>
      <c r="M414" s="666" t="s">
        <v>52</v>
      </c>
      <c r="N414" s="668" t="s">
        <v>2360</v>
      </c>
      <c r="O414" s="666" t="s">
        <v>268</v>
      </c>
      <c r="P414" s="667" t="s">
        <v>2361</v>
      </c>
      <c r="Q414" s="677" t="s">
        <v>2493</v>
      </c>
      <c r="R414" s="677"/>
      <c r="S414" s="668" t="s">
        <v>90</v>
      </c>
      <c r="T414" s="666" t="s">
        <v>90</v>
      </c>
      <c r="U414" s="669">
        <v>6</v>
      </c>
      <c r="V414" s="666">
        <v>3</v>
      </c>
      <c r="W414" s="666">
        <v>4</v>
      </c>
      <c r="X414" s="666">
        <v>3</v>
      </c>
      <c r="Y414" s="666">
        <v>5</v>
      </c>
      <c r="Z414" s="670">
        <v>50</v>
      </c>
      <c r="AA414" s="670">
        <v>100</v>
      </c>
      <c r="AB414" s="670">
        <v>60</v>
      </c>
      <c r="AC414" s="670">
        <v>33.333333333333329</v>
      </c>
      <c r="AD414" s="671">
        <v>1</v>
      </c>
      <c r="AE414" s="672">
        <v>1</v>
      </c>
      <c r="AF414" s="673">
        <v>0</v>
      </c>
      <c r="AG414" s="673">
        <v>0</v>
      </c>
      <c r="AH414" s="672">
        <v>1</v>
      </c>
      <c r="AI414" s="673">
        <v>0</v>
      </c>
      <c r="AJ414" s="674">
        <v>1</v>
      </c>
      <c r="AK414" s="675">
        <v>1</v>
      </c>
      <c r="AL414" s="675">
        <v>1</v>
      </c>
      <c r="AM414" s="675">
        <v>1</v>
      </c>
      <c r="AN414" s="676">
        <v>0</v>
      </c>
      <c r="AO414" s="672">
        <v>1</v>
      </c>
      <c r="AP414" s="675">
        <v>0</v>
      </c>
      <c r="AQ414" s="675">
        <v>1</v>
      </c>
      <c r="AR414" s="675">
        <v>1</v>
      </c>
    </row>
    <row r="415" spans="1:44" x14ac:dyDescent="0.2">
      <c r="A415" s="666">
        <v>31</v>
      </c>
      <c r="B415" s="666" t="s">
        <v>2494</v>
      </c>
      <c r="C415" s="666">
        <v>2016</v>
      </c>
      <c r="D415" s="667" t="s">
        <v>2356</v>
      </c>
      <c r="E415" s="666" t="s">
        <v>2489</v>
      </c>
      <c r="F415" s="666" t="s">
        <v>52</v>
      </c>
      <c r="G415" s="668" t="s">
        <v>2473</v>
      </c>
      <c r="H415" s="667" t="s">
        <v>2391</v>
      </c>
      <c r="I415" s="667" t="s">
        <v>1743</v>
      </c>
      <c r="J415" s="667" t="s">
        <v>52</v>
      </c>
      <c r="K415" s="667" t="s">
        <v>52</v>
      </c>
      <c r="L415" s="667" t="s">
        <v>52</v>
      </c>
      <c r="M415" s="666" t="s">
        <v>52</v>
      </c>
      <c r="N415" s="668" t="s">
        <v>2360</v>
      </c>
      <c r="O415" s="666" t="s">
        <v>268</v>
      </c>
      <c r="P415" s="667" t="s">
        <v>2361</v>
      </c>
      <c r="Q415" s="677" t="s">
        <v>2493</v>
      </c>
      <c r="R415" s="677"/>
      <c r="S415" s="668" t="s">
        <v>90</v>
      </c>
      <c r="T415" s="666" t="s">
        <v>90</v>
      </c>
      <c r="U415" s="669">
        <v>6</v>
      </c>
      <c r="V415" s="666">
        <v>3</v>
      </c>
      <c r="W415" s="666">
        <v>4</v>
      </c>
      <c r="X415" s="666">
        <v>3</v>
      </c>
      <c r="Y415" s="666">
        <v>5</v>
      </c>
      <c r="Z415" s="670">
        <v>50</v>
      </c>
      <c r="AA415" s="670">
        <v>100</v>
      </c>
      <c r="AB415" s="670">
        <v>60</v>
      </c>
      <c r="AC415" s="670">
        <v>33.333333333333329</v>
      </c>
      <c r="AD415" s="671">
        <v>1</v>
      </c>
      <c r="AE415" s="672">
        <v>1</v>
      </c>
      <c r="AF415" s="673">
        <v>0</v>
      </c>
      <c r="AG415" s="673">
        <v>0</v>
      </c>
      <c r="AH415" s="672">
        <v>1</v>
      </c>
      <c r="AI415" s="673">
        <v>0</v>
      </c>
      <c r="AJ415" s="674">
        <v>1</v>
      </c>
      <c r="AK415" s="675">
        <v>1</v>
      </c>
      <c r="AL415" s="675">
        <v>1</v>
      </c>
      <c r="AM415" s="675">
        <v>1</v>
      </c>
      <c r="AN415" s="676">
        <v>0</v>
      </c>
      <c r="AO415" s="672">
        <v>1</v>
      </c>
      <c r="AP415" s="675">
        <v>0</v>
      </c>
      <c r="AQ415" s="675">
        <v>1</v>
      </c>
      <c r="AR415" s="675">
        <v>1</v>
      </c>
    </row>
    <row r="416" spans="1:44" x14ac:dyDescent="0.2">
      <c r="A416" s="666">
        <v>31</v>
      </c>
      <c r="B416" s="666" t="s">
        <v>2494</v>
      </c>
      <c r="C416" s="666">
        <v>2016</v>
      </c>
      <c r="D416" s="667" t="s">
        <v>2356</v>
      </c>
      <c r="E416" s="666" t="s">
        <v>2489</v>
      </c>
      <c r="F416" s="666" t="s">
        <v>52</v>
      </c>
      <c r="G416" s="668" t="s">
        <v>2473</v>
      </c>
      <c r="H416" s="667" t="s">
        <v>2391</v>
      </c>
      <c r="I416" s="667" t="s">
        <v>1744</v>
      </c>
      <c r="J416" s="667" t="s">
        <v>52</v>
      </c>
      <c r="K416" s="667" t="s">
        <v>52</v>
      </c>
      <c r="L416" s="667" t="s">
        <v>52</v>
      </c>
      <c r="M416" s="666" t="s">
        <v>52</v>
      </c>
      <c r="N416" s="668" t="s">
        <v>2360</v>
      </c>
      <c r="O416" s="666" t="s">
        <v>268</v>
      </c>
      <c r="P416" s="667" t="s">
        <v>2361</v>
      </c>
      <c r="Q416" s="677" t="s">
        <v>2493</v>
      </c>
      <c r="R416" s="677"/>
      <c r="S416" s="668" t="s">
        <v>90</v>
      </c>
      <c r="T416" s="666" t="s">
        <v>90</v>
      </c>
      <c r="U416" s="669">
        <v>6</v>
      </c>
      <c r="V416" s="666">
        <v>3</v>
      </c>
      <c r="W416" s="666">
        <v>4</v>
      </c>
      <c r="X416" s="666">
        <v>3</v>
      </c>
      <c r="Y416" s="666">
        <v>5</v>
      </c>
      <c r="Z416" s="670">
        <v>50</v>
      </c>
      <c r="AA416" s="670">
        <v>100</v>
      </c>
      <c r="AB416" s="670">
        <v>60</v>
      </c>
      <c r="AC416" s="670">
        <v>33.333333333333329</v>
      </c>
      <c r="AD416" s="671">
        <v>1</v>
      </c>
      <c r="AE416" s="672">
        <v>1</v>
      </c>
      <c r="AF416" s="673">
        <v>0</v>
      </c>
      <c r="AG416" s="673">
        <v>0</v>
      </c>
      <c r="AH416" s="672">
        <v>1</v>
      </c>
      <c r="AI416" s="673">
        <v>0</v>
      </c>
      <c r="AJ416" s="674">
        <v>1</v>
      </c>
      <c r="AK416" s="675">
        <v>1</v>
      </c>
      <c r="AL416" s="675">
        <v>1</v>
      </c>
      <c r="AM416" s="675">
        <v>1</v>
      </c>
      <c r="AN416" s="676">
        <v>0</v>
      </c>
      <c r="AO416" s="672">
        <v>1</v>
      </c>
      <c r="AP416" s="675">
        <v>0</v>
      </c>
      <c r="AQ416" s="675">
        <v>1</v>
      </c>
      <c r="AR416" s="675">
        <v>1</v>
      </c>
    </row>
    <row r="417" spans="1:64" x14ac:dyDescent="0.2">
      <c r="A417" s="666">
        <v>31</v>
      </c>
      <c r="B417" s="666" t="s">
        <v>2494</v>
      </c>
      <c r="C417" s="666">
        <v>2016</v>
      </c>
      <c r="D417" s="667" t="s">
        <v>2356</v>
      </c>
      <c r="E417" s="666" t="s">
        <v>2489</v>
      </c>
      <c r="F417" s="666" t="s">
        <v>52</v>
      </c>
      <c r="G417" s="668" t="s">
        <v>2473</v>
      </c>
      <c r="H417" s="667" t="s">
        <v>2391</v>
      </c>
      <c r="I417" s="667" t="s">
        <v>1745</v>
      </c>
      <c r="J417" s="667" t="s">
        <v>52</v>
      </c>
      <c r="K417" s="667" t="s">
        <v>52</v>
      </c>
      <c r="L417" s="667" t="s">
        <v>52</v>
      </c>
      <c r="M417" s="666" t="s">
        <v>52</v>
      </c>
      <c r="N417" s="668" t="s">
        <v>2360</v>
      </c>
      <c r="O417" s="666" t="s">
        <v>268</v>
      </c>
      <c r="P417" s="667" t="s">
        <v>2361</v>
      </c>
      <c r="Q417" s="677" t="s">
        <v>2493</v>
      </c>
      <c r="R417" s="677"/>
      <c r="S417" s="668" t="s">
        <v>90</v>
      </c>
      <c r="T417" s="666" t="s">
        <v>90</v>
      </c>
      <c r="U417" s="669">
        <v>6</v>
      </c>
      <c r="V417" s="666">
        <v>3</v>
      </c>
      <c r="W417" s="666">
        <v>4</v>
      </c>
      <c r="X417" s="666">
        <v>3</v>
      </c>
      <c r="Y417" s="666">
        <v>5</v>
      </c>
      <c r="Z417" s="670">
        <v>50</v>
      </c>
      <c r="AA417" s="670">
        <v>100</v>
      </c>
      <c r="AB417" s="670">
        <v>60</v>
      </c>
      <c r="AC417" s="670">
        <v>33.333333333333329</v>
      </c>
      <c r="AD417" s="671">
        <v>1</v>
      </c>
      <c r="AE417" s="672">
        <v>1</v>
      </c>
      <c r="AF417" s="673">
        <v>0</v>
      </c>
      <c r="AG417" s="673">
        <v>0</v>
      </c>
      <c r="AH417" s="672">
        <v>1</v>
      </c>
      <c r="AI417" s="673">
        <v>0</v>
      </c>
      <c r="AJ417" s="674">
        <v>1</v>
      </c>
      <c r="AK417" s="675">
        <v>1</v>
      </c>
      <c r="AL417" s="675">
        <v>1</v>
      </c>
      <c r="AM417" s="675">
        <v>1</v>
      </c>
      <c r="AN417" s="676">
        <v>0</v>
      </c>
      <c r="AO417" s="672">
        <v>1</v>
      </c>
      <c r="AP417" s="675">
        <v>0</v>
      </c>
      <c r="AQ417" s="675">
        <v>1</v>
      </c>
      <c r="AR417" s="675">
        <v>1</v>
      </c>
    </row>
    <row r="418" spans="1:64" x14ac:dyDescent="0.2">
      <c r="A418" s="666">
        <v>31</v>
      </c>
      <c r="B418" s="666" t="s">
        <v>2494</v>
      </c>
      <c r="C418" s="666">
        <v>2016</v>
      </c>
      <c r="D418" s="667" t="s">
        <v>2356</v>
      </c>
      <c r="E418" s="666" t="s">
        <v>2489</v>
      </c>
      <c r="F418" s="666" t="s">
        <v>52</v>
      </c>
      <c r="G418" s="668" t="s">
        <v>2473</v>
      </c>
      <c r="H418" s="667" t="s">
        <v>2391</v>
      </c>
      <c r="I418" s="667" t="s">
        <v>1746</v>
      </c>
      <c r="J418" s="667" t="s">
        <v>52</v>
      </c>
      <c r="K418" s="667" t="s">
        <v>52</v>
      </c>
      <c r="L418" s="667" t="s">
        <v>52</v>
      </c>
      <c r="M418" s="666" t="s">
        <v>52</v>
      </c>
      <c r="N418" s="668" t="s">
        <v>2360</v>
      </c>
      <c r="O418" s="666" t="s">
        <v>268</v>
      </c>
      <c r="P418" s="667" t="s">
        <v>2361</v>
      </c>
      <c r="Q418" s="677" t="s">
        <v>2493</v>
      </c>
      <c r="R418" s="677"/>
      <c r="S418" s="668" t="s">
        <v>90</v>
      </c>
      <c r="T418" s="666" t="s">
        <v>90</v>
      </c>
      <c r="U418" s="669">
        <v>6</v>
      </c>
      <c r="V418" s="666">
        <v>3</v>
      </c>
      <c r="W418" s="666">
        <v>4</v>
      </c>
      <c r="X418" s="666">
        <v>3</v>
      </c>
      <c r="Y418" s="666">
        <v>5</v>
      </c>
      <c r="Z418" s="670">
        <v>50</v>
      </c>
      <c r="AA418" s="670">
        <v>100</v>
      </c>
      <c r="AB418" s="670">
        <v>60</v>
      </c>
      <c r="AC418" s="670">
        <v>33.333333333333329</v>
      </c>
      <c r="AD418" s="671">
        <v>1</v>
      </c>
      <c r="AE418" s="672">
        <v>1</v>
      </c>
      <c r="AF418" s="673">
        <v>0</v>
      </c>
      <c r="AG418" s="673">
        <v>0</v>
      </c>
      <c r="AH418" s="672">
        <v>1</v>
      </c>
      <c r="AI418" s="673">
        <v>0</v>
      </c>
      <c r="AJ418" s="674">
        <v>1</v>
      </c>
      <c r="AK418" s="675">
        <v>1</v>
      </c>
      <c r="AL418" s="675">
        <v>1</v>
      </c>
      <c r="AM418" s="675">
        <v>1</v>
      </c>
      <c r="AN418" s="676">
        <v>0</v>
      </c>
      <c r="AO418" s="672">
        <v>1</v>
      </c>
      <c r="AP418" s="675">
        <v>0</v>
      </c>
      <c r="AQ418" s="675">
        <v>1</v>
      </c>
      <c r="AR418" s="675">
        <v>1</v>
      </c>
    </row>
    <row r="419" spans="1:64" x14ac:dyDescent="0.2">
      <c r="A419" s="666">
        <v>31</v>
      </c>
      <c r="B419" s="666" t="s">
        <v>2494</v>
      </c>
      <c r="C419" s="666">
        <v>2016</v>
      </c>
      <c r="D419" s="667" t="s">
        <v>2356</v>
      </c>
      <c r="E419" s="666" t="s">
        <v>2489</v>
      </c>
      <c r="F419" s="666" t="s">
        <v>52</v>
      </c>
      <c r="G419" s="668" t="s">
        <v>2473</v>
      </c>
      <c r="H419" s="667" t="s">
        <v>2391</v>
      </c>
      <c r="I419" s="667" t="s">
        <v>1747</v>
      </c>
      <c r="J419" s="667" t="s">
        <v>52</v>
      </c>
      <c r="K419" s="667" t="s">
        <v>52</v>
      </c>
      <c r="L419" s="667" t="s">
        <v>52</v>
      </c>
      <c r="M419" s="666" t="s">
        <v>52</v>
      </c>
      <c r="N419" s="668" t="s">
        <v>2360</v>
      </c>
      <c r="O419" s="666" t="s">
        <v>268</v>
      </c>
      <c r="P419" s="667" t="s">
        <v>2361</v>
      </c>
      <c r="Q419" s="677" t="s">
        <v>2493</v>
      </c>
      <c r="R419" s="677"/>
      <c r="S419" s="668" t="s">
        <v>90</v>
      </c>
      <c r="T419" s="666" t="s">
        <v>90</v>
      </c>
      <c r="U419" s="669">
        <v>6</v>
      </c>
      <c r="V419" s="666">
        <v>3</v>
      </c>
      <c r="W419" s="666">
        <v>4</v>
      </c>
      <c r="X419" s="666">
        <v>3</v>
      </c>
      <c r="Y419" s="666">
        <v>5</v>
      </c>
      <c r="Z419" s="670">
        <v>50</v>
      </c>
      <c r="AA419" s="670">
        <v>100</v>
      </c>
      <c r="AB419" s="670">
        <v>60</v>
      </c>
      <c r="AC419" s="670">
        <v>33.333333333333329</v>
      </c>
      <c r="AD419" s="671">
        <v>1</v>
      </c>
      <c r="AE419" s="672">
        <v>1</v>
      </c>
      <c r="AF419" s="673">
        <v>0</v>
      </c>
      <c r="AG419" s="673">
        <v>0</v>
      </c>
      <c r="AH419" s="672">
        <v>1</v>
      </c>
      <c r="AI419" s="673">
        <v>0</v>
      </c>
      <c r="AJ419" s="674">
        <v>1</v>
      </c>
      <c r="AK419" s="675">
        <v>1</v>
      </c>
      <c r="AL419" s="675">
        <v>1</v>
      </c>
      <c r="AM419" s="675">
        <v>1</v>
      </c>
      <c r="AN419" s="676">
        <v>0</v>
      </c>
      <c r="AO419" s="672">
        <v>1</v>
      </c>
      <c r="AP419" s="675">
        <v>0</v>
      </c>
      <c r="AQ419" s="675">
        <v>1</v>
      </c>
      <c r="AR419" s="675">
        <v>1</v>
      </c>
    </row>
    <row r="420" spans="1:64" x14ac:dyDescent="0.2">
      <c r="A420" s="666">
        <v>31</v>
      </c>
      <c r="B420" s="666" t="s">
        <v>2494</v>
      </c>
      <c r="C420" s="666">
        <v>2016</v>
      </c>
      <c r="D420" s="667" t="s">
        <v>2356</v>
      </c>
      <c r="E420" s="666" t="s">
        <v>2489</v>
      </c>
      <c r="F420" s="666" t="s">
        <v>52</v>
      </c>
      <c r="G420" s="668" t="s">
        <v>2473</v>
      </c>
      <c r="H420" s="667" t="s">
        <v>2391</v>
      </c>
      <c r="I420" s="667" t="s">
        <v>1748</v>
      </c>
      <c r="J420" s="667" t="s">
        <v>52</v>
      </c>
      <c r="K420" s="667" t="s">
        <v>52</v>
      </c>
      <c r="L420" s="667" t="s">
        <v>52</v>
      </c>
      <c r="M420" s="666" t="s">
        <v>52</v>
      </c>
      <c r="N420" s="668" t="s">
        <v>2360</v>
      </c>
      <c r="O420" s="666" t="s">
        <v>268</v>
      </c>
      <c r="P420" s="667" t="s">
        <v>2361</v>
      </c>
      <c r="Q420" s="677" t="s">
        <v>2493</v>
      </c>
      <c r="R420" s="677"/>
      <c r="S420" s="668" t="s">
        <v>90</v>
      </c>
      <c r="T420" s="666" t="s">
        <v>90</v>
      </c>
      <c r="U420" s="669">
        <v>6</v>
      </c>
      <c r="V420" s="666">
        <v>3</v>
      </c>
      <c r="W420" s="666">
        <v>4</v>
      </c>
      <c r="X420" s="666">
        <v>3</v>
      </c>
      <c r="Y420" s="666">
        <v>5</v>
      </c>
      <c r="Z420" s="670">
        <v>50</v>
      </c>
      <c r="AA420" s="670">
        <v>100</v>
      </c>
      <c r="AB420" s="670">
        <v>60</v>
      </c>
      <c r="AC420" s="670">
        <v>33.333333333333329</v>
      </c>
      <c r="AD420" s="671">
        <v>1</v>
      </c>
      <c r="AE420" s="672">
        <v>1</v>
      </c>
      <c r="AF420" s="673">
        <v>0</v>
      </c>
      <c r="AG420" s="673">
        <v>0</v>
      </c>
      <c r="AH420" s="672">
        <v>1</v>
      </c>
      <c r="AI420" s="673">
        <v>0</v>
      </c>
      <c r="AJ420" s="674">
        <v>1</v>
      </c>
      <c r="AK420" s="675">
        <v>1</v>
      </c>
      <c r="AL420" s="675">
        <v>1</v>
      </c>
      <c r="AM420" s="675">
        <v>1</v>
      </c>
      <c r="AN420" s="676">
        <v>0</v>
      </c>
      <c r="AO420" s="672">
        <v>1</v>
      </c>
      <c r="AP420" s="675">
        <v>0</v>
      </c>
      <c r="AQ420" s="675">
        <v>1</v>
      </c>
      <c r="AR420" s="675">
        <v>1</v>
      </c>
    </row>
    <row r="421" spans="1:64" x14ac:dyDescent="0.2">
      <c r="A421" s="666">
        <v>31</v>
      </c>
      <c r="B421" s="666" t="s">
        <v>2494</v>
      </c>
      <c r="C421" s="666">
        <v>2016</v>
      </c>
      <c r="D421" s="667" t="s">
        <v>2356</v>
      </c>
      <c r="E421" s="666" t="s">
        <v>2489</v>
      </c>
      <c r="F421" s="666" t="s">
        <v>52</v>
      </c>
      <c r="G421" s="668" t="s">
        <v>2473</v>
      </c>
      <c r="H421" s="667" t="s">
        <v>2391</v>
      </c>
      <c r="I421" s="667" t="s">
        <v>1749</v>
      </c>
      <c r="J421" s="667" t="s">
        <v>52</v>
      </c>
      <c r="K421" s="667" t="s">
        <v>52</v>
      </c>
      <c r="L421" s="667" t="s">
        <v>52</v>
      </c>
      <c r="M421" s="666" t="s">
        <v>52</v>
      </c>
      <c r="N421" s="668" t="s">
        <v>2360</v>
      </c>
      <c r="O421" s="666" t="s">
        <v>268</v>
      </c>
      <c r="P421" s="667" t="s">
        <v>2361</v>
      </c>
      <c r="Q421" s="677" t="s">
        <v>2493</v>
      </c>
      <c r="R421" s="677"/>
      <c r="S421" s="668" t="s">
        <v>90</v>
      </c>
      <c r="T421" s="666" t="s">
        <v>90</v>
      </c>
      <c r="U421" s="669">
        <v>6</v>
      </c>
      <c r="V421" s="666">
        <v>3</v>
      </c>
      <c r="W421" s="666">
        <v>4</v>
      </c>
      <c r="X421" s="666">
        <v>3</v>
      </c>
      <c r="Y421" s="666">
        <v>5</v>
      </c>
      <c r="Z421" s="670">
        <v>50</v>
      </c>
      <c r="AA421" s="670">
        <v>100</v>
      </c>
      <c r="AB421" s="670">
        <v>60</v>
      </c>
      <c r="AC421" s="670">
        <v>33.333333333333329</v>
      </c>
      <c r="AD421" s="671">
        <v>1</v>
      </c>
      <c r="AE421" s="672">
        <v>1</v>
      </c>
      <c r="AF421" s="673">
        <v>0</v>
      </c>
      <c r="AG421" s="673">
        <v>0</v>
      </c>
      <c r="AH421" s="672">
        <v>1</v>
      </c>
      <c r="AI421" s="673">
        <v>0</v>
      </c>
      <c r="AJ421" s="674">
        <v>1</v>
      </c>
      <c r="AK421" s="675">
        <v>1</v>
      </c>
      <c r="AL421" s="675">
        <v>1</v>
      </c>
      <c r="AM421" s="675">
        <v>1</v>
      </c>
      <c r="AN421" s="676">
        <v>0</v>
      </c>
      <c r="AO421" s="672">
        <v>1</v>
      </c>
      <c r="AP421" s="675">
        <v>0</v>
      </c>
      <c r="AQ421" s="675">
        <v>1</v>
      </c>
      <c r="AR421" s="675">
        <v>1</v>
      </c>
    </row>
    <row r="422" spans="1:64" x14ac:dyDescent="0.2">
      <c r="A422" s="666">
        <v>32</v>
      </c>
      <c r="B422" s="666" t="s">
        <v>2492</v>
      </c>
      <c r="C422" s="666">
        <v>2016</v>
      </c>
      <c r="D422" s="667" t="s">
        <v>2356</v>
      </c>
      <c r="E422" s="666" t="s">
        <v>2489</v>
      </c>
      <c r="F422" s="666" t="s">
        <v>52</v>
      </c>
      <c r="G422" s="668" t="s">
        <v>2473</v>
      </c>
      <c r="H422" s="667" t="s">
        <v>2391</v>
      </c>
      <c r="I422" s="667" t="s">
        <v>1775</v>
      </c>
      <c r="J422" s="667" t="s">
        <v>52</v>
      </c>
      <c r="K422" s="667" t="s">
        <v>52</v>
      </c>
      <c r="L422" s="667" t="s">
        <v>52</v>
      </c>
      <c r="M422" s="666" t="s">
        <v>52</v>
      </c>
      <c r="N422" s="668" t="s">
        <v>2360</v>
      </c>
      <c r="O422" s="666" t="s">
        <v>268</v>
      </c>
      <c r="P422" s="667" t="s">
        <v>2361</v>
      </c>
      <c r="Q422" s="677" t="s">
        <v>2493</v>
      </c>
      <c r="R422" s="677"/>
      <c r="S422" s="668" t="s">
        <v>90</v>
      </c>
      <c r="T422" s="667" t="s">
        <v>90</v>
      </c>
      <c r="U422" s="669">
        <v>6</v>
      </c>
      <c r="V422" s="666">
        <v>3</v>
      </c>
      <c r="W422" s="666">
        <v>4</v>
      </c>
      <c r="X422" s="666">
        <v>3</v>
      </c>
      <c r="Y422" s="666">
        <v>5</v>
      </c>
      <c r="Z422" s="670">
        <v>50</v>
      </c>
      <c r="AA422" s="670">
        <v>100</v>
      </c>
      <c r="AB422" s="670">
        <v>60</v>
      </c>
      <c r="AC422" s="670">
        <v>33.333333333333329</v>
      </c>
      <c r="AD422" s="671">
        <v>1</v>
      </c>
      <c r="AE422" s="672">
        <v>1</v>
      </c>
      <c r="AF422" s="673">
        <v>0</v>
      </c>
      <c r="AG422" s="673">
        <v>0</v>
      </c>
      <c r="AH422" s="672">
        <v>1</v>
      </c>
      <c r="AI422" s="673">
        <v>0</v>
      </c>
      <c r="AJ422" s="674">
        <v>1</v>
      </c>
      <c r="AK422" s="675">
        <v>1</v>
      </c>
      <c r="AL422" s="675">
        <v>1</v>
      </c>
      <c r="AM422" s="675">
        <v>1</v>
      </c>
      <c r="AN422" s="676">
        <v>0</v>
      </c>
      <c r="AO422" s="672">
        <v>1</v>
      </c>
      <c r="AP422" s="675">
        <v>0</v>
      </c>
      <c r="AQ422" s="675">
        <v>1</v>
      </c>
      <c r="AR422" s="675">
        <v>1</v>
      </c>
    </row>
    <row r="423" spans="1:64" x14ac:dyDescent="0.2">
      <c r="A423" s="666">
        <v>32</v>
      </c>
      <c r="B423" s="666" t="s">
        <v>2492</v>
      </c>
      <c r="C423" s="666">
        <v>2016</v>
      </c>
      <c r="D423" s="667" t="s">
        <v>2356</v>
      </c>
      <c r="E423" s="666" t="s">
        <v>2489</v>
      </c>
      <c r="F423" s="666" t="s">
        <v>52</v>
      </c>
      <c r="G423" s="668" t="s">
        <v>2473</v>
      </c>
      <c r="H423" s="667" t="s">
        <v>2391</v>
      </c>
      <c r="I423" s="667" t="s">
        <v>1776</v>
      </c>
      <c r="J423" s="667" t="s">
        <v>52</v>
      </c>
      <c r="K423" s="667" t="s">
        <v>52</v>
      </c>
      <c r="L423" s="667" t="s">
        <v>52</v>
      </c>
      <c r="M423" s="666" t="s">
        <v>52</v>
      </c>
      <c r="N423" s="668" t="s">
        <v>2360</v>
      </c>
      <c r="O423" s="666" t="s">
        <v>268</v>
      </c>
      <c r="P423" s="667" t="s">
        <v>2361</v>
      </c>
      <c r="Q423" s="677" t="s">
        <v>2493</v>
      </c>
      <c r="R423" s="677"/>
      <c r="S423" s="668" t="s">
        <v>90</v>
      </c>
      <c r="T423" s="667" t="s">
        <v>90</v>
      </c>
      <c r="U423" s="669">
        <v>6</v>
      </c>
      <c r="V423" s="666">
        <v>3</v>
      </c>
      <c r="W423" s="666">
        <v>4</v>
      </c>
      <c r="X423" s="666">
        <v>3</v>
      </c>
      <c r="Y423" s="666">
        <v>5</v>
      </c>
      <c r="Z423" s="670">
        <v>50</v>
      </c>
      <c r="AA423" s="670">
        <v>100</v>
      </c>
      <c r="AB423" s="670">
        <v>60</v>
      </c>
      <c r="AC423" s="670">
        <v>33.333333333333329</v>
      </c>
      <c r="AD423" s="671">
        <v>1</v>
      </c>
      <c r="AE423" s="672">
        <v>1</v>
      </c>
      <c r="AF423" s="673">
        <v>0</v>
      </c>
      <c r="AG423" s="673">
        <v>0</v>
      </c>
      <c r="AH423" s="672">
        <v>1</v>
      </c>
      <c r="AI423" s="673">
        <v>0</v>
      </c>
      <c r="AJ423" s="674">
        <v>1</v>
      </c>
      <c r="AK423" s="675">
        <v>1</v>
      </c>
      <c r="AL423" s="675">
        <v>1</v>
      </c>
      <c r="AM423" s="675">
        <v>1</v>
      </c>
      <c r="AN423" s="676">
        <v>0</v>
      </c>
      <c r="AO423" s="672">
        <v>1</v>
      </c>
      <c r="AP423" s="675">
        <v>0</v>
      </c>
      <c r="AQ423" s="675">
        <v>1</v>
      </c>
      <c r="AR423" s="675">
        <v>1</v>
      </c>
    </row>
    <row r="424" spans="1:64" x14ac:dyDescent="0.2">
      <c r="A424" s="666">
        <v>32</v>
      </c>
      <c r="B424" s="666" t="s">
        <v>2492</v>
      </c>
      <c r="C424" s="666">
        <v>2016</v>
      </c>
      <c r="D424" s="667" t="s">
        <v>2356</v>
      </c>
      <c r="E424" s="666" t="s">
        <v>2489</v>
      </c>
      <c r="F424" s="666" t="s">
        <v>52</v>
      </c>
      <c r="G424" s="668" t="s">
        <v>2473</v>
      </c>
      <c r="H424" s="667" t="s">
        <v>2391</v>
      </c>
      <c r="I424" s="667" t="s">
        <v>1777</v>
      </c>
      <c r="J424" s="667" t="s">
        <v>52</v>
      </c>
      <c r="K424" s="667" t="s">
        <v>52</v>
      </c>
      <c r="L424" s="667" t="s">
        <v>52</v>
      </c>
      <c r="M424" s="666" t="s">
        <v>52</v>
      </c>
      <c r="N424" s="668" t="s">
        <v>2360</v>
      </c>
      <c r="O424" s="666" t="s">
        <v>268</v>
      </c>
      <c r="P424" s="667" t="s">
        <v>2361</v>
      </c>
      <c r="Q424" s="677" t="s">
        <v>2493</v>
      </c>
      <c r="R424" s="677"/>
      <c r="S424" s="668" t="s">
        <v>90</v>
      </c>
      <c r="T424" s="667" t="s">
        <v>90</v>
      </c>
      <c r="U424" s="669">
        <v>6</v>
      </c>
      <c r="V424" s="666">
        <v>3</v>
      </c>
      <c r="W424" s="666">
        <v>4</v>
      </c>
      <c r="X424" s="666">
        <v>3</v>
      </c>
      <c r="Y424" s="666">
        <v>5</v>
      </c>
      <c r="Z424" s="670">
        <v>50</v>
      </c>
      <c r="AA424" s="670">
        <v>100</v>
      </c>
      <c r="AB424" s="670">
        <v>60</v>
      </c>
      <c r="AC424" s="670">
        <v>33.333333333333329</v>
      </c>
      <c r="AD424" s="671">
        <v>1</v>
      </c>
      <c r="AE424" s="672">
        <v>1</v>
      </c>
      <c r="AF424" s="673">
        <v>0</v>
      </c>
      <c r="AG424" s="673">
        <v>0</v>
      </c>
      <c r="AH424" s="672">
        <v>1</v>
      </c>
      <c r="AI424" s="673">
        <v>0</v>
      </c>
      <c r="AJ424" s="674">
        <v>1</v>
      </c>
      <c r="AK424" s="675">
        <v>1</v>
      </c>
      <c r="AL424" s="675">
        <v>1</v>
      </c>
      <c r="AM424" s="675">
        <v>1</v>
      </c>
      <c r="AN424" s="676">
        <v>0</v>
      </c>
      <c r="AO424" s="672">
        <v>1</v>
      </c>
      <c r="AP424" s="675">
        <v>0</v>
      </c>
      <c r="AQ424" s="675">
        <v>1</v>
      </c>
      <c r="AR424" s="675">
        <v>1</v>
      </c>
      <c r="AS424" s="678"/>
      <c r="AT424" s="679"/>
      <c r="AU424" s="679"/>
      <c r="AV424" s="679"/>
      <c r="AW424" s="679"/>
      <c r="AX424" s="679"/>
      <c r="AY424" s="679"/>
      <c r="AZ424" s="679"/>
      <c r="BA424" s="679"/>
      <c r="BB424" s="679"/>
      <c r="BC424" s="679"/>
      <c r="BD424" s="679"/>
      <c r="BE424" s="679"/>
      <c r="BF424" s="679"/>
      <c r="BG424" s="679"/>
      <c r="BH424" s="679"/>
      <c r="BI424" s="679"/>
      <c r="BJ424" s="679"/>
      <c r="BK424" s="679"/>
      <c r="BL424" s="679"/>
    </row>
    <row r="425" spans="1:64" x14ac:dyDescent="0.2">
      <c r="A425" s="666">
        <v>29</v>
      </c>
      <c r="B425" s="666" t="s">
        <v>2488</v>
      </c>
      <c r="C425" s="666">
        <v>2016</v>
      </c>
      <c r="D425" s="667" t="s">
        <v>2356</v>
      </c>
      <c r="E425" s="666" t="s">
        <v>2489</v>
      </c>
      <c r="F425" s="666" t="s">
        <v>52</v>
      </c>
      <c r="G425" s="668" t="s">
        <v>2473</v>
      </c>
      <c r="H425" s="667" t="s">
        <v>2391</v>
      </c>
      <c r="I425" s="667" t="s">
        <v>1736</v>
      </c>
      <c r="J425" s="667" t="s">
        <v>52</v>
      </c>
      <c r="K425" s="667" t="s">
        <v>52</v>
      </c>
      <c r="L425" s="667" t="s">
        <v>52</v>
      </c>
      <c r="M425" s="666" t="s">
        <v>52</v>
      </c>
      <c r="N425" s="668" t="s">
        <v>2360</v>
      </c>
      <c r="O425" s="666" t="s">
        <v>268</v>
      </c>
      <c r="P425" s="667" t="s">
        <v>2361</v>
      </c>
      <c r="Q425" s="677" t="s">
        <v>2495</v>
      </c>
      <c r="R425" s="677"/>
      <c r="S425" s="668" t="s">
        <v>90</v>
      </c>
      <c r="T425" s="667" t="s">
        <v>90</v>
      </c>
      <c r="U425" s="669">
        <v>6</v>
      </c>
      <c r="V425" s="666">
        <v>3</v>
      </c>
      <c r="W425" s="666">
        <v>4</v>
      </c>
      <c r="X425" s="666">
        <v>3</v>
      </c>
      <c r="Y425" s="666">
        <v>5</v>
      </c>
      <c r="Z425" s="670">
        <v>50</v>
      </c>
      <c r="AA425" s="670">
        <v>100</v>
      </c>
      <c r="AB425" s="670">
        <v>60</v>
      </c>
      <c r="AC425" s="670">
        <v>33.333333333333329</v>
      </c>
      <c r="AD425" s="671">
        <v>1</v>
      </c>
      <c r="AE425" s="672">
        <v>1</v>
      </c>
      <c r="AF425" s="673">
        <v>0</v>
      </c>
      <c r="AG425" s="673">
        <v>0</v>
      </c>
      <c r="AH425" s="672">
        <v>1</v>
      </c>
      <c r="AI425" s="673">
        <v>0</v>
      </c>
      <c r="AJ425" s="674">
        <v>1</v>
      </c>
      <c r="AK425" s="675">
        <v>1</v>
      </c>
      <c r="AL425" s="675">
        <v>1</v>
      </c>
      <c r="AM425" s="675">
        <v>1</v>
      </c>
      <c r="AN425" s="676">
        <v>0</v>
      </c>
      <c r="AO425" s="672">
        <v>1</v>
      </c>
      <c r="AP425" s="675">
        <v>0</v>
      </c>
      <c r="AQ425" s="675">
        <v>1</v>
      </c>
      <c r="AR425" s="675">
        <v>1</v>
      </c>
    </row>
    <row r="426" spans="1:64" x14ac:dyDescent="0.2">
      <c r="A426" s="666">
        <v>29</v>
      </c>
      <c r="B426" s="666" t="s">
        <v>2488</v>
      </c>
      <c r="C426" s="666">
        <v>2016</v>
      </c>
      <c r="D426" s="667" t="s">
        <v>2356</v>
      </c>
      <c r="E426" s="666" t="s">
        <v>2489</v>
      </c>
      <c r="F426" s="666" t="s">
        <v>52</v>
      </c>
      <c r="G426" s="668" t="s">
        <v>2473</v>
      </c>
      <c r="H426" s="667" t="s">
        <v>2391</v>
      </c>
      <c r="I426" s="667" t="s">
        <v>1738</v>
      </c>
      <c r="J426" s="667" t="s">
        <v>52</v>
      </c>
      <c r="K426" s="667" t="s">
        <v>52</v>
      </c>
      <c r="L426" s="667" t="s">
        <v>52</v>
      </c>
      <c r="M426" s="666" t="s">
        <v>52</v>
      </c>
      <c r="N426" s="668" t="s">
        <v>2360</v>
      </c>
      <c r="O426" s="666" t="s">
        <v>268</v>
      </c>
      <c r="P426" s="667" t="s">
        <v>2361</v>
      </c>
      <c r="Q426" s="677" t="s">
        <v>2495</v>
      </c>
      <c r="R426" s="677"/>
      <c r="S426" s="668" t="s">
        <v>90</v>
      </c>
      <c r="T426" s="667" t="s">
        <v>90</v>
      </c>
      <c r="U426" s="669">
        <v>6</v>
      </c>
      <c r="V426" s="666">
        <v>3</v>
      </c>
      <c r="W426" s="666">
        <v>4</v>
      </c>
      <c r="X426" s="666">
        <v>3</v>
      </c>
      <c r="Y426" s="666">
        <v>5</v>
      </c>
      <c r="Z426" s="670">
        <v>50</v>
      </c>
      <c r="AA426" s="670">
        <v>100</v>
      </c>
      <c r="AB426" s="670">
        <v>60</v>
      </c>
      <c r="AC426" s="670">
        <v>33.333333333333329</v>
      </c>
      <c r="AD426" s="671">
        <v>1</v>
      </c>
      <c r="AE426" s="672">
        <v>1</v>
      </c>
      <c r="AF426" s="673">
        <v>0</v>
      </c>
      <c r="AG426" s="673">
        <v>0</v>
      </c>
      <c r="AH426" s="672">
        <v>1</v>
      </c>
      <c r="AI426" s="673">
        <v>0</v>
      </c>
      <c r="AJ426" s="674">
        <v>1</v>
      </c>
      <c r="AK426" s="675">
        <v>1</v>
      </c>
      <c r="AL426" s="675">
        <v>1</v>
      </c>
      <c r="AM426" s="675">
        <v>1</v>
      </c>
      <c r="AN426" s="676">
        <v>0</v>
      </c>
      <c r="AO426" s="672">
        <v>1</v>
      </c>
      <c r="AP426" s="675">
        <v>0</v>
      </c>
      <c r="AQ426" s="675">
        <v>1</v>
      </c>
      <c r="AR426" s="675">
        <v>1</v>
      </c>
    </row>
    <row r="427" spans="1:64" x14ac:dyDescent="0.2">
      <c r="A427" s="666">
        <v>29</v>
      </c>
      <c r="B427" s="666" t="s">
        <v>2488</v>
      </c>
      <c r="C427" s="666">
        <v>2016</v>
      </c>
      <c r="D427" s="667" t="s">
        <v>2356</v>
      </c>
      <c r="E427" s="666" t="s">
        <v>2489</v>
      </c>
      <c r="F427" s="666" t="s">
        <v>52</v>
      </c>
      <c r="G427" s="668" t="s">
        <v>2473</v>
      </c>
      <c r="H427" s="667" t="s">
        <v>2391</v>
      </c>
      <c r="I427" s="667" t="s">
        <v>1737</v>
      </c>
      <c r="J427" s="667" t="s">
        <v>52</v>
      </c>
      <c r="K427" s="667" t="s">
        <v>52</v>
      </c>
      <c r="L427" s="667" t="s">
        <v>52</v>
      </c>
      <c r="M427" s="666" t="s">
        <v>52</v>
      </c>
      <c r="N427" s="668" t="s">
        <v>2360</v>
      </c>
      <c r="O427" s="666" t="s">
        <v>268</v>
      </c>
      <c r="P427" s="667" t="s">
        <v>2361</v>
      </c>
      <c r="Q427" s="677" t="s">
        <v>2495</v>
      </c>
      <c r="R427" s="677"/>
      <c r="S427" s="668" t="s">
        <v>90</v>
      </c>
      <c r="T427" s="667" t="s">
        <v>90</v>
      </c>
      <c r="U427" s="669">
        <v>6</v>
      </c>
      <c r="V427" s="666">
        <v>3</v>
      </c>
      <c r="W427" s="666">
        <v>4</v>
      </c>
      <c r="X427" s="666">
        <v>3</v>
      </c>
      <c r="Y427" s="666">
        <v>5</v>
      </c>
      <c r="Z427" s="670">
        <v>50</v>
      </c>
      <c r="AA427" s="670">
        <v>100</v>
      </c>
      <c r="AB427" s="670">
        <v>60</v>
      </c>
      <c r="AC427" s="670">
        <v>33.333333333333329</v>
      </c>
      <c r="AD427" s="671">
        <v>1</v>
      </c>
      <c r="AE427" s="672">
        <v>1</v>
      </c>
      <c r="AF427" s="673">
        <v>0</v>
      </c>
      <c r="AG427" s="673">
        <v>0</v>
      </c>
      <c r="AH427" s="672">
        <v>1</v>
      </c>
      <c r="AI427" s="673">
        <v>0</v>
      </c>
      <c r="AJ427" s="674">
        <v>1</v>
      </c>
      <c r="AK427" s="675">
        <v>1</v>
      </c>
      <c r="AL427" s="675">
        <v>1</v>
      </c>
      <c r="AM427" s="675">
        <v>1</v>
      </c>
      <c r="AN427" s="676">
        <v>0</v>
      </c>
      <c r="AO427" s="672">
        <v>1</v>
      </c>
      <c r="AP427" s="675">
        <v>0</v>
      </c>
      <c r="AQ427" s="675">
        <v>1</v>
      </c>
      <c r="AR427" s="675">
        <v>1</v>
      </c>
    </row>
    <row r="428" spans="1:64" x14ac:dyDescent="0.2">
      <c r="A428" s="666">
        <v>29</v>
      </c>
      <c r="B428" s="666" t="s">
        <v>2488</v>
      </c>
      <c r="C428" s="666">
        <v>2016</v>
      </c>
      <c r="D428" s="667" t="s">
        <v>2356</v>
      </c>
      <c r="E428" s="666" t="s">
        <v>2489</v>
      </c>
      <c r="F428" s="666" t="s">
        <v>52</v>
      </c>
      <c r="G428" s="668" t="s">
        <v>2473</v>
      </c>
      <c r="H428" s="667" t="s">
        <v>2391</v>
      </c>
      <c r="I428" s="667" t="s">
        <v>1741</v>
      </c>
      <c r="J428" s="667" t="s">
        <v>52</v>
      </c>
      <c r="K428" s="667" t="s">
        <v>52</v>
      </c>
      <c r="L428" s="667" t="s">
        <v>52</v>
      </c>
      <c r="M428" s="666" t="s">
        <v>52</v>
      </c>
      <c r="N428" s="668" t="s">
        <v>2360</v>
      </c>
      <c r="O428" s="666" t="s">
        <v>268</v>
      </c>
      <c r="P428" s="667" t="s">
        <v>2361</v>
      </c>
      <c r="Q428" s="677" t="s">
        <v>2495</v>
      </c>
      <c r="R428" s="677"/>
      <c r="S428" s="668" t="s">
        <v>90</v>
      </c>
      <c r="T428" s="667" t="s">
        <v>90</v>
      </c>
      <c r="U428" s="669">
        <v>6</v>
      </c>
      <c r="V428" s="666">
        <v>3</v>
      </c>
      <c r="W428" s="666">
        <v>4</v>
      </c>
      <c r="X428" s="666">
        <v>3</v>
      </c>
      <c r="Y428" s="666">
        <v>5</v>
      </c>
      <c r="Z428" s="670">
        <v>50</v>
      </c>
      <c r="AA428" s="670">
        <v>100</v>
      </c>
      <c r="AB428" s="670">
        <v>60</v>
      </c>
      <c r="AC428" s="670">
        <v>33.333333333333329</v>
      </c>
      <c r="AD428" s="671">
        <v>1</v>
      </c>
      <c r="AE428" s="672">
        <v>1</v>
      </c>
      <c r="AF428" s="673">
        <v>0</v>
      </c>
      <c r="AG428" s="673">
        <v>0</v>
      </c>
      <c r="AH428" s="672">
        <v>1</v>
      </c>
      <c r="AI428" s="673">
        <v>0</v>
      </c>
      <c r="AJ428" s="674">
        <v>1</v>
      </c>
      <c r="AK428" s="675">
        <v>1</v>
      </c>
      <c r="AL428" s="675">
        <v>1</v>
      </c>
      <c r="AM428" s="675">
        <v>1</v>
      </c>
      <c r="AN428" s="676">
        <v>0</v>
      </c>
      <c r="AO428" s="672">
        <v>1</v>
      </c>
      <c r="AP428" s="675">
        <v>0</v>
      </c>
      <c r="AQ428" s="675">
        <v>1</v>
      </c>
      <c r="AR428" s="675">
        <v>1</v>
      </c>
    </row>
    <row r="429" spans="1:64" x14ac:dyDescent="0.2">
      <c r="A429" s="666">
        <v>29</v>
      </c>
      <c r="B429" s="666" t="s">
        <v>2488</v>
      </c>
      <c r="C429" s="666">
        <v>2016</v>
      </c>
      <c r="D429" s="667" t="s">
        <v>2356</v>
      </c>
      <c r="E429" s="666" t="s">
        <v>2489</v>
      </c>
      <c r="F429" s="666" t="s">
        <v>52</v>
      </c>
      <c r="G429" s="668" t="s">
        <v>2473</v>
      </c>
      <c r="H429" s="667" t="s">
        <v>2391</v>
      </c>
      <c r="I429" s="667" t="s">
        <v>1740</v>
      </c>
      <c r="J429" s="667" t="s">
        <v>52</v>
      </c>
      <c r="K429" s="667" t="s">
        <v>52</v>
      </c>
      <c r="L429" s="667" t="s">
        <v>52</v>
      </c>
      <c r="M429" s="666" t="s">
        <v>52</v>
      </c>
      <c r="N429" s="668" t="s">
        <v>2360</v>
      </c>
      <c r="O429" s="666" t="s">
        <v>268</v>
      </c>
      <c r="P429" s="667" t="s">
        <v>2361</v>
      </c>
      <c r="Q429" s="677" t="s">
        <v>2495</v>
      </c>
      <c r="R429" s="677"/>
      <c r="S429" s="668" t="s">
        <v>90</v>
      </c>
      <c r="T429" s="667" t="s">
        <v>90</v>
      </c>
      <c r="U429" s="669">
        <v>6</v>
      </c>
      <c r="V429" s="666">
        <v>3</v>
      </c>
      <c r="W429" s="666">
        <v>4</v>
      </c>
      <c r="X429" s="666">
        <v>3</v>
      </c>
      <c r="Y429" s="666">
        <v>5</v>
      </c>
      <c r="Z429" s="670">
        <v>50</v>
      </c>
      <c r="AA429" s="670">
        <v>100</v>
      </c>
      <c r="AB429" s="670">
        <v>60</v>
      </c>
      <c r="AC429" s="670">
        <v>33.333333333333329</v>
      </c>
      <c r="AD429" s="671">
        <v>1</v>
      </c>
      <c r="AE429" s="672">
        <v>1</v>
      </c>
      <c r="AF429" s="673">
        <v>0</v>
      </c>
      <c r="AG429" s="673">
        <v>0</v>
      </c>
      <c r="AH429" s="672">
        <v>1</v>
      </c>
      <c r="AI429" s="673">
        <v>0</v>
      </c>
      <c r="AJ429" s="674">
        <v>1</v>
      </c>
      <c r="AK429" s="675">
        <v>1</v>
      </c>
      <c r="AL429" s="675">
        <v>1</v>
      </c>
      <c r="AM429" s="675">
        <v>1</v>
      </c>
      <c r="AN429" s="676">
        <v>0</v>
      </c>
      <c r="AO429" s="672">
        <v>1</v>
      </c>
      <c r="AP429" s="675">
        <v>0</v>
      </c>
      <c r="AQ429" s="675">
        <v>1</v>
      </c>
      <c r="AR429" s="675">
        <v>1</v>
      </c>
    </row>
    <row r="430" spans="1:64" x14ac:dyDescent="0.2">
      <c r="A430" s="666">
        <v>29</v>
      </c>
      <c r="B430" s="666" t="s">
        <v>2488</v>
      </c>
      <c r="C430" s="666">
        <v>2016</v>
      </c>
      <c r="D430" s="667" t="s">
        <v>2356</v>
      </c>
      <c r="E430" s="666" t="s">
        <v>2489</v>
      </c>
      <c r="F430" s="666" t="s">
        <v>52</v>
      </c>
      <c r="G430" s="668" t="s">
        <v>2473</v>
      </c>
      <c r="H430" s="667" t="s">
        <v>2391</v>
      </c>
      <c r="I430" s="667" t="s">
        <v>1739</v>
      </c>
      <c r="J430" s="667" t="s">
        <v>52</v>
      </c>
      <c r="K430" s="667" t="s">
        <v>52</v>
      </c>
      <c r="L430" s="667" t="s">
        <v>52</v>
      </c>
      <c r="M430" s="666" t="s">
        <v>52</v>
      </c>
      <c r="N430" s="668" t="s">
        <v>2360</v>
      </c>
      <c r="O430" s="666" t="s">
        <v>268</v>
      </c>
      <c r="P430" s="667" t="s">
        <v>2361</v>
      </c>
      <c r="Q430" s="677" t="s">
        <v>2495</v>
      </c>
      <c r="R430" s="677"/>
      <c r="S430" s="668" t="s">
        <v>90</v>
      </c>
      <c r="T430" s="667" t="s">
        <v>90</v>
      </c>
      <c r="U430" s="669">
        <v>6</v>
      </c>
      <c r="V430" s="666">
        <v>3</v>
      </c>
      <c r="W430" s="666">
        <v>4</v>
      </c>
      <c r="X430" s="666">
        <v>3</v>
      </c>
      <c r="Y430" s="666">
        <v>5</v>
      </c>
      <c r="Z430" s="670">
        <v>50</v>
      </c>
      <c r="AA430" s="670">
        <v>100</v>
      </c>
      <c r="AB430" s="670">
        <v>60</v>
      </c>
      <c r="AC430" s="670">
        <v>33.333333333333329</v>
      </c>
      <c r="AD430" s="671">
        <v>1</v>
      </c>
      <c r="AE430" s="672">
        <v>1</v>
      </c>
      <c r="AF430" s="673">
        <v>0</v>
      </c>
      <c r="AG430" s="673">
        <v>0</v>
      </c>
      <c r="AH430" s="672">
        <v>1</v>
      </c>
      <c r="AI430" s="673">
        <v>0</v>
      </c>
      <c r="AJ430" s="674">
        <v>1</v>
      </c>
      <c r="AK430" s="675">
        <v>1</v>
      </c>
      <c r="AL430" s="675">
        <v>1</v>
      </c>
      <c r="AM430" s="675">
        <v>1</v>
      </c>
      <c r="AN430" s="676">
        <v>0</v>
      </c>
      <c r="AO430" s="672">
        <v>1</v>
      </c>
      <c r="AP430" s="675">
        <v>0</v>
      </c>
      <c r="AQ430" s="675">
        <v>1</v>
      </c>
      <c r="AR430" s="675">
        <v>1</v>
      </c>
    </row>
    <row r="431" spans="1:64" x14ac:dyDescent="0.2">
      <c r="A431" s="666">
        <v>30</v>
      </c>
      <c r="B431" s="666" t="s">
        <v>2491</v>
      </c>
      <c r="C431" s="666">
        <v>2016</v>
      </c>
      <c r="D431" s="667" t="s">
        <v>2356</v>
      </c>
      <c r="E431" s="666" t="s">
        <v>2489</v>
      </c>
      <c r="F431" s="666" t="s">
        <v>52</v>
      </c>
      <c r="G431" s="668" t="s">
        <v>2473</v>
      </c>
      <c r="H431" s="667" t="s">
        <v>2391</v>
      </c>
      <c r="I431" s="667" t="s">
        <v>1742</v>
      </c>
      <c r="J431" s="667" t="s">
        <v>52</v>
      </c>
      <c r="K431" s="667" t="s">
        <v>52</v>
      </c>
      <c r="L431" s="667" t="s">
        <v>52</v>
      </c>
      <c r="M431" s="666" t="s">
        <v>52</v>
      </c>
      <c r="N431" s="668" t="s">
        <v>2360</v>
      </c>
      <c r="O431" s="666" t="s">
        <v>268</v>
      </c>
      <c r="P431" s="667" t="s">
        <v>2361</v>
      </c>
      <c r="Q431" s="677" t="s">
        <v>2495</v>
      </c>
      <c r="R431" s="677"/>
      <c r="S431" s="668" t="s">
        <v>90</v>
      </c>
      <c r="T431" s="667" t="s">
        <v>90</v>
      </c>
      <c r="U431" s="669">
        <v>6</v>
      </c>
      <c r="V431" s="666">
        <v>3</v>
      </c>
      <c r="W431" s="666">
        <v>4</v>
      </c>
      <c r="X431" s="666">
        <v>3</v>
      </c>
      <c r="Y431" s="666">
        <v>5</v>
      </c>
      <c r="Z431" s="670">
        <v>50</v>
      </c>
      <c r="AA431" s="670">
        <v>100</v>
      </c>
      <c r="AB431" s="670">
        <v>60</v>
      </c>
      <c r="AC431" s="670">
        <v>33.333333333333329</v>
      </c>
      <c r="AD431" s="671">
        <v>1</v>
      </c>
      <c r="AE431" s="672">
        <v>1</v>
      </c>
      <c r="AF431" s="673">
        <v>0</v>
      </c>
      <c r="AG431" s="673">
        <v>0</v>
      </c>
      <c r="AH431" s="672">
        <v>1</v>
      </c>
      <c r="AI431" s="673">
        <v>0</v>
      </c>
      <c r="AJ431" s="674">
        <v>1</v>
      </c>
      <c r="AK431" s="675">
        <v>1</v>
      </c>
      <c r="AL431" s="675">
        <v>1</v>
      </c>
      <c r="AM431" s="675">
        <v>1</v>
      </c>
      <c r="AN431" s="676">
        <v>0</v>
      </c>
      <c r="AO431" s="672">
        <v>1</v>
      </c>
      <c r="AP431" s="675">
        <v>0</v>
      </c>
      <c r="AQ431" s="675">
        <v>1</v>
      </c>
      <c r="AR431" s="675">
        <v>1</v>
      </c>
    </row>
    <row r="432" spans="1:64" x14ac:dyDescent="0.2">
      <c r="A432" s="666">
        <v>30</v>
      </c>
      <c r="B432" s="666" t="s">
        <v>2491</v>
      </c>
      <c r="C432" s="666">
        <v>2016</v>
      </c>
      <c r="D432" s="667" t="s">
        <v>2356</v>
      </c>
      <c r="E432" s="666" t="s">
        <v>2489</v>
      </c>
      <c r="F432" s="666" t="s">
        <v>52</v>
      </c>
      <c r="G432" s="668" t="s">
        <v>2473</v>
      </c>
      <c r="H432" s="667" t="s">
        <v>2391</v>
      </c>
      <c r="I432" s="667" t="s">
        <v>1743</v>
      </c>
      <c r="J432" s="667" t="s">
        <v>52</v>
      </c>
      <c r="K432" s="667" t="s">
        <v>52</v>
      </c>
      <c r="L432" s="667" t="s">
        <v>52</v>
      </c>
      <c r="M432" s="666" t="s">
        <v>52</v>
      </c>
      <c r="N432" s="668" t="s">
        <v>2360</v>
      </c>
      <c r="O432" s="666" t="s">
        <v>268</v>
      </c>
      <c r="P432" s="667" t="s">
        <v>2361</v>
      </c>
      <c r="Q432" s="677" t="s">
        <v>2495</v>
      </c>
      <c r="R432" s="677"/>
      <c r="S432" s="668" t="s">
        <v>90</v>
      </c>
      <c r="T432" s="667" t="s">
        <v>90</v>
      </c>
      <c r="U432" s="669">
        <v>6</v>
      </c>
      <c r="V432" s="666">
        <v>3</v>
      </c>
      <c r="W432" s="666">
        <v>4</v>
      </c>
      <c r="X432" s="666">
        <v>3</v>
      </c>
      <c r="Y432" s="666">
        <v>5</v>
      </c>
      <c r="Z432" s="670">
        <v>50</v>
      </c>
      <c r="AA432" s="670">
        <v>100</v>
      </c>
      <c r="AB432" s="670">
        <v>60</v>
      </c>
      <c r="AC432" s="670">
        <v>33.333333333333329</v>
      </c>
      <c r="AD432" s="671">
        <v>1</v>
      </c>
      <c r="AE432" s="672">
        <v>1</v>
      </c>
      <c r="AF432" s="673">
        <v>0</v>
      </c>
      <c r="AG432" s="673">
        <v>0</v>
      </c>
      <c r="AH432" s="672">
        <v>1</v>
      </c>
      <c r="AI432" s="673">
        <v>0</v>
      </c>
      <c r="AJ432" s="674">
        <v>1</v>
      </c>
      <c r="AK432" s="675">
        <v>1</v>
      </c>
      <c r="AL432" s="675">
        <v>1</v>
      </c>
      <c r="AM432" s="675">
        <v>1</v>
      </c>
      <c r="AN432" s="676">
        <v>0</v>
      </c>
      <c r="AO432" s="672">
        <v>1</v>
      </c>
      <c r="AP432" s="675">
        <v>0</v>
      </c>
      <c r="AQ432" s="675">
        <v>1</v>
      </c>
      <c r="AR432" s="675">
        <v>1</v>
      </c>
    </row>
    <row r="433" spans="1:62" x14ac:dyDescent="0.2">
      <c r="A433" s="666">
        <v>30</v>
      </c>
      <c r="B433" s="666" t="s">
        <v>2491</v>
      </c>
      <c r="C433" s="666">
        <v>2016</v>
      </c>
      <c r="D433" s="667" t="s">
        <v>2356</v>
      </c>
      <c r="E433" s="666" t="s">
        <v>2489</v>
      </c>
      <c r="F433" s="666" t="s">
        <v>52</v>
      </c>
      <c r="G433" s="668" t="s">
        <v>2473</v>
      </c>
      <c r="H433" s="667" t="s">
        <v>2391</v>
      </c>
      <c r="I433" s="667" t="s">
        <v>1744</v>
      </c>
      <c r="J433" s="667" t="s">
        <v>52</v>
      </c>
      <c r="K433" s="667" t="s">
        <v>52</v>
      </c>
      <c r="L433" s="667" t="s">
        <v>52</v>
      </c>
      <c r="M433" s="666" t="s">
        <v>52</v>
      </c>
      <c r="N433" s="668" t="s">
        <v>2360</v>
      </c>
      <c r="O433" s="666" t="s">
        <v>268</v>
      </c>
      <c r="P433" s="667" t="s">
        <v>2361</v>
      </c>
      <c r="Q433" s="677" t="s">
        <v>2495</v>
      </c>
      <c r="R433" s="677"/>
      <c r="S433" s="668" t="s">
        <v>90</v>
      </c>
      <c r="T433" s="667" t="s">
        <v>90</v>
      </c>
      <c r="U433" s="669">
        <v>6</v>
      </c>
      <c r="V433" s="666">
        <v>3</v>
      </c>
      <c r="W433" s="666">
        <v>4</v>
      </c>
      <c r="X433" s="666">
        <v>3</v>
      </c>
      <c r="Y433" s="666">
        <v>5</v>
      </c>
      <c r="Z433" s="670">
        <v>50</v>
      </c>
      <c r="AA433" s="670">
        <v>100</v>
      </c>
      <c r="AB433" s="670">
        <v>60</v>
      </c>
      <c r="AC433" s="670">
        <v>33.333333333333329</v>
      </c>
      <c r="AD433" s="671">
        <v>1</v>
      </c>
      <c r="AE433" s="672">
        <v>1</v>
      </c>
      <c r="AF433" s="673">
        <v>0</v>
      </c>
      <c r="AG433" s="673">
        <v>0</v>
      </c>
      <c r="AH433" s="672">
        <v>1</v>
      </c>
      <c r="AI433" s="673">
        <v>0</v>
      </c>
      <c r="AJ433" s="674">
        <v>1</v>
      </c>
      <c r="AK433" s="675">
        <v>1</v>
      </c>
      <c r="AL433" s="675">
        <v>1</v>
      </c>
      <c r="AM433" s="675">
        <v>1</v>
      </c>
      <c r="AN433" s="676">
        <v>0</v>
      </c>
      <c r="AO433" s="672">
        <v>1</v>
      </c>
      <c r="AP433" s="675">
        <v>0</v>
      </c>
      <c r="AQ433" s="675">
        <v>1</v>
      </c>
      <c r="AR433" s="675">
        <v>1</v>
      </c>
    </row>
    <row r="434" spans="1:62" x14ac:dyDescent="0.2">
      <c r="A434" s="666">
        <v>30</v>
      </c>
      <c r="B434" s="666" t="s">
        <v>2491</v>
      </c>
      <c r="C434" s="666">
        <v>2016</v>
      </c>
      <c r="D434" s="667" t="s">
        <v>2356</v>
      </c>
      <c r="E434" s="666" t="s">
        <v>2489</v>
      </c>
      <c r="F434" s="666" t="s">
        <v>52</v>
      </c>
      <c r="G434" s="668" t="s">
        <v>2473</v>
      </c>
      <c r="H434" s="667" t="s">
        <v>2391</v>
      </c>
      <c r="I434" s="667" t="s">
        <v>1745</v>
      </c>
      <c r="J434" s="667" t="s">
        <v>52</v>
      </c>
      <c r="K434" s="667" t="s">
        <v>52</v>
      </c>
      <c r="L434" s="667" t="s">
        <v>52</v>
      </c>
      <c r="M434" s="666" t="s">
        <v>52</v>
      </c>
      <c r="N434" s="668" t="s">
        <v>2360</v>
      </c>
      <c r="O434" s="666" t="s">
        <v>268</v>
      </c>
      <c r="P434" s="667" t="s">
        <v>2361</v>
      </c>
      <c r="Q434" s="677" t="s">
        <v>2495</v>
      </c>
      <c r="R434" s="677"/>
      <c r="S434" s="668" t="s">
        <v>90</v>
      </c>
      <c r="T434" s="667" t="s">
        <v>90</v>
      </c>
      <c r="U434" s="669">
        <v>6</v>
      </c>
      <c r="V434" s="666">
        <v>3</v>
      </c>
      <c r="W434" s="666">
        <v>4</v>
      </c>
      <c r="X434" s="666">
        <v>3</v>
      </c>
      <c r="Y434" s="666">
        <v>5</v>
      </c>
      <c r="Z434" s="670">
        <v>50</v>
      </c>
      <c r="AA434" s="670">
        <v>100</v>
      </c>
      <c r="AB434" s="670">
        <v>60</v>
      </c>
      <c r="AC434" s="670">
        <v>33.333333333333329</v>
      </c>
      <c r="AD434" s="671">
        <v>1</v>
      </c>
      <c r="AE434" s="672">
        <v>1</v>
      </c>
      <c r="AF434" s="673">
        <v>0</v>
      </c>
      <c r="AG434" s="673">
        <v>0</v>
      </c>
      <c r="AH434" s="672">
        <v>1</v>
      </c>
      <c r="AI434" s="673">
        <v>0</v>
      </c>
      <c r="AJ434" s="674">
        <v>1</v>
      </c>
      <c r="AK434" s="675">
        <v>1</v>
      </c>
      <c r="AL434" s="675">
        <v>1</v>
      </c>
      <c r="AM434" s="675">
        <v>1</v>
      </c>
      <c r="AN434" s="676">
        <v>0</v>
      </c>
      <c r="AO434" s="672">
        <v>1</v>
      </c>
      <c r="AP434" s="675">
        <v>0</v>
      </c>
      <c r="AQ434" s="675">
        <v>1</v>
      </c>
      <c r="AR434" s="675">
        <v>1</v>
      </c>
    </row>
    <row r="435" spans="1:62" x14ac:dyDescent="0.2">
      <c r="A435" s="666">
        <v>30</v>
      </c>
      <c r="B435" s="666" t="s">
        <v>2491</v>
      </c>
      <c r="C435" s="666">
        <v>2016</v>
      </c>
      <c r="D435" s="667" t="s">
        <v>2356</v>
      </c>
      <c r="E435" s="666" t="s">
        <v>2489</v>
      </c>
      <c r="F435" s="666" t="s">
        <v>52</v>
      </c>
      <c r="G435" s="668" t="s">
        <v>2473</v>
      </c>
      <c r="H435" s="667" t="s">
        <v>2391</v>
      </c>
      <c r="I435" s="667" t="s">
        <v>1746</v>
      </c>
      <c r="J435" s="667" t="s">
        <v>52</v>
      </c>
      <c r="K435" s="667" t="s">
        <v>52</v>
      </c>
      <c r="L435" s="667" t="s">
        <v>52</v>
      </c>
      <c r="M435" s="666" t="s">
        <v>52</v>
      </c>
      <c r="N435" s="668" t="s">
        <v>2360</v>
      </c>
      <c r="O435" s="666" t="s">
        <v>268</v>
      </c>
      <c r="P435" s="667" t="s">
        <v>2361</v>
      </c>
      <c r="Q435" s="677" t="s">
        <v>2495</v>
      </c>
      <c r="R435" s="677"/>
      <c r="S435" s="668" t="s">
        <v>90</v>
      </c>
      <c r="T435" s="667" t="s">
        <v>90</v>
      </c>
      <c r="U435" s="669">
        <v>6</v>
      </c>
      <c r="V435" s="666">
        <v>3</v>
      </c>
      <c r="W435" s="666">
        <v>4</v>
      </c>
      <c r="X435" s="666">
        <v>3</v>
      </c>
      <c r="Y435" s="666">
        <v>5</v>
      </c>
      <c r="Z435" s="670">
        <v>50</v>
      </c>
      <c r="AA435" s="670">
        <v>100</v>
      </c>
      <c r="AB435" s="670">
        <v>60</v>
      </c>
      <c r="AC435" s="670">
        <v>33.333333333333329</v>
      </c>
      <c r="AD435" s="671">
        <v>1</v>
      </c>
      <c r="AE435" s="672">
        <v>1</v>
      </c>
      <c r="AF435" s="673">
        <v>0</v>
      </c>
      <c r="AG435" s="673">
        <v>0</v>
      </c>
      <c r="AH435" s="672">
        <v>1</v>
      </c>
      <c r="AI435" s="673">
        <v>0</v>
      </c>
      <c r="AJ435" s="674">
        <v>1</v>
      </c>
      <c r="AK435" s="675">
        <v>1</v>
      </c>
      <c r="AL435" s="675">
        <v>1</v>
      </c>
      <c r="AM435" s="675">
        <v>1</v>
      </c>
      <c r="AN435" s="676">
        <v>0</v>
      </c>
      <c r="AO435" s="672">
        <v>1</v>
      </c>
      <c r="AP435" s="675">
        <v>0</v>
      </c>
      <c r="AQ435" s="675">
        <v>1</v>
      </c>
      <c r="AR435" s="675">
        <v>1</v>
      </c>
    </row>
    <row r="436" spans="1:62" x14ac:dyDescent="0.2">
      <c r="A436" s="666">
        <v>30</v>
      </c>
      <c r="B436" s="666" t="s">
        <v>2491</v>
      </c>
      <c r="C436" s="666">
        <v>2016</v>
      </c>
      <c r="D436" s="667" t="s">
        <v>2356</v>
      </c>
      <c r="E436" s="666" t="s">
        <v>2489</v>
      </c>
      <c r="F436" s="666" t="s">
        <v>52</v>
      </c>
      <c r="G436" s="668" t="s">
        <v>2473</v>
      </c>
      <c r="H436" s="667" t="s">
        <v>2391</v>
      </c>
      <c r="I436" s="667" t="s">
        <v>1747</v>
      </c>
      <c r="J436" s="667" t="s">
        <v>52</v>
      </c>
      <c r="K436" s="667" t="s">
        <v>52</v>
      </c>
      <c r="L436" s="667" t="s">
        <v>52</v>
      </c>
      <c r="M436" s="666" t="s">
        <v>52</v>
      </c>
      <c r="N436" s="668" t="s">
        <v>2360</v>
      </c>
      <c r="O436" s="666" t="s">
        <v>268</v>
      </c>
      <c r="P436" s="667" t="s">
        <v>2361</v>
      </c>
      <c r="Q436" s="677" t="s">
        <v>2495</v>
      </c>
      <c r="R436" s="677"/>
      <c r="S436" s="668" t="s">
        <v>90</v>
      </c>
      <c r="T436" s="667" t="s">
        <v>90</v>
      </c>
      <c r="U436" s="669">
        <v>6</v>
      </c>
      <c r="V436" s="666">
        <v>3</v>
      </c>
      <c r="W436" s="666">
        <v>4</v>
      </c>
      <c r="X436" s="666">
        <v>3</v>
      </c>
      <c r="Y436" s="666">
        <v>5</v>
      </c>
      <c r="Z436" s="670">
        <v>50</v>
      </c>
      <c r="AA436" s="670">
        <v>100</v>
      </c>
      <c r="AB436" s="670">
        <v>60</v>
      </c>
      <c r="AC436" s="670">
        <v>33.333333333333329</v>
      </c>
      <c r="AD436" s="671">
        <v>1</v>
      </c>
      <c r="AE436" s="672">
        <v>1</v>
      </c>
      <c r="AF436" s="673">
        <v>0</v>
      </c>
      <c r="AG436" s="673">
        <v>0</v>
      </c>
      <c r="AH436" s="672">
        <v>1</v>
      </c>
      <c r="AI436" s="673">
        <v>0</v>
      </c>
      <c r="AJ436" s="674">
        <v>1</v>
      </c>
      <c r="AK436" s="675">
        <v>1</v>
      </c>
      <c r="AL436" s="675">
        <v>1</v>
      </c>
      <c r="AM436" s="675">
        <v>1</v>
      </c>
      <c r="AN436" s="676">
        <v>0</v>
      </c>
      <c r="AO436" s="672">
        <v>1</v>
      </c>
      <c r="AP436" s="675">
        <v>0</v>
      </c>
      <c r="AQ436" s="675">
        <v>1</v>
      </c>
      <c r="AR436" s="675">
        <v>1</v>
      </c>
    </row>
    <row r="437" spans="1:62" x14ac:dyDescent="0.2">
      <c r="A437" s="666">
        <v>30</v>
      </c>
      <c r="B437" s="666" t="s">
        <v>2491</v>
      </c>
      <c r="C437" s="666">
        <v>2016</v>
      </c>
      <c r="D437" s="667" t="s">
        <v>2356</v>
      </c>
      <c r="E437" s="666" t="s">
        <v>2489</v>
      </c>
      <c r="F437" s="666" t="s">
        <v>52</v>
      </c>
      <c r="G437" s="668" t="s">
        <v>2473</v>
      </c>
      <c r="H437" s="667" t="s">
        <v>2391</v>
      </c>
      <c r="I437" s="667" t="s">
        <v>1748</v>
      </c>
      <c r="J437" s="667" t="s">
        <v>52</v>
      </c>
      <c r="K437" s="667" t="s">
        <v>52</v>
      </c>
      <c r="L437" s="667" t="s">
        <v>52</v>
      </c>
      <c r="M437" s="666" t="s">
        <v>52</v>
      </c>
      <c r="N437" s="668" t="s">
        <v>2360</v>
      </c>
      <c r="O437" s="666" t="s">
        <v>268</v>
      </c>
      <c r="P437" s="667" t="s">
        <v>2361</v>
      </c>
      <c r="Q437" s="677" t="s">
        <v>2495</v>
      </c>
      <c r="R437" s="677"/>
      <c r="S437" s="668" t="s">
        <v>90</v>
      </c>
      <c r="T437" s="667" t="s">
        <v>90</v>
      </c>
      <c r="U437" s="669">
        <v>6</v>
      </c>
      <c r="V437" s="666">
        <v>3</v>
      </c>
      <c r="W437" s="666">
        <v>4</v>
      </c>
      <c r="X437" s="666">
        <v>3</v>
      </c>
      <c r="Y437" s="666">
        <v>5</v>
      </c>
      <c r="Z437" s="670">
        <v>50</v>
      </c>
      <c r="AA437" s="670">
        <v>100</v>
      </c>
      <c r="AB437" s="670">
        <v>60</v>
      </c>
      <c r="AC437" s="670">
        <v>33.333333333333329</v>
      </c>
      <c r="AD437" s="671">
        <v>1</v>
      </c>
      <c r="AE437" s="672">
        <v>1</v>
      </c>
      <c r="AF437" s="673">
        <v>0</v>
      </c>
      <c r="AG437" s="673">
        <v>0</v>
      </c>
      <c r="AH437" s="672">
        <v>1</v>
      </c>
      <c r="AI437" s="673">
        <v>0</v>
      </c>
      <c r="AJ437" s="674">
        <v>1</v>
      </c>
      <c r="AK437" s="675">
        <v>1</v>
      </c>
      <c r="AL437" s="675">
        <v>1</v>
      </c>
      <c r="AM437" s="675">
        <v>1</v>
      </c>
      <c r="AN437" s="676">
        <v>0</v>
      </c>
      <c r="AO437" s="672">
        <v>1</v>
      </c>
      <c r="AP437" s="675">
        <v>0</v>
      </c>
      <c r="AQ437" s="675">
        <v>1</v>
      </c>
      <c r="AR437" s="675">
        <v>1</v>
      </c>
    </row>
    <row r="438" spans="1:62" x14ac:dyDescent="0.2">
      <c r="A438" s="666">
        <v>30</v>
      </c>
      <c r="B438" s="666" t="s">
        <v>2491</v>
      </c>
      <c r="C438" s="666">
        <v>2016</v>
      </c>
      <c r="D438" s="667" t="s">
        <v>2356</v>
      </c>
      <c r="E438" s="666" t="s">
        <v>2489</v>
      </c>
      <c r="F438" s="666" t="s">
        <v>52</v>
      </c>
      <c r="G438" s="668" t="s">
        <v>2473</v>
      </c>
      <c r="H438" s="667" t="s">
        <v>2391</v>
      </c>
      <c r="I438" s="667" t="s">
        <v>1749</v>
      </c>
      <c r="J438" s="667" t="s">
        <v>52</v>
      </c>
      <c r="K438" s="667" t="s">
        <v>52</v>
      </c>
      <c r="L438" s="667" t="s">
        <v>52</v>
      </c>
      <c r="M438" s="666" t="s">
        <v>52</v>
      </c>
      <c r="N438" s="668" t="s">
        <v>2360</v>
      </c>
      <c r="O438" s="666" t="s">
        <v>268</v>
      </c>
      <c r="P438" s="667" t="s">
        <v>2361</v>
      </c>
      <c r="Q438" s="677" t="s">
        <v>2495</v>
      </c>
      <c r="R438" s="677"/>
      <c r="S438" s="668" t="s">
        <v>90</v>
      </c>
      <c r="T438" s="667" t="s">
        <v>90</v>
      </c>
      <c r="U438" s="669">
        <v>6</v>
      </c>
      <c r="V438" s="666">
        <v>3</v>
      </c>
      <c r="W438" s="666">
        <v>4</v>
      </c>
      <c r="X438" s="666">
        <v>3</v>
      </c>
      <c r="Y438" s="666">
        <v>5</v>
      </c>
      <c r="Z438" s="670">
        <v>50</v>
      </c>
      <c r="AA438" s="670">
        <v>100</v>
      </c>
      <c r="AB438" s="670">
        <v>60</v>
      </c>
      <c r="AC438" s="670">
        <v>33.333333333333329</v>
      </c>
      <c r="AD438" s="671">
        <v>1</v>
      </c>
      <c r="AE438" s="672">
        <v>1</v>
      </c>
      <c r="AF438" s="673">
        <v>0</v>
      </c>
      <c r="AG438" s="673">
        <v>0</v>
      </c>
      <c r="AH438" s="672">
        <v>1</v>
      </c>
      <c r="AI438" s="673">
        <v>0</v>
      </c>
      <c r="AJ438" s="674">
        <v>1</v>
      </c>
      <c r="AK438" s="675">
        <v>1</v>
      </c>
      <c r="AL438" s="675">
        <v>1</v>
      </c>
      <c r="AM438" s="675">
        <v>1</v>
      </c>
      <c r="AN438" s="676">
        <v>0</v>
      </c>
      <c r="AO438" s="672">
        <v>1</v>
      </c>
      <c r="AP438" s="675">
        <v>0</v>
      </c>
      <c r="AQ438" s="675">
        <v>1</v>
      </c>
      <c r="AR438" s="675">
        <v>1</v>
      </c>
    </row>
    <row r="439" spans="1:62" x14ac:dyDescent="0.2">
      <c r="A439" s="666">
        <v>31</v>
      </c>
      <c r="B439" s="666" t="s">
        <v>2494</v>
      </c>
      <c r="C439" s="666">
        <v>2016</v>
      </c>
      <c r="D439" s="667" t="s">
        <v>2356</v>
      </c>
      <c r="E439" s="666" t="s">
        <v>2489</v>
      </c>
      <c r="F439" s="666" t="s">
        <v>52</v>
      </c>
      <c r="G439" s="668" t="s">
        <v>2473</v>
      </c>
      <c r="H439" s="667" t="s">
        <v>2391</v>
      </c>
      <c r="I439" s="667" t="s">
        <v>1742</v>
      </c>
      <c r="J439" s="667" t="s">
        <v>52</v>
      </c>
      <c r="K439" s="667" t="s">
        <v>52</v>
      </c>
      <c r="L439" s="667" t="s">
        <v>52</v>
      </c>
      <c r="M439" s="666" t="s">
        <v>52</v>
      </c>
      <c r="N439" s="668" t="s">
        <v>2360</v>
      </c>
      <c r="O439" s="666" t="s">
        <v>268</v>
      </c>
      <c r="P439" s="667" t="s">
        <v>2361</v>
      </c>
      <c r="Q439" s="677" t="s">
        <v>2495</v>
      </c>
      <c r="R439" s="677"/>
      <c r="S439" s="668" t="s">
        <v>90</v>
      </c>
      <c r="T439" s="666" t="s">
        <v>90</v>
      </c>
      <c r="U439" s="669">
        <v>6</v>
      </c>
      <c r="V439" s="666">
        <v>3</v>
      </c>
      <c r="W439" s="666">
        <v>4</v>
      </c>
      <c r="X439" s="666">
        <v>3</v>
      </c>
      <c r="Y439" s="666">
        <v>5</v>
      </c>
      <c r="Z439" s="670">
        <v>50</v>
      </c>
      <c r="AA439" s="670">
        <v>100</v>
      </c>
      <c r="AB439" s="670">
        <v>60</v>
      </c>
      <c r="AC439" s="670">
        <v>33.333333333333329</v>
      </c>
      <c r="AD439" s="671">
        <v>1</v>
      </c>
      <c r="AE439" s="672">
        <v>1</v>
      </c>
      <c r="AF439" s="673">
        <v>0</v>
      </c>
      <c r="AG439" s="673">
        <v>0</v>
      </c>
      <c r="AH439" s="672">
        <v>1</v>
      </c>
      <c r="AI439" s="673">
        <v>0</v>
      </c>
      <c r="AJ439" s="674">
        <v>1</v>
      </c>
      <c r="AK439" s="675">
        <v>1</v>
      </c>
      <c r="AL439" s="675">
        <v>1</v>
      </c>
      <c r="AM439" s="675">
        <v>1</v>
      </c>
      <c r="AN439" s="676">
        <v>0</v>
      </c>
      <c r="AO439" s="672">
        <v>1</v>
      </c>
      <c r="AP439" s="675">
        <v>0</v>
      </c>
      <c r="AQ439" s="675">
        <v>1</v>
      </c>
      <c r="AR439" s="675">
        <v>1</v>
      </c>
    </row>
    <row r="440" spans="1:62" x14ac:dyDescent="0.2">
      <c r="A440" s="666">
        <v>31</v>
      </c>
      <c r="B440" s="666" t="s">
        <v>2494</v>
      </c>
      <c r="C440" s="666">
        <v>2016</v>
      </c>
      <c r="D440" s="667" t="s">
        <v>2356</v>
      </c>
      <c r="E440" s="666" t="s">
        <v>2489</v>
      </c>
      <c r="F440" s="666" t="s">
        <v>52</v>
      </c>
      <c r="G440" s="668" t="s">
        <v>2473</v>
      </c>
      <c r="H440" s="667" t="s">
        <v>2391</v>
      </c>
      <c r="I440" s="667" t="s">
        <v>1743</v>
      </c>
      <c r="J440" s="667" t="s">
        <v>52</v>
      </c>
      <c r="K440" s="667" t="s">
        <v>52</v>
      </c>
      <c r="L440" s="667" t="s">
        <v>52</v>
      </c>
      <c r="M440" s="666" t="s">
        <v>52</v>
      </c>
      <c r="N440" s="668" t="s">
        <v>2360</v>
      </c>
      <c r="O440" s="666" t="s">
        <v>268</v>
      </c>
      <c r="P440" s="667" t="s">
        <v>2361</v>
      </c>
      <c r="Q440" s="677" t="s">
        <v>2495</v>
      </c>
      <c r="R440" s="677"/>
      <c r="S440" s="668" t="s">
        <v>90</v>
      </c>
      <c r="T440" s="666" t="s">
        <v>90</v>
      </c>
      <c r="U440" s="669">
        <v>6</v>
      </c>
      <c r="V440" s="666">
        <v>3</v>
      </c>
      <c r="W440" s="666">
        <v>4</v>
      </c>
      <c r="X440" s="666">
        <v>3</v>
      </c>
      <c r="Y440" s="666">
        <v>5</v>
      </c>
      <c r="Z440" s="670">
        <v>50</v>
      </c>
      <c r="AA440" s="670">
        <v>100</v>
      </c>
      <c r="AB440" s="670">
        <v>60</v>
      </c>
      <c r="AC440" s="670">
        <v>33.333333333333329</v>
      </c>
      <c r="AD440" s="671">
        <v>1</v>
      </c>
      <c r="AE440" s="672">
        <v>1</v>
      </c>
      <c r="AF440" s="673">
        <v>0</v>
      </c>
      <c r="AG440" s="673">
        <v>0</v>
      </c>
      <c r="AH440" s="672">
        <v>1</v>
      </c>
      <c r="AI440" s="673">
        <v>0</v>
      </c>
      <c r="AJ440" s="674">
        <v>1</v>
      </c>
      <c r="AK440" s="675">
        <v>1</v>
      </c>
      <c r="AL440" s="675">
        <v>1</v>
      </c>
      <c r="AM440" s="675">
        <v>1</v>
      </c>
      <c r="AN440" s="676">
        <v>0</v>
      </c>
      <c r="AO440" s="672">
        <v>1</v>
      </c>
      <c r="AP440" s="675">
        <v>0</v>
      </c>
      <c r="AQ440" s="675">
        <v>1</v>
      </c>
      <c r="AR440" s="675">
        <v>1</v>
      </c>
    </row>
    <row r="441" spans="1:62" x14ac:dyDescent="0.2">
      <c r="A441" s="666">
        <v>31</v>
      </c>
      <c r="B441" s="666" t="s">
        <v>2494</v>
      </c>
      <c r="C441" s="666">
        <v>2016</v>
      </c>
      <c r="D441" s="667" t="s">
        <v>2356</v>
      </c>
      <c r="E441" s="666" t="s">
        <v>2489</v>
      </c>
      <c r="F441" s="666" t="s">
        <v>52</v>
      </c>
      <c r="G441" s="668" t="s">
        <v>2473</v>
      </c>
      <c r="H441" s="667" t="s">
        <v>2391</v>
      </c>
      <c r="I441" s="667" t="s">
        <v>1744</v>
      </c>
      <c r="J441" s="667" t="s">
        <v>52</v>
      </c>
      <c r="K441" s="667" t="s">
        <v>52</v>
      </c>
      <c r="L441" s="667" t="s">
        <v>52</v>
      </c>
      <c r="M441" s="666" t="s">
        <v>52</v>
      </c>
      <c r="N441" s="668" t="s">
        <v>2360</v>
      </c>
      <c r="O441" s="666" t="s">
        <v>268</v>
      </c>
      <c r="P441" s="667" t="s">
        <v>2361</v>
      </c>
      <c r="Q441" s="677" t="s">
        <v>2495</v>
      </c>
      <c r="R441" s="677"/>
      <c r="S441" s="668" t="s">
        <v>90</v>
      </c>
      <c r="T441" s="666" t="s">
        <v>90</v>
      </c>
      <c r="U441" s="669">
        <v>6</v>
      </c>
      <c r="V441" s="666">
        <v>3</v>
      </c>
      <c r="W441" s="666">
        <v>4</v>
      </c>
      <c r="X441" s="666">
        <v>3</v>
      </c>
      <c r="Y441" s="666">
        <v>5</v>
      </c>
      <c r="Z441" s="670">
        <v>50</v>
      </c>
      <c r="AA441" s="670">
        <v>100</v>
      </c>
      <c r="AB441" s="670">
        <v>60</v>
      </c>
      <c r="AC441" s="670">
        <v>33.333333333333329</v>
      </c>
      <c r="AD441" s="671">
        <v>1</v>
      </c>
      <c r="AE441" s="672">
        <v>1</v>
      </c>
      <c r="AF441" s="673">
        <v>0</v>
      </c>
      <c r="AG441" s="673">
        <v>0</v>
      </c>
      <c r="AH441" s="672">
        <v>1</v>
      </c>
      <c r="AI441" s="673">
        <v>0</v>
      </c>
      <c r="AJ441" s="674">
        <v>1</v>
      </c>
      <c r="AK441" s="675">
        <v>1</v>
      </c>
      <c r="AL441" s="675">
        <v>1</v>
      </c>
      <c r="AM441" s="675">
        <v>1</v>
      </c>
      <c r="AN441" s="676">
        <v>0</v>
      </c>
      <c r="AO441" s="672">
        <v>1</v>
      </c>
      <c r="AP441" s="675">
        <v>0</v>
      </c>
      <c r="AQ441" s="675">
        <v>1</v>
      </c>
      <c r="AR441" s="675">
        <v>1</v>
      </c>
    </row>
    <row r="442" spans="1:62" x14ac:dyDescent="0.2">
      <c r="A442" s="666">
        <v>31</v>
      </c>
      <c r="B442" s="666" t="s">
        <v>2494</v>
      </c>
      <c r="C442" s="666">
        <v>2016</v>
      </c>
      <c r="D442" s="667" t="s">
        <v>2356</v>
      </c>
      <c r="E442" s="666" t="s">
        <v>2489</v>
      </c>
      <c r="F442" s="666" t="s">
        <v>52</v>
      </c>
      <c r="G442" s="668" t="s">
        <v>2473</v>
      </c>
      <c r="H442" s="667" t="s">
        <v>2391</v>
      </c>
      <c r="I442" s="667" t="s">
        <v>1745</v>
      </c>
      <c r="J442" s="667" t="s">
        <v>52</v>
      </c>
      <c r="K442" s="667" t="s">
        <v>52</v>
      </c>
      <c r="L442" s="667" t="s">
        <v>52</v>
      </c>
      <c r="M442" s="666" t="s">
        <v>52</v>
      </c>
      <c r="N442" s="668" t="s">
        <v>2360</v>
      </c>
      <c r="O442" s="666" t="s">
        <v>268</v>
      </c>
      <c r="P442" s="667" t="s">
        <v>2361</v>
      </c>
      <c r="Q442" s="677" t="s">
        <v>2495</v>
      </c>
      <c r="R442" s="677"/>
      <c r="S442" s="668" t="s">
        <v>90</v>
      </c>
      <c r="T442" s="666" t="s">
        <v>90</v>
      </c>
      <c r="U442" s="669">
        <v>6</v>
      </c>
      <c r="V442" s="666">
        <v>3</v>
      </c>
      <c r="W442" s="666">
        <v>4</v>
      </c>
      <c r="X442" s="666">
        <v>3</v>
      </c>
      <c r="Y442" s="666">
        <v>5</v>
      </c>
      <c r="Z442" s="670">
        <v>50</v>
      </c>
      <c r="AA442" s="670">
        <v>100</v>
      </c>
      <c r="AB442" s="670">
        <v>60</v>
      </c>
      <c r="AC442" s="670">
        <v>33.333333333333329</v>
      </c>
      <c r="AD442" s="671">
        <v>1</v>
      </c>
      <c r="AE442" s="672">
        <v>1</v>
      </c>
      <c r="AF442" s="673">
        <v>0</v>
      </c>
      <c r="AG442" s="673">
        <v>0</v>
      </c>
      <c r="AH442" s="672">
        <v>1</v>
      </c>
      <c r="AI442" s="673">
        <v>0</v>
      </c>
      <c r="AJ442" s="674">
        <v>1</v>
      </c>
      <c r="AK442" s="675">
        <v>1</v>
      </c>
      <c r="AL442" s="675">
        <v>1</v>
      </c>
      <c r="AM442" s="675">
        <v>1</v>
      </c>
      <c r="AN442" s="676">
        <v>0</v>
      </c>
      <c r="AO442" s="672">
        <v>1</v>
      </c>
      <c r="AP442" s="675">
        <v>0</v>
      </c>
      <c r="AQ442" s="675">
        <v>1</v>
      </c>
      <c r="AR442" s="675">
        <v>1</v>
      </c>
    </row>
    <row r="443" spans="1:62" x14ac:dyDescent="0.2">
      <c r="A443" s="666">
        <v>31</v>
      </c>
      <c r="B443" s="666" t="s">
        <v>2494</v>
      </c>
      <c r="C443" s="666">
        <v>2016</v>
      </c>
      <c r="D443" s="667" t="s">
        <v>2356</v>
      </c>
      <c r="E443" s="666" t="s">
        <v>2489</v>
      </c>
      <c r="F443" s="666" t="s">
        <v>52</v>
      </c>
      <c r="G443" s="668" t="s">
        <v>2473</v>
      </c>
      <c r="H443" s="667" t="s">
        <v>2391</v>
      </c>
      <c r="I443" s="667" t="s">
        <v>1746</v>
      </c>
      <c r="J443" s="667" t="s">
        <v>52</v>
      </c>
      <c r="K443" s="667" t="s">
        <v>52</v>
      </c>
      <c r="L443" s="667" t="s">
        <v>52</v>
      </c>
      <c r="M443" s="666" t="s">
        <v>52</v>
      </c>
      <c r="N443" s="668" t="s">
        <v>2360</v>
      </c>
      <c r="O443" s="666" t="s">
        <v>268</v>
      </c>
      <c r="P443" s="667" t="s">
        <v>2361</v>
      </c>
      <c r="Q443" s="677" t="s">
        <v>2495</v>
      </c>
      <c r="R443" s="677"/>
      <c r="S443" s="668" t="s">
        <v>90</v>
      </c>
      <c r="T443" s="666" t="s">
        <v>90</v>
      </c>
      <c r="U443" s="669">
        <v>6</v>
      </c>
      <c r="V443" s="666">
        <v>3</v>
      </c>
      <c r="W443" s="666">
        <v>4</v>
      </c>
      <c r="X443" s="666">
        <v>3</v>
      </c>
      <c r="Y443" s="666">
        <v>5</v>
      </c>
      <c r="Z443" s="670">
        <v>50</v>
      </c>
      <c r="AA443" s="670">
        <v>100</v>
      </c>
      <c r="AB443" s="670">
        <v>60</v>
      </c>
      <c r="AC443" s="670">
        <v>33.333333333333329</v>
      </c>
      <c r="AD443" s="671">
        <v>1</v>
      </c>
      <c r="AE443" s="672">
        <v>1</v>
      </c>
      <c r="AF443" s="673">
        <v>0</v>
      </c>
      <c r="AG443" s="673">
        <v>0</v>
      </c>
      <c r="AH443" s="672">
        <v>1</v>
      </c>
      <c r="AI443" s="673">
        <v>0</v>
      </c>
      <c r="AJ443" s="674">
        <v>1</v>
      </c>
      <c r="AK443" s="675">
        <v>1</v>
      </c>
      <c r="AL443" s="675">
        <v>1</v>
      </c>
      <c r="AM443" s="675">
        <v>1</v>
      </c>
      <c r="AN443" s="676">
        <v>0</v>
      </c>
      <c r="AO443" s="672">
        <v>1</v>
      </c>
      <c r="AP443" s="675">
        <v>0</v>
      </c>
      <c r="AQ443" s="675">
        <v>1</v>
      </c>
      <c r="AR443" s="675">
        <v>1</v>
      </c>
      <c r="AW443" s="433"/>
      <c r="AX443" s="433"/>
      <c r="AY443" s="433"/>
      <c r="AZ443" s="433"/>
      <c r="BA443" s="680"/>
      <c r="BB443" s="681"/>
      <c r="BC443" s="682"/>
      <c r="BD443" s="489"/>
      <c r="BE443" s="195"/>
      <c r="BF443" s="195"/>
      <c r="BG443" s="23"/>
      <c r="BH443"/>
      <c r="BI443"/>
      <c r="BJ443" s="683"/>
    </row>
    <row r="444" spans="1:62" x14ac:dyDescent="0.2">
      <c r="A444" s="666">
        <v>31</v>
      </c>
      <c r="B444" s="666" t="s">
        <v>2494</v>
      </c>
      <c r="C444" s="666">
        <v>2016</v>
      </c>
      <c r="D444" s="667" t="s">
        <v>2356</v>
      </c>
      <c r="E444" s="666" t="s">
        <v>2489</v>
      </c>
      <c r="F444" s="666" t="s">
        <v>52</v>
      </c>
      <c r="G444" s="668" t="s">
        <v>2473</v>
      </c>
      <c r="H444" s="667" t="s">
        <v>2391</v>
      </c>
      <c r="I444" s="667" t="s">
        <v>1747</v>
      </c>
      <c r="J444" s="667" t="s">
        <v>52</v>
      </c>
      <c r="K444" s="667" t="s">
        <v>52</v>
      </c>
      <c r="L444" s="667" t="s">
        <v>52</v>
      </c>
      <c r="M444" s="666" t="s">
        <v>52</v>
      </c>
      <c r="N444" s="668" t="s">
        <v>2360</v>
      </c>
      <c r="O444" s="666" t="s">
        <v>268</v>
      </c>
      <c r="P444" s="667" t="s">
        <v>2361</v>
      </c>
      <c r="Q444" s="677" t="s">
        <v>2495</v>
      </c>
      <c r="R444" s="677"/>
      <c r="S444" s="668" t="s">
        <v>90</v>
      </c>
      <c r="T444" s="666" t="s">
        <v>90</v>
      </c>
      <c r="U444" s="669">
        <v>6</v>
      </c>
      <c r="V444" s="666">
        <v>3</v>
      </c>
      <c r="W444" s="666">
        <v>4</v>
      </c>
      <c r="X444" s="666">
        <v>3</v>
      </c>
      <c r="Y444" s="666">
        <v>5</v>
      </c>
      <c r="Z444" s="670">
        <v>50</v>
      </c>
      <c r="AA444" s="670">
        <v>100</v>
      </c>
      <c r="AB444" s="670">
        <v>60</v>
      </c>
      <c r="AC444" s="670">
        <v>33.333333333333329</v>
      </c>
      <c r="AD444" s="671">
        <v>1</v>
      </c>
      <c r="AE444" s="672">
        <v>1</v>
      </c>
      <c r="AF444" s="673">
        <v>0</v>
      </c>
      <c r="AG444" s="673">
        <v>0</v>
      </c>
      <c r="AH444" s="672">
        <v>1</v>
      </c>
      <c r="AI444" s="673">
        <v>0</v>
      </c>
      <c r="AJ444" s="674">
        <v>1</v>
      </c>
      <c r="AK444" s="675">
        <v>1</v>
      </c>
      <c r="AL444" s="675">
        <v>1</v>
      </c>
      <c r="AM444" s="675">
        <v>1</v>
      </c>
      <c r="AN444" s="676">
        <v>0</v>
      </c>
      <c r="AO444" s="672">
        <v>1</v>
      </c>
      <c r="AP444" s="675">
        <v>0</v>
      </c>
      <c r="AQ444" s="675">
        <v>1</v>
      </c>
      <c r="AR444" s="675">
        <v>1</v>
      </c>
    </row>
    <row r="445" spans="1:62" x14ac:dyDescent="0.2">
      <c r="A445" s="666">
        <v>31</v>
      </c>
      <c r="B445" s="666" t="s">
        <v>2494</v>
      </c>
      <c r="C445" s="666">
        <v>2016</v>
      </c>
      <c r="D445" s="667" t="s">
        <v>2356</v>
      </c>
      <c r="E445" s="666" t="s">
        <v>2489</v>
      </c>
      <c r="F445" s="666" t="s">
        <v>52</v>
      </c>
      <c r="G445" s="668" t="s">
        <v>2473</v>
      </c>
      <c r="H445" s="667" t="s">
        <v>2391</v>
      </c>
      <c r="I445" s="667" t="s">
        <v>1748</v>
      </c>
      <c r="J445" s="667" t="s">
        <v>52</v>
      </c>
      <c r="K445" s="667" t="s">
        <v>52</v>
      </c>
      <c r="L445" s="667" t="s">
        <v>52</v>
      </c>
      <c r="M445" s="666" t="s">
        <v>52</v>
      </c>
      <c r="N445" s="668" t="s">
        <v>2360</v>
      </c>
      <c r="O445" s="666" t="s">
        <v>268</v>
      </c>
      <c r="P445" s="667" t="s">
        <v>2361</v>
      </c>
      <c r="Q445" s="677" t="s">
        <v>2495</v>
      </c>
      <c r="R445" s="677"/>
      <c r="S445" s="668" t="s">
        <v>90</v>
      </c>
      <c r="T445" s="666" t="s">
        <v>90</v>
      </c>
      <c r="U445" s="669">
        <v>6</v>
      </c>
      <c r="V445" s="666">
        <v>3</v>
      </c>
      <c r="W445" s="666">
        <v>4</v>
      </c>
      <c r="X445" s="666">
        <v>3</v>
      </c>
      <c r="Y445" s="666">
        <v>5</v>
      </c>
      <c r="Z445" s="670">
        <v>50</v>
      </c>
      <c r="AA445" s="670">
        <v>100</v>
      </c>
      <c r="AB445" s="670">
        <v>60</v>
      </c>
      <c r="AC445" s="670">
        <v>33.333333333333329</v>
      </c>
      <c r="AD445" s="671">
        <v>1</v>
      </c>
      <c r="AE445" s="672">
        <v>1</v>
      </c>
      <c r="AF445" s="673">
        <v>0</v>
      </c>
      <c r="AG445" s="673">
        <v>0</v>
      </c>
      <c r="AH445" s="672">
        <v>1</v>
      </c>
      <c r="AI445" s="673">
        <v>0</v>
      </c>
      <c r="AJ445" s="674">
        <v>1</v>
      </c>
      <c r="AK445" s="675">
        <v>1</v>
      </c>
      <c r="AL445" s="675">
        <v>1</v>
      </c>
      <c r="AM445" s="675">
        <v>1</v>
      </c>
      <c r="AN445" s="676">
        <v>0</v>
      </c>
      <c r="AO445" s="672">
        <v>1</v>
      </c>
      <c r="AP445" s="675">
        <v>0</v>
      </c>
      <c r="AQ445" s="675">
        <v>1</v>
      </c>
      <c r="AR445" s="675">
        <v>1</v>
      </c>
    </row>
    <row r="446" spans="1:62" x14ac:dyDescent="0.2">
      <c r="A446" s="666">
        <v>31</v>
      </c>
      <c r="B446" s="666" t="s">
        <v>2494</v>
      </c>
      <c r="C446" s="666">
        <v>2016</v>
      </c>
      <c r="D446" s="667" t="s">
        <v>2356</v>
      </c>
      <c r="E446" s="666" t="s">
        <v>2489</v>
      </c>
      <c r="F446" s="666" t="s">
        <v>52</v>
      </c>
      <c r="G446" s="668" t="s">
        <v>2473</v>
      </c>
      <c r="H446" s="667" t="s">
        <v>2391</v>
      </c>
      <c r="I446" s="667" t="s">
        <v>1749</v>
      </c>
      <c r="J446" s="667" t="s">
        <v>52</v>
      </c>
      <c r="K446" s="667" t="s">
        <v>52</v>
      </c>
      <c r="L446" s="667" t="s">
        <v>52</v>
      </c>
      <c r="M446" s="666" t="s">
        <v>52</v>
      </c>
      <c r="N446" s="668" t="s">
        <v>2360</v>
      </c>
      <c r="O446" s="666" t="s">
        <v>268</v>
      </c>
      <c r="P446" s="667" t="s">
        <v>2361</v>
      </c>
      <c r="Q446" s="677" t="s">
        <v>2495</v>
      </c>
      <c r="R446" s="677"/>
      <c r="S446" s="668" t="s">
        <v>90</v>
      </c>
      <c r="T446" s="666" t="s">
        <v>90</v>
      </c>
      <c r="U446" s="669">
        <v>6</v>
      </c>
      <c r="V446" s="666">
        <v>3</v>
      </c>
      <c r="W446" s="666">
        <v>4</v>
      </c>
      <c r="X446" s="666">
        <v>3</v>
      </c>
      <c r="Y446" s="666">
        <v>5</v>
      </c>
      <c r="Z446" s="670">
        <v>50</v>
      </c>
      <c r="AA446" s="670">
        <v>100</v>
      </c>
      <c r="AB446" s="670">
        <v>60</v>
      </c>
      <c r="AC446" s="670">
        <v>33.333333333333329</v>
      </c>
      <c r="AD446" s="671">
        <v>1</v>
      </c>
      <c r="AE446" s="672">
        <v>1</v>
      </c>
      <c r="AF446" s="673">
        <v>0</v>
      </c>
      <c r="AG446" s="673">
        <v>0</v>
      </c>
      <c r="AH446" s="672">
        <v>1</v>
      </c>
      <c r="AI446" s="673">
        <v>0</v>
      </c>
      <c r="AJ446" s="674">
        <v>1</v>
      </c>
      <c r="AK446" s="675">
        <v>1</v>
      </c>
      <c r="AL446" s="675">
        <v>1</v>
      </c>
      <c r="AM446" s="675">
        <v>1</v>
      </c>
      <c r="AN446" s="676">
        <v>0</v>
      </c>
      <c r="AO446" s="672">
        <v>1</v>
      </c>
      <c r="AP446" s="675">
        <v>0</v>
      </c>
      <c r="AQ446" s="675">
        <v>1</v>
      </c>
      <c r="AR446" s="675">
        <v>1</v>
      </c>
    </row>
    <row r="447" spans="1:62" x14ac:dyDescent="0.2">
      <c r="A447" s="666">
        <v>32</v>
      </c>
      <c r="B447" s="666" t="s">
        <v>2492</v>
      </c>
      <c r="C447" s="666">
        <v>2016</v>
      </c>
      <c r="D447" s="667" t="s">
        <v>2356</v>
      </c>
      <c r="E447" s="666" t="s">
        <v>2489</v>
      </c>
      <c r="F447" s="666" t="s">
        <v>52</v>
      </c>
      <c r="G447" s="668" t="s">
        <v>2473</v>
      </c>
      <c r="H447" s="667" t="s">
        <v>2391</v>
      </c>
      <c r="I447" s="667" t="s">
        <v>1775</v>
      </c>
      <c r="J447" s="667" t="s">
        <v>52</v>
      </c>
      <c r="K447" s="667" t="s">
        <v>52</v>
      </c>
      <c r="L447" s="667" t="s">
        <v>52</v>
      </c>
      <c r="M447" s="666" t="s">
        <v>52</v>
      </c>
      <c r="N447" s="668" t="s">
        <v>2360</v>
      </c>
      <c r="O447" s="666" t="s">
        <v>268</v>
      </c>
      <c r="P447" s="667" t="s">
        <v>2361</v>
      </c>
      <c r="Q447" s="677" t="s">
        <v>2495</v>
      </c>
      <c r="R447" s="677"/>
      <c r="S447" s="668" t="s">
        <v>90</v>
      </c>
      <c r="T447" s="667" t="s">
        <v>90</v>
      </c>
      <c r="U447" s="669">
        <v>6</v>
      </c>
      <c r="V447" s="666">
        <v>3</v>
      </c>
      <c r="W447" s="666">
        <v>4</v>
      </c>
      <c r="X447" s="666">
        <v>3</v>
      </c>
      <c r="Y447" s="666">
        <v>5</v>
      </c>
      <c r="Z447" s="670">
        <v>50</v>
      </c>
      <c r="AA447" s="670">
        <v>100</v>
      </c>
      <c r="AB447" s="670">
        <v>60</v>
      </c>
      <c r="AC447" s="670">
        <v>33.333333333333329</v>
      </c>
      <c r="AD447" s="671">
        <v>1</v>
      </c>
      <c r="AE447" s="672">
        <v>1</v>
      </c>
      <c r="AF447" s="673">
        <v>0</v>
      </c>
      <c r="AG447" s="673">
        <v>0</v>
      </c>
      <c r="AH447" s="672">
        <v>1</v>
      </c>
      <c r="AI447" s="673">
        <v>0</v>
      </c>
      <c r="AJ447" s="674">
        <v>1</v>
      </c>
      <c r="AK447" s="675">
        <v>1</v>
      </c>
      <c r="AL447" s="675">
        <v>1</v>
      </c>
      <c r="AM447" s="675">
        <v>1</v>
      </c>
      <c r="AN447" s="676">
        <v>0</v>
      </c>
      <c r="AO447" s="672">
        <v>1</v>
      </c>
      <c r="AP447" s="675">
        <v>0</v>
      </c>
      <c r="AQ447" s="675">
        <v>1</v>
      </c>
      <c r="AR447" s="675">
        <v>1</v>
      </c>
    </row>
    <row r="448" spans="1:62" x14ac:dyDescent="0.2">
      <c r="A448" s="666">
        <v>32</v>
      </c>
      <c r="B448" s="666" t="s">
        <v>2492</v>
      </c>
      <c r="C448" s="666">
        <v>2016</v>
      </c>
      <c r="D448" s="667" t="s">
        <v>2356</v>
      </c>
      <c r="E448" s="666" t="s">
        <v>2489</v>
      </c>
      <c r="F448" s="666" t="s">
        <v>52</v>
      </c>
      <c r="G448" s="668" t="s">
        <v>2473</v>
      </c>
      <c r="H448" s="667" t="s">
        <v>2391</v>
      </c>
      <c r="I448" s="667" t="s">
        <v>1776</v>
      </c>
      <c r="J448" s="667" t="s">
        <v>52</v>
      </c>
      <c r="K448" s="667" t="s">
        <v>52</v>
      </c>
      <c r="L448" s="667" t="s">
        <v>52</v>
      </c>
      <c r="M448" s="666" t="s">
        <v>52</v>
      </c>
      <c r="N448" s="668" t="s">
        <v>2360</v>
      </c>
      <c r="O448" s="666" t="s">
        <v>268</v>
      </c>
      <c r="P448" s="667" t="s">
        <v>2361</v>
      </c>
      <c r="Q448" s="677" t="s">
        <v>2495</v>
      </c>
      <c r="R448" s="677"/>
      <c r="S448" s="668" t="s">
        <v>90</v>
      </c>
      <c r="T448" s="667" t="s">
        <v>90</v>
      </c>
      <c r="U448" s="669">
        <v>6</v>
      </c>
      <c r="V448" s="666">
        <v>3</v>
      </c>
      <c r="W448" s="666">
        <v>4</v>
      </c>
      <c r="X448" s="666">
        <v>3</v>
      </c>
      <c r="Y448" s="666">
        <v>5</v>
      </c>
      <c r="Z448" s="670">
        <v>50</v>
      </c>
      <c r="AA448" s="670">
        <v>100</v>
      </c>
      <c r="AB448" s="670">
        <v>60</v>
      </c>
      <c r="AC448" s="670">
        <v>33.333333333333329</v>
      </c>
      <c r="AD448" s="671">
        <v>1</v>
      </c>
      <c r="AE448" s="672">
        <v>1</v>
      </c>
      <c r="AF448" s="673">
        <v>0</v>
      </c>
      <c r="AG448" s="673">
        <v>0</v>
      </c>
      <c r="AH448" s="672">
        <v>1</v>
      </c>
      <c r="AI448" s="673">
        <v>0</v>
      </c>
      <c r="AJ448" s="674">
        <v>1</v>
      </c>
      <c r="AK448" s="675">
        <v>1</v>
      </c>
      <c r="AL448" s="675">
        <v>1</v>
      </c>
      <c r="AM448" s="675">
        <v>1</v>
      </c>
      <c r="AN448" s="676">
        <v>0</v>
      </c>
      <c r="AO448" s="672">
        <v>1</v>
      </c>
      <c r="AP448" s="675">
        <v>0</v>
      </c>
      <c r="AQ448" s="675">
        <v>1</v>
      </c>
      <c r="AR448" s="675">
        <v>1</v>
      </c>
    </row>
    <row r="449" spans="1:44" x14ac:dyDescent="0.2">
      <c r="A449" s="666">
        <v>32</v>
      </c>
      <c r="B449" s="666" t="s">
        <v>2492</v>
      </c>
      <c r="C449" s="666">
        <v>2016</v>
      </c>
      <c r="D449" s="667" t="s">
        <v>2356</v>
      </c>
      <c r="E449" s="666" t="s">
        <v>2489</v>
      </c>
      <c r="F449" s="666" t="s">
        <v>52</v>
      </c>
      <c r="G449" s="668" t="s">
        <v>2473</v>
      </c>
      <c r="H449" s="667" t="s">
        <v>2391</v>
      </c>
      <c r="I449" s="667" t="s">
        <v>1777</v>
      </c>
      <c r="J449" s="667" t="s">
        <v>52</v>
      </c>
      <c r="K449" s="667" t="s">
        <v>52</v>
      </c>
      <c r="L449" s="667" t="s">
        <v>52</v>
      </c>
      <c r="M449" s="666" t="s">
        <v>52</v>
      </c>
      <c r="N449" s="668" t="s">
        <v>2360</v>
      </c>
      <c r="O449" s="666" t="s">
        <v>268</v>
      </c>
      <c r="P449" s="667" t="s">
        <v>2361</v>
      </c>
      <c r="Q449" s="677" t="s">
        <v>2495</v>
      </c>
      <c r="R449" s="677"/>
      <c r="S449" s="668" t="s">
        <v>90</v>
      </c>
      <c r="T449" s="667" t="s">
        <v>90</v>
      </c>
      <c r="U449" s="669">
        <v>6</v>
      </c>
      <c r="V449" s="666">
        <v>3</v>
      </c>
      <c r="W449" s="666">
        <v>4</v>
      </c>
      <c r="X449" s="666">
        <v>3</v>
      </c>
      <c r="Y449" s="666">
        <v>5</v>
      </c>
      <c r="Z449" s="670">
        <v>50</v>
      </c>
      <c r="AA449" s="670">
        <v>100</v>
      </c>
      <c r="AB449" s="670">
        <v>60</v>
      </c>
      <c r="AC449" s="670">
        <v>33.333333333333329</v>
      </c>
      <c r="AD449" s="671">
        <v>1</v>
      </c>
      <c r="AE449" s="672">
        <v>1</v>
      </c>
      <c r="AF449" s="673">
        <v>0</v>
      </c>
      <c r="AG449" s="673">
        <v>0</v>
      </c>
      <c r="AH449" s="672">
        <v>1</v>
      </c>
      <c r="AI449" s="673">
        <v>0</v>
      </c>
      <c r="AJ449" s="674">
        <v>1</v>
      </c>
      <c r="AK449" s="675">
        <v>1</v>
      </c>
      <c r="AL449" s="675">
        <v>1</v>
      </c>
      <c r="AM449" s="675">
        <v>1</v>
      </c>
      <c r="AN449" s="676">
        <v>0</v>
      </c>
      <c r="AO449" s="672">
        <v>1</v>
      </c>
      <c r="AP449" s="675">
        <v>0</v>
      </c>
      <c r="AQ449" s="675">
        <v>1</v>
      </c>
      <c r="AR449" s="675">
        <v>1</v>
      </c>
    </row>
    <row r="450" spans="1:44" x14ac:dyDescent="0.2">
      <c r="A450" s="666">
        <v>29</v>
      </c>
      <c r="B450" s="666" t="s">
        <v>2488</v>
      </c>
      <c r="C450" s="666">
        <v>2016</v>
      </c>
      <c r="D450" s="667" t="s">
        <v>2356</v>
      </c>
      <c r="E450" s="666" t="s">
        <v>2489</v>
      </c>
      <c r="F450" s="666" t="s">
        <v>52</v>
      </c>
      <c r="G450" s="668" t="s">
        <v>2473</v>
      </c>
      <c r="H450" s="667" t="s">
        <v>2391</v>
      </c>
      <c r="I450" s="667" t="s">
        <v>1736</v>
      </c>
      <c r="J450" s="667" t="s">
        <v>52</v>
      </c>
      <c r="K450" s="667" t="s">
        <v>52</v>
      </c>
      <c r="L450" s="667" t="s">
        <v>52</v>
      </c>
      <c r="M450" s="666" t="s">
        <v>52</v>
      </c>
      <c r="N450" s="668" t="s">
        <v>2360</v>
      </c>
      <c r="O450" s="666" t="s">
        <v>268</v>
      </c>
      <c r="P450" s="667" t="s">
        <v>2361</v>
      </c>
      <c r="Q450" s="677" t="s">
        <v>2496</v>
      </c>
      <c r="R450" s="677"/>
      <c r="S450" s="668" t="s">
        <v>90</v>
      </c>
      <c r="T450" s="667" t="s">
        <v>90</v>
      </c>
      <c r="U450" s="669">
        <v>6</v>
      </c>
      <c r="V450" s="666">
        <v>3</v>
      </c>
      <c r="W450" s="666">
        <v>4</v>
      </c>
      <c r="X450" s="666">
        <v>3</v>
      </c>
      <c r="Y450" s="666">
        <v>5</v>
      </c>
      <c r="Z450" s="670">
        <v>50</v>
      </c>
      <c r="AA450" s="670">
        <v>100</v>
      </c>
      <c r="AB450" s="670">
        <v>60</v>
      </c>
      <c r="AC450" s="670">
        <v>33.333333333333329</v>
      </c>
      <c r="AD450" s="671">
        <v>1</v>
      </c>
      <c r="AE450" s="672">
        <v>1</v>
      </c>
      <c r="AF450" s="673">
        <v>0</v>
      </c>
      <c r="AG450" s="673">
        <v>0</v>
      </c>
      <c r="AH450" s="672">
        <v>1</v>
      </c>
      <c r="AI450" s="673">
        <v>0</v>
      </c>
      <c r="AJ450" s="674">
        <v>1</v>
      </c>
      <c r="AK450" s="675">
        <v>1</v>
      </c>
      <c r="AL450" s="675">
        <v>1</v>
      </c>
      <c r="AM450" s="675">
        <v>1</v>
      </c>
      <c r="AN450" s="676">
        <v>0</v>
      </c>
      <c r="AO450" s="672">
        <v>1</v>
      </c>
      <c r="AP450" s="675">
        <v>0</v>
      </c>
      <c r="AQ450" s="675">
        <v>1</v>
      </c>
      <c r="AR450" s="675">
        <v>1</v>
      </c>
    </row>
    <row r="451" spans="1:44" x14ac:dyDescent="0.2">
      <c r="A451" s="666">
        <v>29</v>
      </c>
      <c r="B451" s="666" t="s">
        <v>2488</v>
      </c>
      <c r="C451" s="666">
        <v>2016</v>
      </c>
      <c r="D451" s="667" t="s">
        <v>2356</v>
      </c>
      <c r="E451" s="666" t="s">
        <v>2489</v>
      </c>
      <c r="F451" s="666" t="s">
        <v>52</v>
      </c>
      <c r="G451" s="668" t="s">
        <v>2473</v>
      </c>
      <c r="H451" s="667" t="s">
        <v>2391</v>
      </c>
      <c r="I451" s="667" t="s">
        <v>1738</v>
      </c>
      <c r="J451" s="667" t="s">
        <v>52</v>
      </c>
      <c r="K451" s="667" t="s">
        <v>52</v>
      </c>
      <c r="L451" s="667" t="s">
        <v>52</v>
      </c>
      <c r="M451" s="666" t="s">
        <v>52</v>
      </c>
      <c r="N451" s="668" t="s">
        <v>2360</v>
      </c>
      <c r="O451" s="666" t="s">
        <v>268</v>
      </c>
      <c r="P451" s="667" t="s">
        <v>2361</v>
      </c>
      <c r="Q451" s="677" t="s">
        <v>2496</v>
      </c>
      <c r="R451" s="677"/>
      <c r="S451" s="668" t="s">
        <v>90</v>
      </c>
      <c r="T451" s="667" t="s">
        <v>90</v>
      </c>
      <c r="U451" s="669">
        <v>6</v>
      </c>
      <c r="V451" s="666">
        <v>3</v>
      </c>
      <c r="W451" s="666">
        <v>4</v>
      </c>
      <c r="X451" s="666">
        <v>3</v>
      </c>
      <c r="Y451" s="666">
        <v>5</v>
      </c>
      <c r="Z451" s="670">
        <v>50</v>
      </c>
      <c r="AA451" s="670">
        <v>100</v>
      </c>
      <c r="AB451" s="670">
        <v>60</v>
      </c>
      <c r="AC451" s="670">
        <v>33.333333333333329</v>
      </c>
      <c r="AD451" s="671">
        <v>1</v>
      </c>
      <c r="AE451" s="672">
        <v>1</v>
      </c>
      <c r="AF451" s="673">
        <v>0</v>
      </c>
      <c r="AG451" s="673">
        <v>0</v>
      </c>
      <c r="AH451" s="672">
        <v>1</v>
      </c>
      <c r="AI451" s="673">
        <v>0</v>
      </c>
      <c r="AJ451" s="674">
        <v>1</v>
      </c>
      <c r="AK451" s="675">
        <v>1</v>
      </c>
      <c r="AL451" s="675">
        <v>1</v>
      </c>
      <c r="AM451" s="675">
        <v>1</v>
      </c>
      <c r="AN451" s="676">
        <v>0</v>
      </c>
      <c r="AO451" s="672">
        <v>1</v>
      </c>
      <c r="AP451" s="675">
        <v>0</v>
      </c>
      <c r="AQ451" s="675">
        <v>1</v>
      </c>
      <c r="AR451" s="675">
        <v>1</v>
      </c>
    </row>
    <row r="452" spans="1:44" x14ac:dyDescent="0.2">
      <c r="A452" s="666">
        <v>29</v>
      </c>
      <c r="B452" s="666" t="s">
        <v>2488</v>
      </c>
      <c r="C452" s="666">
        <v>2016</v>
      </c>
      <c r="D452" s="667" t="s">
        <v>2356</v>
      </c>
      <c r="E452" s="666" t="s">
        <v>2489</v>
      </c>
      <c r="F452" s="666" t="s">
        <v>52</v>
      </c>
      <c r="G452" s="668" t="s">
        <v>2473</v>
      </c>
      <c r="H452" s="667" t="s">
        <v>2391</v>
      </c>
      <c r="I452" s="667" t="s">
        <v>1737</v>
      </c>
      <c r="J452" s="667" t="s">
        <v>52</v>
      </c>
      <c r="K452" s="667" t="s">
        <v>52</v>
      </c>
      <c r="L452" s="667" t="s">
        <v>52</v>
      </c>
      <c r="M452" s="666" t="s">
        <v>52</v>
      </c>
      <c r="N452" s="668" t="s">
        <v>2360</v>
      </c>
      <c r="O452" s="666" t="s">
        <v>268</v>
      </c>
      <c r="P452" s="667" t="s">
        <v>2361</v>
      </c>
      <c r="Q452" s="677" t="s">
        <v>2496</v>
      </c>
      <c r="R452" s="677"/>
      <c r="S452" s="668" t="s">
        <v>90</v>
      </c>
      <c r="T452" s="667" t="s">
        <v>90</v>
      </c>
      <c r="U452" s="669">
        <v>6</v>
      </c>
      <c r="V452" s="666">
        <v>3</v>
      </c>
      <c r="W452" s="666">
        <v>4</v>
      </c>
      <c r="X452" s="666">
        <v>3</v>
      </c>
      <c r="Y452" s="666">
        <v>5</v>
      </c>
      <c r="Z452" s="670">
        <v>50</v>
      </c>
      <c r="AA452" s="670">
        <v>100</v>
      </c>
      <c r="AB452" s="670">
        <v>60</v>
      </c>
      <c r="AC452" s="670">
        <v>33.333333333333329</v>
      </c>
      <c r="AD452" s="671">
        <v>1</v>
      </c>
      <c r="AE452" s="672">
        <v>1</v>
      </c>
      <c r="AF452" s="673">
        <v>0</v>
      </c>
      <c r="AG452" s="673">
        <v>0</v>
      </c>
      <c r="AH452" s="672">
        <v>1</v>
      </c>
      <c r="AI452" s="673">
        <v>0</v>
      </c>
      <c r="AJ452" s="674">
        <v>1</v>
      </c>
      <c r="AK452" s="675">
        <v>1</v>
      </c>
      <c r="AL452" s="675">
        <v>1</v>
      </c>
      <c r="AM452" s="675">
        <v>1</v>
      </c>
      <c r="AN452" s="676">
        <v>0</v>
      </c>
      <c r="AO452" s="672">
        <v>1</v>
      </c>
      <c r="AP452" s="675">
        <v>0</v>
      </c>
      <c r="AQ452" s="675">
        <v>1</v>
      </c>
      <c r="AR452" s="675">
        <v>1</v>
      </c>
    </row>
    <row r="453" spans="1:44" x14ac:dyDescent="0.2">
      <c r="A453" s="666">
        <v>29</v>
      </c>
      <c r="B453" s="666" t="s">
        <v>2488</v>
      </c>
      <c r="C453" s="666">
        <v>2016</v>
      </c>
      <c r="D453" s="667" t="s">
        <v>2356</v>
      </c>
      <c r="E453" s="666" t="s">
        <v>2489</v>
      </c>
      <c r="F453" s="666" t="s">
        <v>52</v>
      </c>
      <c r="G453" s="668" t="s">
        <v>2473</v>
      </c>
      <c r="H453" s="667" t="s">
        <v>2391</v>
      </c>
      <c r="I453" s="667" t="s">
        <v>1741</v>
      </c>
      <c r="J453" s="667" t="s">
        <v>52</v>
      </c>
      <c r="K453" s="667" t="s">
        <v>52</v>
      </c>
      <c r="L453" s="667" t="s">
        <v>52</v>
      </c>
      <c r="M453" s="666" t="s">
        <v>52</v>
      </c>
      <c r="N453" s="668" t="s">
        <v>2360</v>
      </c>
      <c r="O453" s="666" t="s">
        <v>268</v>
      </c>
      <c r="P453" s="667" t="s">
        <v>2361</v>
      </c>
      <c r="Q453" s="677" t="s">
        <v>2496</v>
      </c>
      <c r="R453" s="677"/>
      <c r="S453" s="668" t="s">
        <v>90</v>
      </c>
      <c r="T453" s="667" t="s">
        <v>90</v>
      </c>
      <c r="U453" s="669">
        <v>6</v>
      </c>
      <c r="V453" s="666">
        <v>3</v>
      </c>
      <c r="W453" s="666">
        <v>4</v>
      </c>
      <c r="X453" s="666">
        <v>3</v>
      </c>
      <c r="Y453" s="666">
        <v>5</v>
      </c>
      <c r="Z453" s="670">
        <v>50</v>
      </c>
      <c r="AA453" s="670">
        <v>100</v>
      </c>
      <c r="AB453" s="670">
        <v>60</v>
      </c>
      <c r="AC453" s="670">
        <v>33.333333333333329</v>
      </c>
      <c r="AD453" s="671">
        <v>1</v>
      </c>
      <c r="AE453" s="672">
        <v>1</v>
      </c>
      <c r="AF453" s="673">
        <v>0</v>
      </c>
      <c r="AG453" s="673">
        <v>0</v>
      </c>
      <c r="AH453" s="672">
        <v>1</v>
      </c>
      <c r="AI453" s="673">
        <v>0</v>
      </c>
      <c r="AJ453" s="674">
        <v>1</v>
      </c>
      <c r="AK453" s="675">
        <v>1</v>
      </c>
      <c r="AL453" s="675">
        <v>1</v>
      </c>
      <c r="AM453" s="675">
        <v>1</v>
      </c>
      <c r="AN453" s="676">
        <v>0</v>
      </c>
      <c r="AO453" s="672">
        <v>1</v>
      </c>
      <c r="AP453" s="675">
        <v>0</v>
      </c>
      <c r="AQ453" s="675">
        <v>1</v>
      </c>
      <c r="AR453" s="675">
        <v>1</v>
      </c>
    </row>
    <row r="454" spans="1:44" x14ac:dyDescent="0.2">
      <c r="A454" s="666">
        <v>29</v>
      </c>
      <c r="B454" s="666" t="s">
        <v>2488</v>
      </c>
      <c r="C454" s="666">
        <v>2016</v>
      </c>
      <c r="D454" s="667" t="s">
        <v>2356</v>
      </c>
      <c r="E454" s="666" t="s">
        <v>2489</v>
      </c>
      <c r="F454" s="666" t="s">
        <v>52</v>
      </c>
      <c r="G454" s="668" t="s">
        <v>2473</v>
      </c>
      <c r="H454" s="667" t="s">
        <v>2391</v>
      </c>
      <c r="I454" s="667" t="s">
        <v>1740</v>
      </c>
      <c r="J454" s="667" t="s">
        <v>52</v>
      </c>
      <c r="K454" s="667" t="s">
        <v>52</v>
      </c>
      <c r="L454" s="667" t="s">
        <v>52</v>
      </c>
      <c r="M454" s="666" t="s">
        <v>52</v>
      </c>
      <c r="N454" s="668" t="s">
        <v>2360</v>
      </c>
      <c r="O454" s="666" t="s">
        <v>268</v>
      </c>
      <c r="P454" s="667" t="s">
        <v>2361</v>
      </c>
      <c r="Q454" s="677" t="s">
        <v>2496</v>
      </c>
      <c r="R454" s="677"/>
      <c r="S454" s="668" t="s">
        <v>90</v>
      </c>
      <c r="T454" s="667" t="s">
        <v>90</v>
      </c>
      <c r="U454" s="669">
        <v>6</v>
      </c>
      <c r="V454" s="666">
        <v>3</v>
      </c>
      <c r="W454" s="666">
        <v>4</v>
      </c>
      <c r="X454" s="666">
        <v>3</v>
      </c>
      <c r="Y454" s="666">
        <v>5</v>
      </c>
      <c r="Z454" s="670">
        <v>50</v>
      </c>
      <c r="AA454" s="670">
        <v>100</v>
      </c>
      <c r="AB454" s="670">
        <v>60</v>
      </c>
      <c r="AC454" s="670">
        <v>33.333333333333329</v>
      </c>
      <c r="AD454" s="671">
        <v>1</v>
      </c>
      <c r="AE454" s="672">
        <v>1</v>
      </c>
      <c r="AF454" s="673">
        <v>0</v>
      </c>
      <c r="AG454" s="673">
        <v>0</v>
      </c>
      <c r="AH454" s="672">
        <v>1</v>
      </c>
      <c r="AI454" s="673">
        <v>0</v>
      </c>
      <c r="AJ454" s="674">
        <v>1</v>
      </c>
      <c r="AK454" s="675">
        <v>1</v>
      </c>
      <c r="AL454" s="675">
        <v>1</v>
      </c>
      <c r="AM454" s="675">
        <v>1</v>
      </c>
      <c r="AN454" s="676">
        <v>0</v>
      </c>
      <c r="AO454" s="672">
        <v>1</v>
      </c>
      <c r="AP454" s="675">
        <v>0</v>
      </c>
      <c r="AQ454" s="675">
        <v>1</v>
      </c>
      <c r="AR454" s="675">
        <v>1</v>
      </c>
    </row>
    <row r="455" spans="1:44" x14ac:dyDescent="0.2">
      <c r="A455" s="666">
        <v>29</v>
      </c>
      <c r="B455" s="666" t="s">
        <v>2488</v>
      </c>
      <c r="C455" s="666">
        <v>2016</v>
      </c>
      <c r="D455" s="667" t="s">
        <v>2356</v>
      </c>
      <c r="E455" s="666" t="s">
        <v>2489</v>
      </c>
      <c r="F455" s="666" t="s">
        <v>52</v>
      </c>
      <c r="G455" s="668" t="s">
        <v>2473</v>
      </c>
      <c r="H455" s="667" t="s">
        <v>2391</v>
      </c>
      <c r="I455" s="667" t="s">
        <v>1739</v>
      </c>
      <c r="J455" s="667" t="s">
        <v>52</v>
      </c>
      <c r="K455" s="667" t="s">
        <v>52</v>
      </c>
      <c r="L455" s="667" t="s">
        <v>52</v>
      </c>
      <c r="M455" s="666" t="s">
        <v>52</v>
      </c>
      <c r="N455" s="668" t="s">
        <v>2360</v>
      </c>
      <c r="O455" s="666" t="s">
        <v>268</v>
      </c>
      <c r="P455" s="667" t="s">
        <v>2361</v>
      </c>
      <c r="Q455" s="677" t="s">
        <v>2496</v>
      </c>
      <c r="R455" s="677"/>
      <c r="S455" s="668" t="s">
        <v>90</v>
      </c>
      <c r="T455" s="667" t="s">
        <v>90</v>
      </c>
      <c r="U455" s="669">
        <v>6</v>
      </c>
      <c r="V455" s="666">
        <v>3</v>
      </c>
      <c r="W455" s="666">
        <v>4</v>
      </c>
      <c r="X455" s="666">
        <v>3</v>
      </c>
      <c r="Y455" s="666">
        <v>5</v>
      </c>
      <c r="Z455" s="670">
        <v>50</v>
      </c>
      <c r="AA455" s="670">
        <v>100</v>
      </c>
      <c r="AB455" s="670">
        <v>60</v>
      </c>
      <c r="AC455" s="670">
        <v>33.333333333333329</v>
      </c>
      <c r="AD455" s="671">
        <v>1</v>
      </c>
      <c r="AE455" s="672">
        <v>1</v>
      </c>
      <c r="AF455" s="673">
        <v>0</v>
      </c>
      <c r="AG455" s="673">
        <v>0</v>
      </c>
      <c r="AH455" s="672">
        <v>1</v>
      </c>
      <c r="AI455" s="673">
        <v>0</v>
      </c>
      <c r="AJ455" s="674">
        <v>1</v>
      </c>
      <c r="AK455" s="675">
        <v>1</v>
      </c>
      <c r="AL455" s="675">
        <v>1</v>
      </c>
      <c r="AM455" s="675">
        <v>1</v>
      </c>
      <c r="AN455" s="676">
        <v>0</v>
      </c>
      <c r="AO455" s="672">
        <v>1</v>
      </c>
      <c r="AP455" s="675">
        <v>0</v>
      </c>
      <c r="AQ455" s="675">
        <v>1</v>
      </c>
      <c r="AR455" s="675">
        <v>1</v>
      </c>
    </row>
    <row r="456" spans="1:44" x14ac:dyDescent="0.2">
      <c r="A456" s="666">
        <v>30</v>
      </c>
      <c r="B456" s="666" t="s">
        <v>2491</v>
      </c>
      <c r="C456" s="666">
        <v>2016</v>
      </c>
      <c r="D456" s="667" t="s">
        <v>2356</v>
      </c>
      <c r="E456" s="666" t="s">
        <v>2489</v>
      </c>
      <c r="F456" s="666" t="s">
        <v>52</v>
      </c>
      <c r="G456" s="668" t="s">
        <v>2473</v>
      </c>
      <c r="H456" s="667" t="s">
        <v>2391</v>
      </c>
      <c r="I456" s="667" t="s">
        <v>1742</v>
      </c>
      <c r="J456" s="667" t="s">
        <v>52</v>
      </c>
      <c r="K456" s="667" t="s">
        <v>52</v>
      </c>
      <c r="L456" s="667" t="s">
        <v>52</v>
      </c>
      <c r="M456" s="666" t="s">
        <v>52</v>
      </c>
      <c r="N456" s="668" t="s">
        <v>2360</v>
      </c>
      <c r="O456" s="666" t="s">
        <v>268</v>
      </c>
      <c r="P456" s="667" t="s">
        <v>2361</v>
      </c>
      <c r="Q456" s="677" t="s">
        <v>2496</v>
      </c>
      <c r="R456" s="677"/>
      <c r="S456" s="668" t="s">
        <v>90</v>
      </c>
      <c r="T456" s="667" t="s">
        <v>90</v>
      </c>
      <c r="U456" s="669">
        <v>6</v>
      </c>
      <c r="V456" s="666">
        <v>3</v>
      </c>
      <c r="W456" s="666">
        <v>4</v>
      </c>
      <c r="X456" s="666">
        <v>3</v>
      </c>
      <c r="Y456" s="666">
        <v>5</v>
      </c>
      <c r="Z456" s="670">
        <v>50</v>
      </c>
      <c r="AA456" s="670">
        <v>100</v>
      </c>
      <c r="AB456" s="670">
        <v>60</v>
      </c>
      <c r="AC456" s="670">
        <v>33.333333333333329</v>
      </c>
      <c r="AD456" s="671">
        <v>1</v>
      </c>
      <c r="AE456" s="672">
        <v>1</v>
      </c>
      <c r="AF456" s="673">
        <v>0</v>
      </c>
      <c r="AG456" s="673">
        <v>0</v>
      </c>
      <c r="AH456" s="672">
        <v>1</v>
      </c>
      <c r="AI456" s="673">
        <v>0</v>
      </c>
      <c r="AJ456" s="674">
        <v>1</v>
      </c>
      <c r="AK456" s="675">
        <v>1</v>
      </c>
      <c r="AL456" s="675">
        <v>1</v>
      </c>
      <c r="AM456" s="675">
        <v>1</v>
      </c>
      <c r="AN456" s="676">
        <v>0</v>
      </c>
      <c r="AO456" s="672">
        <v>1</v>
      </c>
      <c r="AP456" s="675">
        <v>0</v>
      </c>
      <c r="AQ456" s="675">
        <v>1</v>
      </c>
      <c r="AR456" s="675">
        <v>1</v>
      </c>
    </row>
    <row r="457" spans="1:44" x14ac:dyDescent="0.2">
      <c r="A457" s="666">
        <v>30</v>
      </c>
      <c r="B457" s="666" t="s">
        <v>2491</v>
      </c>
      <c r="C457" s="666">
        <v>2016</v>
      </c>
      <c r="D457" s="667" t="s">
        <v>2356</v>
      </c>
      <c r="E457" s="666" t="s">
        <v>2489</v>
      </c>
      <c r="F457" s="666" t="s">
        <v>52</v>
      </c>
      <c r="G457" s="668" t="s">
        <v>2473</v>
      </c>
      <c r="H457" s="667" t="s">
        <v>2391</v>
      </c>
      <c r="I457" s="667" t="s">
        <v>1743</v>
      </c>
      <c r="J457" s="667" t="s">
        <v>52</v>
      </c>
      <c r="K457" s="667" t="s">
        <v>52</v>
      </c>
      <c r="L457" s="667" t="s">
        <v>52</v>
      </c>
      <c r="M457" s="666" t="s">
        <v>52</v>
      </c>
      <c r="N457" s="668" t="s">
        <v>2360</v>
      </c>
      <c r="O457" s="666" t="s">
        <v>268</v>
      </c>
      <c r="P457" s="667" t="s">
        <v>2361</v>
      </c>
      <c r="Q457" s="677" t="s">
        <v>2496</v>
      </c>
      <c r="R457" s="677"/>
      <c r="S457" s="668" t="s">
        <v>90</v>
      </c>
      <c r="T457" s="667" t="s">
        <v>90</v>
      </c>
      <c r="U457" s="669">
        <v>6</v>
      </c>
      <c r="V457" s="666">
        <v>3</v>
      </c>
      <c r="W457" s="666">
        <v>4</v>
      </c>
      <c r="X457" s="666">
        <v>3</v>
      </c>
      <c r="Y457" s="666">
        <v>5</v>
      </c>
      <c r="Z457" s="670">
        <v>50</v>
      </c>
      <c r="AA457" s="670">
        <v>100</v>
      </c>
      <c r="AB457" s="670">
        <v>60</v>
      </c>
      <c r="AC457" s="670">
        <v>33.333333333333329</v>
      </c>
      <c r="AD457" s="671">
        <v>1</v>
      </c>
      <c r="AE457" s="672">
        <v>1</v>
      </c>
      <c r="AF457" s="673">
        <v>0</v>
      </c>
      <c r="AG457" s="673">
        <v>0</v>
      </c>
      <c r="AH457" s="672">
        <v>1</v>
      </c>
      <c r="AI457" s="673">
        <v>0</v>
      </c>
      <c r="AJ457" s="674">
        <v>1</v>
      </c>
      <c r="AK457" s="675">
        <v>1</v>
      </c>
      <c r="AL457" s="675">
        <v>1</v>
      </c>
      <c r="AM457" s="675">
        <v>1</v>
      </c>
      <c r="AN457" s="676">
        <v>0</v>
      </c>
      <c r="AO457" s="672">
        <v>1</v>
      </c>
      <c r="AP457" s="675">
        <v>0</v>
      </c>
      <c r="AQ457" s="675">
        <v>1</v>
      </c>
      <c r="AR457" s="675">
        <v>1</v>
      </c>
    </row>
    <row r="458" spans="1:44" x14ac:dyDescent="0.2">
      <c r="A458" s="666">
        <v>30</v>
      </c>
      <c r="B458" s="666" t="s">
        <v>2491</v>
      </c>
      <c r="C458" s="666">
        <v>2016</v>
      </c>
      <c r="D458" s="667" t="s">
        <v>2356</v>
      </c>
      <c r="E458" s="666" t="s">
        <v>2489</v>
      </c>
      <c r="F458" s="666" t="s">
        <v>52</v>
      </c>
      <c r="G458" s="668" t="s">
        <v>2473</v>
      </c>
      <c r="H458" s="667" t="s">
        <v>2391</v>
      </c>
      <c r="I458" s="667" t="s">
        <v>1744</v>
      </c>
      <c r="J458" s="667" t="s">
        <v>52</v>
      </c>
      <c r="K458" s="667" t="s">
        <v>52</v>
      </c>
      <c r="L458" s="667" t="s">
        <v>52</v>
      </c>
      <c r="M458" s="666" t="s">
        <v>52</v>
      </c>
      <c r="N458" s="668" t="s">
        <v>2360</v>
      </c>
      <c r="O458" s="666" t="s">
        <v>268</v>
      </c>
      <c r="P458" s="667" t="s">
        <v>2361</v>
      </c>
      <c r="Q458" s="677" t="s">
        <v>2496</v>
      </c>
      <c r="R458" s="677"/>
      <c r="S458" s="668" t="s">
        <v>90</v>
      </c>
      <c r="T458" s="667" t="s">
        <v>90</v>
      </c>
      <c r="U458" s="669">
        <v>6</v>
      </c>
      <c r="V458" s="666">
        <v>3</v>
      </c>
      <c r="W458" s="666">
        <v>4</v>
      </c>
      <c r="X458" s="666">
        <v>3</v>
      </c>
      <c r="Y458" s="666">
        <v>5</v>
      </c>
      <c r="Z458" s="670">
        <v>50</v>
      </c>
      <c r="AA458" s="670">
        <v>100</v>
      </c>
      <c r="AB458" s="670">
        <v>60</v>
      </c>
      <c r="AC458" s="670">
        <v>33.333333333333329</v>
      </c>
      <c r="AD458" s="671">
        <v>1</v>
      </c>
      <c r="AE458" s="672">
        <v>1</v>
      </c>
      <c r="AF458" s="673">
        <v>0</v>
      </c>
      <c r="AG458" s="673">
        <v>0</v>
      </c>
      <c r="AH458" s="672">
        <v>1</v>
      </c>
      <c r="AI458" s="673">
        <v>0</v>
      </c>
      <c r="AJ458" s="674">
        <v>1</v>
      </c>
      <c r="AK458" s="675">
        <v>1</v>
      </c>
      <c r="AL458" s="675">
        <v>1</v>
      </c>
      <c r="AM458" s="675">
        <v>1</v>
      </c>
      <c r="AN458" s="676">
        <v>0</v>
      </c>
      <c r="AO458" s="672">
        <v>1</v>
      </c>
      <c r="AP458" s="675">
        <v>0</v>
      </c>
      <c r="AQ458" s="675">
        <v>1</v>
      </c>
      <c r="AR458" s="675">
        <v>1</v>
      </c>
    </row>
    <row r="459" spans="1:44" x14ac:dyDescent="0.2">
      <c r="A459" s="666">
        <v>30</v>
      </c>
      <c r="B459" s="666" t="s">
        <v>2491</v>
      </c>
      <c r="C459" s="666">
        <v>2016</v>
      </c>
      <c r="D459" s="667" t="s">
        <v>2356</v>
      </c>
      <c r="E459" s="666" t="s">
        <v>2489</v>
      </c>
      <c r="F459" s="666" t="s">
        <v>52</v>
      </c>
      <c r="G459" s="668" t="s">
        <v>2473</v>
      </c>
      <c r="H459" s="667" t="s">
        <v>2391</v>
      </c>
      <c r="I459" s="667" t="s">
        <v>1745</v>
      </c>
      <c r="J459" s="667" t="s">
        <v>52</v>
      </c>
      <c r="K459" s="667" t="s">
        <v>52</v>
      </c>
      <c r="L459" s="667" t="s">
        <v>52</v>
      </c>
      <c r="M459" s="666" t="s">
        <v>52</v>
      </c>
      <c r="N459" s="668" t="s">
        <v>2360</v>
      </c>
      <c r="O459" s="666" t="s">
        <v>268</v>
      </c>
      <c r="P459" s="667" t="s">
        <v>2361</v>
      </c>
      <c r="Q459" s="677" t="s">
        <v>2496</v>
      </c>
      <c r="R459" s="677"/>
      <c r="S459" s="668" t="s">
        <v>90</v>
      </c>
      <c r="T459" s="667" t="s">
        <v>90</v>
      </c>
      <c r="U459" s="669">
        <v>6</v>
      </c>
      <c r="V459" s="666">
        <v>3</v>
      </c>
      <c r="W459" s="666">
        <v>4</v>
      </c>
      <c r="X459" s="666">
        <v>3</v>
      </c>
      <c r="Y459" s="666">
        <v>5</v>
      </c>
      <c r="Z459" s="670">
        <v>50</v>
      </c>
      <c r="AA459" s="670">
        <v>100</v>
      </c>
      <c r="AB459" s="670">
        <v>60</v>
      </c>
      <c r="AC459" s="670">
        <v>33.333333333333329</v>
      </c>
      <c r="AD459" s="671">
        <v>1</v>
      </c>
      <c r="AE459" s="672">
        <v>1</v>
      </c>
      <c r="AF459" s="673">
        <v>0</v>
      </c>
      <c r="AG459" s="673">
        <v>0</v>
      </c>
      <c r="AH459" s="672">
        <v>1</v>
      </c>
      <c r="AI459" s="673">
        <v>0</v>
      </c>
      <c r="AJ459" s="674">
        <v>1</v>
      </c>
      <c r="AK459" s="675">
        <v>1</v>
      </c>
      <c r="AL459" s="675">
        <v>1</v>
      </c>
      <c r="AM459" s="675">
        <v>1</v>
      </c>
      <c r="AN459" s="676">
        <v>0</v>
      </c>
      <c r="AO459" s="672">
        <v>1</v>
      </c>
      <c r="AP459" s="675">
        <v>0</v>
      </c>
      <c r="AQ459" s="675">
        <v>1</v>
      </c>
      <c r="AR459" s="675">
        <v>1</v>
      </c>
    </row>
    <row r="460" spans="1:44" x14ac:dyDescent="0.2">
      <c r="A460" s="666">
        <v>30</v>
      </c>
      <c r="B460" s="666" t="s">
        <v>2491</v>
      </c>
      <c r="C460" s="666">
        <v>2016</v>
      </c>
      <c r="D460" s="667" t="s">
        <v>2356</v>
      </c>
      <c r="E460" s="666" t="s">
        <v>2489</v>
      </c>
      <c r="F460" s="666" t="s">
        <v>52</v>
      </c>
      <c r="G460" s="668" t="s">
        <v>2473</v>
      </c>
      <c r="H460" s="667" t="s">
        <v>2391</v>
      </c>
      <c r="I460" s="667" t="s">
        <v>1746</v>
      </c>
      <c r="J460" s="667" t="s">
        <v>52</v>
      </c>
      <c r="K460" s="667" t="s">
        <v>52</v>
      </c>
      <c r="L460" s="667" t="s">
        <v>52</v>
      </c>
      <c r="M460" s="666" t="s">
        <v>52</v>
      </c>
      <c r="N460" s="668" t="s">
        <v>2360</v>
      </c>
      <c r="O460" s="666" t="s">
        <v>268</v>
      </c>
      <c r="P460" s="667" t="s">
        <v>2361</v>
      </c>
      <c r="Q460" s="677" t="s">
        <v>2496</v>
      </c>
      <c r="R460" s="677"/>
      <c r="S460" s="668" t="s">
        <v>90</v>
      </c>
      <c r="T460" s="667" t="s">
        <v>90</v>
      </c>
      <c r="U460" s="669">
        <v>6</v>
      </c>
      <c r="V460" s="666">
        <v>3</v>
      </c>
      <c r="W460" s="666">
        <v>4</v>
      </c>
      <c r="X460" s="666">
        <v>3</v>
      </c>
      <c r="Y460" s="666">
        <v>5</v>
      </c>
      <c r="Z460" s="670">
        <v>50</v>
      </c>
      <c r="AA460" s="670">
        <v>100</v>
      </c>
      <c r="AB460" s="670">
        <v>60</v>
      </c>
      <c r="AC460" s="670">
        <v>33.333333333333329</v>
      </c>
      <c r="AD460" s="671">
        <v>1</v>
      </c>
      <c r="AE460" s="672">
        <v>1</v>
      </c>
      <c r="AF460" s="673">
        <v>0</v>
      </c>
      <c r="AG460" s="673">
        <v>0</v>
      </c>
      <c r="AH460" s="672">
        <v>1</v>
      </c>
      <c r="AI460" s="673">
        <v>0</v>
      </c>
      <c r="AJ460" s="674">
        <v>1</v>
      </c>
      <c r="AK460" s="675">
        <v>1</v>
      </c>
      <c r="AL460" s="675">
        <v>1</v>
      </c>
      <c r="AM460" s="675">
        <v>1</v>
      </c>
      <c r="AN460" s="676">
        <v>0</v>
      </c>
      <c r="AO460" s="672">
        <v>1</v>
      </c>
      <c r="AP460" s="675">
        <v>0</v>
      </c>
      <c r="AQ460" s="675">
        <v>1</v>
      </c>
      <c r="AR460" s="675">
        <v>1</v>
      </c>
    </row>
    <row r="461" spans="1:44" x14ac:dyDescent="0.2">
      <c r="A461" s="666">
        <v>30</v>
      </c>
      <c r="B461" s="666" t="s">
        <v>2491</v>
      </c>
      <c r="C461" s="666">
        <v>2016</v>
      </c>
      <c r="D461" s="667" t="s">
        <v>2356</v>
      </c>
      <c r="E461" s="666" t="s">
        <v>2489</v>
      </c>
      <c r="F461" s="666" t="s">
        <v>52</v>
      </c>
      <c r="G461" s="668" t="s">
        <v>2473</v>
      </c>
      <c r="H461" s="667" t="s">
        <v>2391</v>
      </c>
      <c r="I461" s="667" t="s">
        <v>1747</v>
      </c>
      <c r="J461" s="667" t="s">
        <v>52</v>
      </c>
      <c r="K461" s="667" t="s">
        <v>52</v>
      </c>
      <c r="L461" s="667" t="s">
        <v>52</v>
      </c>
      <c r="M461" s="666" t="s">
        <v>52</v>
      </c>
      <c r="N461" s="668" t="s">
        <v>2360</v>
      </c>
      <c r="O461" s="666" t="s">
        <v>268</v>
      </c>
      <c r="P461" s="667" t="s">
        <v>2361</v>
      </c>
      <c r="Q461" s="677" t="s">
        <v>2496</v>
      </c>
      <c r="R461" s="677"/>
      <c r="S461" s="668" t="s">
        <v>90</v>
      </c>
      <c r="T461" s="667" t="s">
        <v>90</v>
      </c>
      <c r="U461" s="669">
        <v>6</v>
      </c>
      <c r="V461" s="666">
        <v>3</v>
      </c>
      <c r="W461" s="666">
        <v>4</v>
      </c>
      <c r="X461" s="666">
        <v>3</v>
      </c>
      <c r="Y461" s="666">
        <v>5</v>
      </c>
      <c r="Z461" s="670">
        <v>50</v>
      </c>
      <c r="AA461" s="670">
        <v>100</v>
      </c>
      <c r="AB461" s="670">
        <v>60</v>
      </c>
      <c r="AC461" s="670">
        <v>33.333333333333329</v>
      </c>
      <c r="AD461" s="671">
        <v>1</v>
      </c>
      <c r="AE461" s="672">
        <v>1</v>
      </c>
      <c r="AF461" s="673">
        <v>0</v>
      </c>
      <c r="AG461" s="673">
        <v>0</v>
      </c>
      <c r="AH461" s="672">
        <v>1</v>
      </c>
      <c r="AI461" s="673">
        <v>0</v>
      </c>
      <c r="AJ461" s="674">
        <v>1</v>
      </c>
      <c r="AK461" s="675">
        <v>1</v>
      </c>
      <c r="AL461" s="675">
        <v>1</v>
      </c>
      <c r="AM461" s="675">
        <v>1</v>
      </c>
      <c r="AN461" s="676">
        <v>0</v>
      </c>
      <c r="AO461" s="672">
        <v>1</v>
      </c>
      <c r="AP461" s="675">
        <v>0</v>
      </c>
      <c r="AQ461" s="675">
        <v>1</v>
      </c>
      <c r="AR461" s="675">
        <v>1</v>
      </c>
    </row>
    <row r="462" spans="1:44" x14ac:dyDescent="0.2">
      <c r="A462" s="666">
        <v>30</v>
      </c>
      <c r="B462" s="666" t="s">
        <v>2491</v>
      </c>
      <c r="C462" s="666">
        <v>2016</v>
      </c>
      <c r="D462" s="667" t="s">
        <v>2356</v>
      </c>
      <c r="E462" s="666" t="s">
        <v>2489</v>
      </c>
      <c r="F462" s="666" t="s">
        <v>52</v>
      </c>
      <c r="G462" s="668" t="s">
        <v>2473</v>
      </c>
      <c r="H462" s="667" t="s">
        <v>2391</v>
      </c>
      <c r="I462" s="667" t="s">
        <v>1748</v>
      </c>
      <c r="J462" s="667" t="s">
        <v>52</v>
      </c>
      <c r="K462" s="667" t="s">
        <v>52</v>
      </c>
      <c r="L462" s="667" t="s">
        <v>52</v>
      </c>
      <c r="M462" s="666" t="s">
        <v>52</v>
      </c>
      <c r="N462" s="668" t="s">
        <v>2360</v>
      </c>
      <c r="O462" s="666" t="s">
        <v>268</v>
      </c>
      <c r="P462" s="667" t="s">
        <v>2361</v>
      </c>
      <c r="Q462" s="677" t="s">
        <v>2496</v>
      </c>
      <c r="R462" s="677"/>
      <c r="S462" s="668" t="s">
        <v>90</v>
      </c>
      <c r="T462" s="667" t="s">
        <v>90</v>
      </c>
      <c r="U462" s="669">
        <v>6</v>
      </c>
      <c r="V462" s="666">
        <v>3</v>
      </c>
      <c r="W462" s="666">
        <v>4</v>
      </c>
      <c r="X462" s="666">
        <v>3</v>
      </c>
      <c r="Y462" s="666">
        <v>5</v>
      </c>
      <c r="Z462" s="670">
        <v>50</v>
      </c>
      <c r="AA462" s="670">
        <v>100</v>
      </c>
      <c r="AB462" s="670">
        <v>60</v>
      </c>
      <c r="AC462" s="670">
        <v>33.333333333333329</v>
      </c>
      <c r="AD462" s="671">
        <v>1</v>
      </c>
      <c r="AE462" s="672">
        <v>1</v>
      </c>
      <c r="AF462" s="673">
        <v>0</v>
      </c>
      <c r="AG462" s="673">
        <v>0</v>
      </c>
      <c r="AH462" s="672">
        <v>1</v>
      </c>
      <c r="AI462" s="673">
        <v>0</v>
      </c>
      <c r="AJ462" s="674">
        <v>1</v>
      </c>
      <c r="AK462" s="675">
        <v>1</v>
      </c>
      <c r="AL462" s="675">
        <v>1</v>
      </c>
      <c r="AM462" s="675">
        <v>1</v>
      </c>
      <c r="AN462" s="676">
        <v>0</v>
      </c>
      <c r="AO462" s="672">
        <v>1</v>
      </c>
      <c r="AP462" s="675">
        <v>0</v>
      </c>
      <c r="AQ462" s="675">
        <v>1</v>
      </c>
      <c r="AR462" s="675">
        <v>1</v>
      </c>
    </row>
    <row r="463" spans="1:44" x14ac:dyDescent="0.2">
      <c r="A463" s="666">
        <v>30</v>
      </c>
      <c r="B463" s="666" t="s">
        <v>2491</v>
      </c>
      <c r="C463" s="666">
        <v>2016</v>
      </c>
      <c r="D463" s="667" t="s">
        <v>2356</v>
      </c>
      <c r="E463" s="666" t="s">
        <v>2489</v>
      </c>
      <c r="F463" s="666" t="s">
        <v>52</v>
      </c>
      <c r="G463" s="668" t="s">
        <v>2473</v>
      </c>
      <c r="H463" s="667" t="s">
        <v>2391</v>
      </c>
      <c r="I463" s="667" t="s">
        <v>1749</v>
      </c>
      <c r="J463" s="667" t="s">
        <v>52</v>
      </c>
      <c r="K463" s="667" t="s">
        <v>52</v>
      </c>
      <c r="L463" s="667" t="s">
        <v>52</v>
      </c>
      <c r="M463" s="666" t="s">
        <v>52</v>
      </c>
      <c r="N463" s="668" t="s">
        <v>2360</v>
      </c>
      <c r="O463" s="666" t="s">
        <v>268</v>
      </c>
      <c r="P463" s="667" t="s">
        <v>2361</v>
      </c>
      <c r="Q463" s="677" t="s">
        <v>2496</v>
      </c>
      <c r="R463" s="677"/>
      <c r="S463" s="668" t="s">
        <v>90</v>
      </c>
      <c r="T463" s="667" t="s">
        <v>90</v>
      </c>
      <c r="U463" s="669">
        <v>6</v>
      </c>
      <c r="V463" s="666">
        <v>3</v>
      </c>
      <c r="W463" s="666">
        <v>4</v>
      </c>
      <c r="X463" s="666">
        <v>3</v>
      </c>
      <c r="Y463" s="666">
        <v>5</v>
      </c>
      <c r="Z463" s="670">
        <v>50</v>
      </c>
      <c r="AA463" s="670">
        <v>100</v>
      </c>
      <c r="AB463" s="670">
        <v>60</v>
      </c>
      <c r="AC463" s="670">
        <v>33.333333333333329</v>
      </c>
      <c r="AD463" s="671">
        <v>1</v>
      </c>
      <c r="AE463" s="672">
        <v>1</v>
      </c>
      <c r="AF463" s="673">
        <v>0</v>
      </c>
      <c r="AG463" s="673">
        <v>0</v>
      </c>
      <c r="AH463" s="672">
        <v>1</v>
      </c>
      <c r="AI463" s="673">
        <v>0</v>
      </c>
      <c r="AJ463" s="674">
        <v>1</v>
      </c>
      <c r="AK463" s="675">
        <v>1</v>
      </c>
      <c r="AL463" s="675">
        <v>1</v>
      </c>
      <c r="AM463" s="675">
        <v>1</v>
      </c>
      <c r="AN463" s="676">
        <v>0</v>
      </c>
      <c r="AO463" s="672">
        <v>1</v>
      </c>
      <c r="AP463" s="675">
        <v>0</v>
      </c>
      <c r="AQ463" s="675">
        <v>1</v>
      </c>
      <c r="AR463" s="675">
        <v>1</v>
      </c>
    </row>
    <row r="464" spans="1:44" x14ac:dyDescent="0.2">
      <c r="A464" s="666">
        <v>31</v>
      </c>
      <c r="B464" s="666" t="s">
        <v>2494</v>
      </c>
      <c r="C464" s="666">
        <v>2016</v>
      </c>
      <c r="D464" s="667" t="s">
        <v>2356</v>
      </c>
      <c r="E464" s="666" t="s">
        <v>2489</v>
      </c>
      <c r="F464" s="666" t="s">
        <v>52</v>
      </c>
      <c r="G464" s="668" t="s">
        <v>2473</v>
      </c>
      <c r="H464" s="667" t="s">
        <v>2391</v>
      </c>
      <c r="I464" s="667" t="s">
        <v>1742</v>
      </c>
      <c r="J464" s="667" t="s">
        <v>52</v>
      </c>
      <c r="K464" s="667" t="s">
        <v>52</v>
      </c>
      <c r="L464" s="667" t="s">
        <v>52</v>
      </c>
      <c r="M464" s="666" t="s">
        <v>52</v>
      </c>
      <c r="N464" s="668" t="s">
        <v>2360</v>
      </c>
      <c r="O464" s="666" t="s">
        <v>268</v>
      </c>
      <c r="P464" s="667" t="s">
        <v>2361</v>
      </c>
      <c r="Q464" s="677" t="s">
        <v>2496</v>
      </c>
      <c r="R464" s="677"/>
      <c r="S464" s="668" t="s">
        <v>90</v>
      </c>
      <c r="T464" s="666" t="s">
        <v>90</v>
      </c>
      <c r="U464" s="669">
        <v>6</v>
      </c>
      <c r="V464" s="666">
        <v>3</v>
      </c>
      <c r="W464" s="666">
        <v>4</v>
      </c>
      <c r="X464" s="666">
        <v>3</v>
      </c>
      <c r="Y464" s="666">
        <v>5</v>
      </c>
      <c r="Z464" s="670">
        <v>50</v>
      </c>
      <c r="AA464" s="670">
        <v>100</v>
      </c>
      <c r="AB464" s="670">
        <v>60</v>
      </c>
      <c r="AC464" s="670">
        <v>33.333333333333329</v>
      </c>
      <c r="AD464" s="671">
        <v>1</v>
      </c>
      <c r="AE464" s="672">
        <v>1</v>
      </c>
      <c r="AF464" s="673">
        <v>0</v>
      </c>
      <c r="AG464" s="673">
        <v>0</v>
      </c>
      <c r="AH464" s="672">
        <v>1</v>
      </c>
      <c r="AI464" s="673">
        <v>0</v>
      </c>
      <c r="AJ464" s="674">
        <v>1</v>
      </c>
      <c r="AK464" s="675">
        <v>1</v>
      </c>
      <c r="AL464" s="675">
        <v>1</v>
      </c>
      <c r="AM464" s="675">
        <v>1</v>
      </c>
      <c r="AN464" s="676">
        <v>0</v>
      </c>
      <c r="AO464" s="672">
        <v>1</v>
      </c>
      <c r="AP464" s="675">
        <v>0</v>
      </c>
      <c r="AQ464" s="675">
        <v>1</v>
      </c>
      <c r="AR464" s="675">
        <v>1</v>
      </c>
    </row>
    <row r="465" spans="1:64" x14ac:dyDescent="0.2">
      <c r="A465" s="666">
        <v>31</v>
      </c>
      <c r="B465" s="666" t="s">
        <v>2494</v>
      </c>
      <c r="C465" s="666">
        <v>2016</v>
      </c>
      <c r="D465" s="667" t="s">
        <v>2356</v>
      </c>
      <c r="E465" s="666" t="s">
        <v>2489</v>
      </c>
      <c r="F465" s="666" t="s">
        <v>52</v>
      </c>
      <c r="G465" s="668" t="s">
        <v>2473</v>
      </c>
      <c r="H465" s="667" t="s">
        <v>2391</v>
      </c>
      <c r="I465" s="667" t="s">
        <v>1743</v>
      </c>
      <c r="J465" s="667" t="s">
        <v>52</v>
      </c>
      <c r="K465" s="667" t="s">
        <v>52</v>
      </c>
      <c r="L465" s="667" t="s">
        <v>52</v>
      </c>
      <c r="M465" s="666" t="s">
        <v>52</v>
      </c>
      <c r="N465" s="668" t="s">
        <v>2360</v>
      </c>
      <c r="O465" s="666" t="s">
        <v>268</v>
      </c>
      <c r="P465" s="667" t="s">
        <v>2361</v>
      </c>
      <c r="Q465" s="677" t="s">
        <v>2496</v>
      </c>
      <c r="R465" s="677"/>
      <c r="S465" s="668" t="s">
        <v>90</v>
      </c>
      <c r="T465" s="666" t="s">
        <v>90</v>
      </c>
      <c r="U465" s="669">
        <v>6</v>
      </c>
      <c r="V465" s="666">
        <v>3</v>
      </c>
      <c r="W465" s="666">
        <v>4</v>
      </c>
      <c r="X465" s="666">
        <v>3</v>
      </c>
      <c r="Y465" s="666">
        <v>5</v>
      </c>
      <c r="Z465" s="670">
        <v>50</v>
      </c>
      <c r="AA465" s="670">
        <v>100</v>
      </c>
      <c r="AB465" s="670">
        <v>60</v>
      </c>
      <c r="AC465" s="670">
        <v>33.333333333333329</v>
      </c>
      <c r="AD465" s="671">
        <v>1</v>
      </c>
      <c r="AE465" s="672">
        <v>1</v>
      </c>
      <c r="AF465" s="673">
        <v>0</v>
      </c>
      <c r="AG465" s="673">
        <v>0</v>
      </c>
      <c r="AH465" s="672">
        <v>1</v>
      </c>
      <c r="AI465" s="673">
        <v>0</v>
      </c>
      <c r="AJ465" s="674">
        <v>1</v>
      </c>
      <c r="AK465" s="675">
        <v>1</v>
      </c>
      <c r="AL465" s="675">
        <v>1</v>
      </c>
      <c r="AM465" s="675">
        <v>1</v>
      </c>
      <c r="AN465" s="676">
        <v>0</v>
      </c>
      <c r="AO465" s="672">
        <v>1</v>
      </c>
      <c r="AP465" s="675">
        <v>0</v>
      </c>
      <c r="AQ465" s="675">
        <v>1</v>
      </c>
      <c r="AR465" s="675">
        <v>1</v>
      </c>
    </row>
    <row r="466" spans="1:64" x14ac:dyDescent="0.2">
      <c r="A466" s="666">
        <v>31</v>
      </c>
      <c r="B466" s="666" t="s">
        <v>2494</v>
      </c>
      <c r="C466" s="666">
        <v>2016</v>
      </c>
      <c r="D466" s="667" t="s">
        <v>2356</v>
      </c>
      <c r="E466" s="666" t="s">
        <v>2489</v>
      </c>
      <c r="F466" s="666" t="s">
        <v>52</v>
      </c>
      <c r="G466" s="668" t="s">
        <v>2473</v>
      </c>
      <c r="H466" s="667" t="s">
        <v>2391</v>
      </c>
      <c r="I466" s="667" t="s">
        <v>1744</v>
      </c>
      <c r="J466" s="667" t="s">
        <v>52</v>
      </c>
      <c r="K466" s="667" t="s">
        <v>52</v>
      </c>
      <c r="L466" s="667" t="s">
        <v>52</v>
      </c>
      <c r="M466" s="666" t="s">
        <v>52</v>
      </c>
      <c r="N466" s="668" t="s">
        <v>2360</v>
      </c>
      <c r="O466" s="666" t="s">
        <v>268</v>
      </c>
      <c r="P466" s="667" t="s">
        <v>2361</v>
      </c>
      <c r="Q466" s="677" t="s">
        <v>2496</v>
      </c>
      <c r="R466" s="677"/>
      <c r="S466" s="668" t="s">
        <v>90</v>
      </c>
      <c r="T466" s="666" t="s">
        <v>90</v>
      </c>
      <c r="U466" s="669">
        <v>6</v>
      </c>
      <c r="V466" s="666">
        <v>3</v>
      </c>
      <c r="W466" s="666">
        <v>4</v>
      </c>
      <c r="X466" s="666">
        <v>3</v>
      </c>
      <c r="Y466" s="666">
        <v>5</v>
      </c>
      <c r="Z466" s="670">
        <v>50</v>
      </c>
      <c r="AA466" s="670">
        <v>100</v>
      </c>
      <c r="AB466" s="670">
        <v>60</v>
      </c>
      <c r="AC466" s="670">
        <v>33.333333333333329</v>
      </c>
      <c r="AD466" s="671">
        <v>1</v>
      </c>
      <c r="AE466" s="672">
        <v>1</v>
      </c>
      <c r="AF466" s="673">
        <v>0</v>
      </c>
      <c r="AG466" s="673">
        <v>0</v>
      </c>
      <c r="AH466" s="672">
        <v>1</v>
      </c>
      <c r="AI466" s="673">
        <v>0</v>
      </c>
      <c r="AJ466" s="674">
        <v>1</v>
      </c>
      <c r="AK466" s="675">
        <v>1</v>
      </c>
      <c r="AL466" s="675">
        <v>1</v>
      </c>
      <c r="AM466" s="675">
        <v>1</v>
      </c>
      <c r="AN466" s="676">
        <v>0</v>
      </c>
      <c r="AO466" s="672">
        <v>1</v>
      </c>
      <c r="AP466" s="675">
        <v>0</v>
      </c>
      <c r="AQ466" s="675">
        <v>1</v>
      </c>
      <c r="AR466" s="675">
        <v>1</v>
      </c>
    </row>
    <row r="467" spans="1:64" x14ac:dyDescent="0.2">
      <c r="A467" s="666">
        <v>31</v>
      </c>
      <c r="B467" s="666" t="s">
        <v>2494</v>
      </c>
      <c r="C467" s="666">
        <v>2016</v>
      </c>
      <c r="D467" s="667" t="s">
        <v>2356</v>
      </c>
      <c r="E467" s="666" t="s">
        <v>2489</v>
      </c>
      <c r="F467" s="666" t="s">
        <v>52</v>
      </c>
      <c r="G467" s="668" t="s">
        <v>2473</v>
      </c>
      <c r="H467" s="667" t="s">
        <v>2391</v>
      </c>
      <c r="I467" s="667" t="s">
        <v>1745</v>
      </c>
      <c r="J467" s="667" t="s">
        <v>52</v>
      </c>
      <c r="K467" s="667" t="s">
        <v>52</v>
      </c>
      <c r="L467" s="667" t="s">
        <v>52</v>
      </c>
      <c r="M467" s="666" t="s">
        <v>52</v>
      </c>
      <c r="N467" s="668" t="s">
        <v>2360</v>
      </c>
      <c r="O467" s="666" t="s">
        <v>268</v>
      </c>
      <c r="P467" s="667" t="s">
        <v>2361</v>
      </c>
      <c r="Q467" s="677" t="s">
        <v>2496</v>
      </c>
      <c r="R467" s="677"/>
      <c r="S467" s="668" t="s">
        <v>90</v>
      </c>
      <c r="T467" s="666" t="s">
        <v>90</v>
      </c>
      <c r="U467" s="669">
        <v>6</v>
      </c>
      <c r="V467" s="666">
        <v>3</v>
      </c>
      <c r="W467" s="666">
        <v>4</v>
      </c>
      <c r="X467" s="666">
        <v>3</v>
      </c>
      <c r="Y467" s="666">
        <v>5</v>
      </c>
      <c r="Z467" s="670">
        <v>50</v>
      </c>
      <c r="AA467" s="670">
        <v>100</v>
      </c>
      <c r="AB467" s="670">
        <v>60</v>
      </c>
      <c r="AC467" s="670">
        <v>33.333333333333329</v>
      </c>
      <c r="AD467" s="671">
        <v>1</v>
      </c>
      <c r="AE467" s="672">
        <v>1</v>
      </c>
      <c r="AF467" s="673">
        <v>0</v>
      </c>
      <c r="AG467" s="673">
        <v>0</v>
      </c>
      <c r="AH467" s="672">
        <v>1</v>
      </c>
      <c r="AI467" s="673">
        <v>0</v>
      </c>
      <c r="AJ467" s="674">
        <v>1</v>
      </c>
      <c r="AK467" s="675">
        <v>1</v>
      </c>
      <c r="AL467" s="675">
        <v>1</v>
      </c>
      <c r="AM467" s="675">
        <v>1</v>
      </c>
      <c r="AN467" s="676">
        <v>0</v>
      </c>
      <c r="AO467" s="672">
        <v>1</v>
      </c>
      <c r="AP467" s="675">
        <v>0</v>
      </c>
      <c r="AQ467" s="675">
        <v>1</v>
      </c>
      <c r="AR467" s="675">
        <v>1</v>
      </c>
    </row>
    <row r="468" spans="1:64" x14ac:dyDescent="0.2">
      <c r="A468" s="666">
        <v>31</v>
      </c>
      <c r="B468" s="666" t="s">
        <v>2494</v>
      </c>
      <c r="C468" s="666">
        <v>2016</v>
      </c>
      <c r="D468" s="667" t="s">
        <v>2356</v>
      </c>
      <c r="E468" s="666" t="s">
        <v>2489</v>
      </c>
      <c r="F468" s="666" t="s">
        <v>52</v>
      </c>
      <c r="G468" s="668" t="s">
        <v>2473</v>
      </c>
      <c r="H468" s="667" t="s">
        <v>2391</v>
      </c>
      <c r="I468" s="667" t="s">
        <v>1746</v>
      </c>
      <c r="J468" s="667" t="s">
        <v>52</v>
      </c>
      <c r="K468" s="667" t="s">
        <v>52</v>
      </c>
      <c r="L468" s="667" t="s">
        <v>52</v>
      </c>
      <c r="M468" s="666" t="s">
        <v>52</v>
      </c>
      <c r="N468" s="668" t="s">
        <v>2360</v>
      </c>
      <c r="O468" s="666" t="s">
        <v>268</v>
      </c>
      <c r="P468" s="667" t="s">
        <v>2361</v>
      </c>
      <c r="Q468" s="677" t="s">
        <v>2496</v>
      </c>
      <c r="R468" s="677"/>
      <c r="S468" s="668" t="s">
        <v>90</v>
      </c>
      <c r="T468" s="666" t="s">
        <v>90</v>
      </c>
      <c r="U468" s="669">
        <v>6</v>
      </c>
      <c r="V468" s="666">
        <v>3</v>
      </c>
      <c r="W468" s="666">
        <v>4</v>
      </c>
      <c r="X468" s="666">
        <v>3</v>
      </c>
      <c r="Y468" s="666">
        <v>5</v>
      </c>
      <c r="Z468" s="670">
        <v>50</v>
      </c>
      <c r="AA468" s="670">
        <v>100</v>
      </c>
      <c r="AB468" s="670">
        <v>60</v>
      </c>
      <c r="AC468" s="670">
        <v>33.333333333333329</v>
      </c>
      <c r="AD468" s="671">
        <v>1</v>
      </c>
      <c r="AE468" s="672">
        <v>1</v>
      </c>
      <c r="AF468" s="673">
        <v>0</v>
      </c>
      <c r="AG468" s="673">
        <v>0</v>
      </c>
      <c r="AH468" s="672">
        <v>1</v>
      </c>
      <c r="AI468" s="673">
        <v>0</v>
      </c>
      <c r="AJ468" s="674">
        <v>1</v>
      </c>
      <c r="AK468" s="675">
        <v>1</v>
      </c>
      <c r="AL468" s="675">
        <v>1</v>
      </c>
      <c r="AM468" s="675">
        <v>1</v>
      </c>
      <c r="AN468" s="676">
        <v>0</v>
      </c>
      <c r="AO468" s="672">
        <v>1</v>
      </c>
      <c r="AP468" s="675">
        <v>0</v>
      </c>
      <c r="AQ468" s="675">
        <v>1</v>
      </c>
      <c r="AR468" s="675">
        <v>1</v>
      </c>
    </row>
    <row r="469" spans="1:64" x14ac:dyDescent="0.2">
      <c r="A469" s="666">
        <v>31</v>
      </c>
      <c r="B469" s="666" t="s">
        <v>2494</v>
      </c>
      <c r="C469" s="666">
        <v>2016</v>
      </c>
      <c r="D469" s="667" t="s">
        <v>2356</v>
      </c>
      <c r="E469" s="666" t="s">
        <v>2489</v>
      </c>
      <c r="F469" s="666" t="s">
        <v>52</v>
      </c>
      <c r="G469" s="668" t="s">
        <v>2473</v>
      </c>
      <c r="H469" s="667" t="s">
        <v>2391</v>
      </c>
      <c r="I469" s="667" t="s">
        <v>1747</v>
      </c>
      <c r="J469" s="667" t="s">
        <v>52</v>
      </c>
      <c r="K469" s="667" t="s">
        <v>52</v>
      </c>
      <c r="L469" s="667" t="s">
        <v>52</v>
      </c>
      <c r="M469" s="666" t="s">
        <v>52</v>
      </c>
      <c r="N469" s="668" t="s">
        <v>2360</v>
      </c>
      <c r="O469" s="666" t="s">
        <v>268</v>
      </c>
      <c r="P469" s="667" t="s">
        <v>2361</v>
      </c>
      <c r="Q469" s="677" t="s">
        <v>2496</v>
      </c>
      <c r="R469" s="677"/>
      <c r="S469" s="668" t="s">
        <v>90</v>
      </c>
      <c r="T469" s="666" t="s">
        <v>90</v>
      </c>
      <c r="U469" s="669">
        <v>6</v>
      </c>
      <c r="V469" s="666">
        <v>3</v>
      </c>
      <c r="W469" s="666">
        <v>4</v>
      </c>
      <c r="X469" s="666">
        <v>3</v>
      </c>
      <c r="Y469" s="666">
        <v>5</v>
      </c>
      <c r="Z469" s="670">
        <v>50</v>
      </c>
      <c r="AA469" s="670">
        <v>100</v>
      </c>
      <c r="AB469" s="670">
        <v>60</v>
      </c>
      <c r="AC469" s="670">
        <v>33.333333333333329</v>
      </c>
      <c r="AD469" s="671">
        <v>1</v>
      </c>
      <c r="AE469" s="672">
        <v>1</v>
      </c>
      <c r="AF469" s="673">
        <v>0</v>
      </c>
      <c r="AG469" s="673">
        <v>0</v>
      </c>
      <c r="AH469" s="672">
        <v>1</v>
      </c>
      <c r="AI469" s="673">
        <v>0</v>
      </c>
      <c r="AJ469" s="674">
        <v>1</v>
      </c>
      <c r="AK469" s="675">
        <v>1</v>
      </c>
      <c r="AL469" s="675">
        <v>1</v>
      </c>
      <c r="AM469" s="675">
        <v>1</v>
      </c>
      <c r="AN469" s="676">
        <v>0</v>
      </c>
      <c r="AO469" s="672">
        <v>1</v>
      </c>
      <c r="AP469" s="675">
        <v>0</v>
      </c>
      <c r="AQ469" s="675">
        <v>1</v>
      </c>
      <c r="AR469" s="675">
        <v>1</v>
      </c>
      <c r="AW469" s="433"/>
    </row>
    <row r="470" spans="1:64" x14ac:dyDescent="0.2">
      <c r="A470" s="666">
        <v>31</v>
      </c>
      <c r="B470" s="666" t="s">
        <v>2494</v>
      </c>
      <c r="C470" s="666">
        <v>2016</v>
      </c>
      <c r="D470" s="667" t="s">
        <v>2356</v>
      </c>
      <c r="E470" s="666" t="s">
        <v>2489</v>
      </c>
      <c r="F470" s="666" t="s">
        <v>52</v>
      </c>
      <c r="G470" s="668" t="s">
        <v>2473</v>
      </c>
      <c r="H470" s="667" t="s">
        <v>2391</v>
      </c>
      <c r="I470" s="667" t="s">
        <v>1748</v>
      </c>
      <c r="J470" s="667" t="s">
        <v>52</v>
      </c>
      <c r="K470" s="667" t="s">
        <v>52</v>
      </c>
      <c r="L470" s="667" t="s">
        <v>52</v>
      </c>
      <c r="M470" s="666" t="s">
        <v>52</v>
      </c>
      <c r="N470" s="668" t="s">
        <v>2360</v>
      </c>
      <c r="O470" s="666" t="s">
        <v>268</v>
      </c>
      <c r="P470" s="667" t="s">
        <v>2361</v>
      </c>
      <c r="Q470" s="677" t="s">
        <v>2496</v>
      </c>
      <c r="R470" s="677"/>
      <c r="S470" s="668" t="s">
        <v>90</v>
      </c>
      <c r="T470" s="666" t="s">
        <v>90</v>
      </c>
      <c r="U470" s="669">
        <v>6</v>
      </c>
      <c r="V470" s="666">
        <v>3</v>
      </c>
      <c r="W470" s="666">
        <v>4</v>
      </c>
      <c r="X470" s="666">
        <v>3</v>
      </c>
      <c r="Y470" s="666">
        <v>5</v>
      </c>
      <c r="Z470" s="670">
        <v>50</v>
      </c>
      <c r="AA470" s="670">
        <v>100</v>
      </c>
      <c r="AB470" s="670">
        <v>60</v>
      </c>
      <c r="AC470" s="670">
        <v>33.333333333333329</v>
      </c>
      <c r="AD470" s="671">
        <v>1</v>
      </c>
      <c r="AE470" s="672">
        <v>1</v>
      </c>
      <c r="AF470" s="673">
        <v>0</v>
      </c>
      <c r="AG470" s="673">
        <v>0</v>
      </c>
      <c r="AH470" s="672">
        <v>1</v>
      </c>
      <c r="AI470" s="673">
        <v>0</v>
      </c>
      <c r="AJ470" s="674">
        <v>1</v>
      </c>
      <c r="AK470" s="675">
        <v>1</v>
      </c>
      <c r="AL470" s="675">
        <v>1</v>
      </c>
      <c r="AM470" s="675">
        <v>1</v>
      </c>
      <c r="AN470" s="676">
        <v>0</v>
      </c>
      <c r="AO470" s="672">
        <v>1</v>
      </c>
      <c r="AP470" s="675">
        <v>0</v>
      </c>
      <c r="AQ470" s="675">
        <v>1</v>
      </c>
      <c r="AR470" s="675">
        <v>1</v>
      </c>
    </row>
    <row r="471" spans="1:64" x14ac:dyDescent="0.2">
      <c r="A471" s="666">
        <v>31</v>
      </c>
      <c r="B471" s="666" t="s">
        <v>2494</v>
      </c>
      <c r="C471" s="666">
        <v>2016</v>
      </c>
      <c r="D471" s="667" t="s">
        <v>2356</v>
      </c>
      <c r="E471" s="666" t="s">
        <v>2489</v>
      </c>
      <c r="F471" s="666" t="s">
        <v>52</v>
      </c>
      <c r="G471" s="668" t="s">
        <v>2473</v>
      </c>
      <c r="H471" s="667" t="s">
        <v>2391</v>
      </c>
      <c r="I471" s="667" t="s">
        <v>1749</v>
      </c>
      <c r="J471" s="667" t="s">
        <v>52</v>
      </c>
      <c r="K471" s="667" t="s">
        <v>52</v>
      </c>
      <c r="L471" s="667" t="s">
        <v>52</v>
      </c>
      <c r="M471" s="666" t="s">
        <v>52</v>
      </c>
      <c r="N471" s="668" t="s">
        <v>2360</v>
      </c>
      <c r="O471" s="666" t="s">
        <v>268</v>
      </c>
      <c r="P471" s="667" t="s">
        <v>2361</v>
      </c>
      <c r="Q471" s="677" t="s">
        <v>2496</v>
      </c>
      <c r="R471" s="677"/>
      <c r="S471" s="668" t="s">
        <v>90</v>
      </c>
      <c r="T471" s="666" t="s">
        <v>90</v>
      </c>
      <c r="U471" s="669">
        <v>6</v>
      </c>
      <c r="V471" s="666">
        <v>3</v>
      </c>
      <c r="W471" s="666">
        <v>4</v>
      </c>
      <c r="X471" s="666">
        <v>3</v>
      </c>
      <c r="Y471" s="666">
        <v>5</v>
      </c>
      <c r="Z471" s="670">
        <v>50</v>
      </c>
      <c r="AA471" s="670">
        <v>100</v>
      </c>
      <c r="AB471" s="670">
        <v>60</v>
      </c>
      <c r="AC471" s="670">
        <v>33.333333333333329</v>
      </c>
      <c r="AD471" s="671">
        <v>1</v>
      </c>
      <c r="AE471" s="672">
        <v>1</v>
      </c>
      <c r="AF471" s="673">
        <v>0</v>
      </c>
      <c r="AG471" s="673">
        <v>0</v>
      </c>
      <c r="AH471" s="672">
        <v>1</v>
      </c>
      <c r="AI471" s="673">
        <v>0</v>
      </c>
      <c r="AJ471" s="674">
        <v>1</v>
      </c>
      <c r="AK471" s="675">
        <v>1</v>
      </c>
      <c r="AL471" s="675">
        <v>1</v>
      </c>
      <c r="AM471" s="675">
        <v>1</v>
      </c>
      <c r="AN471" s="676">
        <v>0</v>
      </c>
      <c r="AO471" s="672">
        <v>1</v>
      </c>
      <c r="AP471" s="675">
        <v>0</v>
      </c>
      <c r="AQ471" s="675">
        <v>1</v>
      </c>
      <c r="AR471" s="675">
        <v>1</v>
      </c>
    </row>
    <row r="472" spans="1:64" x14ac:dyDescent="0.2">
      <c r="A472" s="666">
        <v>32</v>
      </c>
      <c r="B472" s="666" t="s">
        <v>2492</v>
      </c>
      <c r="C472" s="666">
        <v>2016</v>
      </c>
      <c r="D472" s="667" t="s">
        <v>2356</v>
      </c>
      <c r="E472" s="666" t="s">
        <v>2489</v>
      </c>
      <c r="F472" s="666" t="s">
        <v>52</v>
      </c>
      <c r="G472" s="668" t="s">
        <v>2473</v>
      </c>
      <c r="H472" s="667" t="s">
        <v>2391</v>
      </c>
      <c r="I472" s="667" t="s">
        <v>1776</v>
      </c>
      <c r="J472" s="667" t="s">
        <v>52</v>
      </c>
      <c r="K472" s="667" t="s">
        <v>52</v>
      </c>
      <c r="L472" s="667" t="s">
        <v>52</v>
      </c>
      <c r="M472" s="666" t="s">
        <v>52</v>
      </c>
      <c r="N472" s="668" t="s">
        <v>2360</v>
      </c>
      <c r="O472" s="666" t="s">
        <v>268</v>
      </c>
      <c r="P472" s="667" t="s">
        <v>2361</v>
      </c>
      <c r="Q472" s="677" t="s">
        <v>2496</v>
      </c>
      <c r="R472" s="677"/>
      <c r="S472" s="668" t="s">
        <v>90</v>
      </c>
      <c r="T472" s="667" t="s">
        <v>90</v>
      </c>
      <c r="U472" s="669">
        <v>6</v>
      </c>
      <c r="V472" s="666">
        <v>3</v>
      </c>
      <c r="W472" s="666">
        <v>4</v>
      </c>
      <c r="X472" s="666">
        <v>3</v>
      </c>
      <c r="Y472" s="666">
        <v>5</v>
      </c>
      <c r="Z472" s="670">
        <v>50</v>
      </c>
      <c r="AA472" s="670">
        <v>100</v>
      </c>
      <c r="AB472" s="670">
        <v>60</v>
      </c>
      <c r="AC472" s="670">
        <v>33.333333333333329</v>
      </c>
      <c r="AD472" s="671">
        <v>1</v>
      </c>
      <c r="AE472" s="672">
        <v>1</v>
      </c>
      <c r="AF472" s="673">
        <v>0</v>
      </c>
      <c r="AG472" s="673">
        <v>0</v>
      </c>
      <c r="AH472" s="672">
        <v>1</v>
      </c>
      <c r="AI472" s="673">
        <v>0</v>
      </c>
      <c r="AJ472" s="674">
        <v>1</v>
      </c>
      <c r="AK472" s="675">
        <v>1</v>
      </c>
      <c r="AL472" s="675">
        <v>1</v>
      </c>
      <c r="AM472" s="675">
        <v>1</v>
      </c>
      <c r="AN472" s="676">
        <v>0</v>
      </c>
      <c r="AO472" s="672">
        <v>1</v>
      </c>
      <c r="AP472" s="675">
        <v>0</v>
      </c>
      <c r="AQ472" s="675">
        <v>1</v>
      </c>
      <c r="AR472" s="675">
        <v>1</v>
      </c>
    </row>
    <row r="473" spans="1:64" x14ac:dyDescent="0.2">
      <c r="A473" s="666">
        <v>32</v>
      </c>
      <c r="B473" s="666" t="s">
        <v>2492</v>
      </c>
      <c r="C473" s="666">
        <v>2016</v>
      </c>
      <c r="D473" s="667" t="s">
        <v>2356</v>
      </c>
      <c r="E473" s="666" t="s">
        <v>2489</v>
      </c>
      <c r="F473" s="666" t="s">
        <v>52</v>
      </c>
      <c r="G473" s="668" t="s">
        <v>2473</v>
      </c>
      <c r="H473" s="667" t="s">
        <v>2391</v>
      </c>
      <c r="I473" s="667" t="s">
        <v>1777</v>
      </c>
      <c r="J473" s="667" t="s">
        <v>52</v>
      </c>
      <c r="K473" s="667" t="s">
        <v>52</v>
      </c>
      <c r="L473" s="667" t="s">
        <v>52</v>
      </c>
      <c r="M473" s="666" t="s">
        <v>52</v>
      </c>
      <c r="N473" s="668" t="s">
        <v>2360</v>
      </c>
      <c r="O473" s="666" t="s">
        <v>268</v>
      </c>
      <c r="P473" s="667" t="s">
        <v>2361</v>
      </c>
      <c r="Q473" s="677" t="s">
        <v>2496</v>
      </c>
      <c r="R473" s="677"/>
      <c r="S473" s="668" t="s">
        <v>90</v>
      </c>
      <c r="T473" s="667" t="s">
        <v>90</v>
      </c>
      <c r="U473" s="669">
        <v>6</v>
      </c>
      <c r="V473" s="666">
        <v>3</v>
      </c>
      <c r="W473" s="666">
        <v>4</v>
      </c>
      <c r="X473" s="666">
        <v>3</v>
      </c>
      <c r="Y473" s="666">
        <v>5</v>
      </c>
      <c r="Z473" s="670">
        <v>50</v>
      </c>
      <c r="AA473" s="670">
        <v>100</v>
      </c>
      <c r="AB473" s="670">
        <v>60</v>
      </c>
      <c r="AC473" s="670">
        <v>33.333333333333329</v>
      </c>
      <c r="AD473" s="671">
        <v>1</v>
      </c>
      <c r="AE473" s="672">
        <v>1</v>
      </c>
      <c r="AF473" s="673">
        <v>0</v>
      </c>
      <c r="AG473" s="673">
        <v>0</v>
      </c>
      <c r="AH473" s="672">
        <v>1</v>
      </c>
      <c r="AI473" s="673">
        <v>0</v>
      </c>
      <c r="AJ473" s="674">
        <v>1</v>
      </c>
      <c r="AK473" s="675">
        <v>1</v>
      </c>
      <c r="AL473" s="675">
        <v>1</v>
      </c>
      <c r="AM473" s="675">
        <v>1</v>
      </c>
      <c r="AN473" s="676">
        <v>0</v>
      </c>
      <c r="AO473" s="672">
        <v>1</v>
      </c>
      <c r="AP473" s="675">
        <v>0</v>
      </c>
      <c r="AQ473" s="675">
        <v>1</v>
      </c>
      <c r="AR473" s="675">
        <v>1</v>
      </c>
    </row>
    <row r="474" spans="1:64" x14ac:dyDescent="0.2">
      <c r="A474" s="666">
        <v>29</v>
      </c>
      <c r="B474" s="666" t="s">
        <v>2488</v>
      </c>
      <c r="C474" s="666">
        <v>2016</v>
      </c>
      <c r="D474" s="667" t="s">
        <v>2356</v>
      </c>
      <c r="E474" s="666" t="s">
        <v>2489</v>
      </c>
      <c r="F474" s="666" t="s">
        <v>52</v>
      </c>
      <c r="G474" s="668" t="s">
        <v>2473</v>
      </c>
      <c r="H474" s="667" t="s">
        <v>2391</v>
      </c>
      <c r="I474" s="667" t="s">
        <v>1736</v>
      </c>
      <c r="J474" s="667" t="s">
        <v>52</v>
      </c>
      <c r="K474" s="667" t="s">
        <v>52</v>
      </c>
      <c r="L474" s="667" t="s">
        <v>52</v>
      </c>
      <c r="M474" s="666" t="s">
        <v>52</v>
      </c>
      <c r="N474" s="668" t="s">
        <v>2360</v>
      </c>
      <c r="O474" s="666" t="s">
        <v>268</v>
      </c>
      <c r="P474" s="667" t="s">
        <v>2361</v>
      </c>
      <c r="Q474" s="677" t="s">
        <v>544</v>
      </c>
      <c r="R474" s="677"/>
      <c r="S474" s="668" t="s">
        <v>90</v>
      </c>
      <c r="T474" s="667" t="s">
        <v>90</v>
      </c>
      <c r="U474" s="669">
        <v>6</v>
      </c>
      <c r="V474" s="666">
        <v>3</v>
      </c>
      <c r="W474" s="666">
        <v>4</v>
      </c>
      <c r="X474" s="666">
        <v>3</v>
      </c>
      <c r="Y474" s="666">
        <v>5</v>
      </c>
      <c r="Z474" s="670">
        <v>50</v>
      </c>
      <c r="AA474" s="670">
        <v>100</v>
      </c>
      <c r="AB474" s="670">
        <v>60</v>
      </c>
      <c r="AC474" s="670">
        <v>33.333333333333329</v>
      </c>
      <c r="AD474" s="671">
        <v>1</v>
      </c>
      <c r="AE474" s="672">
        <v>1</v>
      </c>
      <c r="AF474" s="673">
        <v>0</v>
      </c>
      <c r="AG474" s="673">
        <v>0</v>
      </c>
      <c r="AH474" s="672">
        <v>1</v>
      </c>
      <c r="AI474" s="673">
        <v>0</v>
      </c>
      <c r="AJ474" s="674">
        <v>1</v>
      </c>
      <c r="AK474" s="675">
        <v>1</v>
      </c>
      <c r="AL474" s="675">
        <v>1</v>
      </c>
      <c r="AM474" s="675">
        <v>1</v>
      </c>
      <c r="AN474" s="676">
        <v>0</v>
      </c>
      <c r="AO474" s="672">
        <v>1</v>
      </c>
      <c r="AP474" s="675">
        <v>0</v>
      </c>
      <c r="AQ474" s="675">
        <v>1</v>
      </c>
      <c r="AR474" s="675">
        <v>1</v>
      </c>
    </row>
    <row r="475" spans="1:64" x14ac:dyDescent="0.2">
      <c r="A475" s="666">
        <v>29</v>
      </c>
      <c r="B475" s="666" t="s">
        <v>2488</v>
      </c>
      <c r="C475" s="666">
        <v>2016</v>
      </c>
      <c r="D475" s="667" t="s">
        <v>2356</v>
      </c>
      <c r="E475" s="666" t="s">
        <v>2489</v>
      </c>
      <c r="F475" s="666" t="s">
        <v>52</v>
      </c>
      <c r="G475" s="668" t="s">
        <v>2473</v>
      </c>
      <c r="H475" s="667" t="s">
        <v>2391</v>
      </c>
      <c r="I475" s="667" t="s">
        <v>1738</v>
      </c>
      <c r="J475" s="667" t="s">
        <v>52</v>
      </c>
      <c r="K475" s="667" t="s">
        <v>52</v>
      </c>
      <c r="L475" s="667" t="s">
        <v>52</v>
      </c>
      <c r="M475" s="666" t="s">
        <v>52</v>
      </c>
      <c r="N475" s="668" t="s">
        <v>2360</v>
      </c>
      <c r="O475" s="666" t="s">
        <v>268</v>
      </c>
      <c r="P475" s="667" t="s">
        <v>2361</v>
      </c>
      <c r="Q475" s="677" t="s">
        <v>544</v>
      </c>
      <c r="R475" s="677"/>
      <c r="S475" s="668" t="s">
        <v>90</v>
      </c>
      <c r="T475" s="667" t="s">
        <v>90</v>
      </c>
      <c r="U475" s="669">
        <v>6</v>
      </c>
      <c r="V475" s="666">
        <v>3</v>
      </c>
      <c r="W475" s="666">
        <v>4</v>
      </c>
      <c r="X475" s="666">
        <v>3</v>
      </c>
      <c r="Y475" s="666">
        <v>5</v>
      </c>
      <c r="Z475" s="670">
        <v>50</v>
      </c>
      <c r="AA475" s="670">
        <v>100</v>
      </c>
      <c r="AB475" s="670">
        <v>60</v>
      </c>
      <c r="AC475" s="670">
        <v>33.333333333333329</v>
      </c>
      <c r="AD475" s="671">
        <v>1</v>
      </c>
      <c r="AE475" s="672">
        <v>1</v>
      </c>
      <c r="AF475" s="673">
        <v>0</v>
      </c>
      <c r="AG475" s="673">
        <v>0</v>
      </c>
      <c r="AH475" s="672">
        <v>1</v>
      </c>
      <c r="AI475" s="673">
        <v>0</v>
      </c>
      <c r="AJ475" s="674">
        <v>1</v>
      </c>
      <c r="AK475" s="675">
        <v>1</v>
      </c>
      <c r="AL475" s="675">
        <v>1</v>
      </c>
      <c r="AM475" s="675">
        <v>1</v>
      </c>
      <c r="AN475" s="676">
        <v>0</v>
      </c>
      <c r="AO475" s="672">
        <v>1</v>
      </c>
      <c r="AP475" s="675">
        <v>0</v>
      </c>
      <c r="AQ475" s="675">
        <v>1</v>
      </c>
      <c r="AR475" s="675">
        <v>1</v>
      </c>
    </row>
    <row r="476" spans="1:64" x14ac:dyDescent="0.2">
      <c r="A476" s="666">
        <v>29</v>
      </c>
      <c r="B476" s="666" t="s">
        <v>2488</v>
      </c>
      <c r="C476" s="666">
        <v>2016</v>
      </c>
      <c r="D476" s="667" t="s">
        <v>2356</v>
      </c>
      <c r="E476" s="666" t="s">
        <v>2489</v>
      </c>
      <c r="F476" s="666" t="s">
        <v>52</v>
      </c>
      <c r="G476" s="668" t="s">
        <v>2473</v>
      </c>
      <c r="H476" s="667" t="s">
        <v>2391</v>
      </c>
      <c r="I476" s="667" t="s">
        <v>1737</v>
      </c>
      <c r="J476" s="667" t="s">
        <v>52</v>
      </c>
      <c r="K476" s="667" t="s">
        <v>52</v>
      </c>
      <c r="L476" s="667" t="s">
        <v>52</v>
      </c>
      <c r="M476" s="666" t="s">
        <v>52</v>
      </c>
      <c r="N476" s="668" t="s">
        <v>2360</v>
      </c>
      <c r="O476" s="666" t="s">
        <v>268</v>
      </c>
      <c r="P476" s="667" t="s">
        <v>2361</v>
      </c>
      <c r="Q476" s="677" t="s">
        <v>544</v>
      </c>
      <c r="R476" s="677"/>
      <c r="S476" s="668" t="s">
        <v>90</v>
      </c>
      <c r="T476" s="667" t="s">
        <v>90</v>
      </c>
      <c r="U476" s="669">
        <v>6</v>
      </c>
      <c r="V476" s="666">
        <v>3</v>
      </c>
      <c r="W476" s="666">
        <v>4</v>
      </c>
      <c r="X476" s="666">
        <v>3</v>
      </c>
      <c r="Y476" s="666">
        <v>5</v>
      </c>
      <c r="Z476" s="670">
        <v>50</v>
      </c>
      <c r="AA476" s="670">
        <v>100</v>
      </c>
      <c r="AB476" s="670">
        <v>60</v>
      </c>
      <c r="AC476" s="670">
        <v>33.333333333333329</v>
      </c>
      <c r="AD476" s="671">
        <v>1</v>
      </c>
      <c r="AE476" s="672">
        <v>1</v>
      </c>
      <c r="AF476" s="673">
        <v>0</v>
      </c>
      <c r="AG476" s="673">
        <v>0</v>
      </c>
      <c r="AH476" s="672">
        <v>1</v>
      </c>
      <c r="AI476" s="673">
        <v>0</v>
      </c>
      <c r="AJ476" s="674">
        <v>1</v>
      </c>
      <c r="AK476" s="675">
        <v>1</v>
      </c>
      <c r="AL476" s="675">
        <v>1</v>
      </c>
      <c r="AM476" s="675">
        <v>1</v>
      </c>
      <c r="AN476" s="676">
        <v>0</v>
      </c>
      <c r="AO476" s="672">
        <v>1</v>
      </c>
      <c r="AP476" s="675">
        <v>0</v>
      </c>
      <c r="AQ476" s="675">
        <v>1</v>
      </c>
      <c r="AR476" s="675">
        <v>1</v>
      </c>
    </row>
    <row r="477" spans="1:64" x14ac:dyDescent="0.2">
      <c r="A477" s="666">
        <v>29</v>
      </c>
      <c r="B477" s="666" t="s">
        <v>2488</v>
      </c>
      <c r="C477" s="666">
        <v>2016</v>
      </c>
      <c r="D477" s="667" t="s">
        <v>2356</v>
      </c>
      <c r="E477" s="666" t="s">
        <v>2489</v>
      </c>
      <c r="F477" s="666" t="s">
        <v>52</v>
      </c>
      <c r="G477" s="668" t="s">
        <v>2473</v>
      </c>
      <c r="H477" s="667" t="s">
        <v>2391</v>
      </c>
      <c r="I477" s="667" t="s">
        <v>1741</v>
      </c>
      <c r="J477" s="667" t="s">
        <v>52</v>
      </c>
      <c r="K477" s="667" t="s">
        <v>52</v>
      </c>
      <c r="L477" s="667" t="s">
        <v>52</v>
      </c>
      <c r="M477" s="666" t="s">
        <v>52</v>
      </c>
      <c r="N477" s="668" t="s">
        <v>2360</v>
      </c>
      <c r="O477" s="666" t="s">
        <v>268</v>
      </c>
      <c r="P477" s="667" t="s">
        <v>2361</v>
      </c>
      <c r="Q477" s="677" t="s">
        <v>544</v>
      </c>
      <c r="R477" s="677"/>
      <c r="S477" s="668" t="s">
        <v>90</v>
      </c>
      <c r="T477" s="667" t="s">
        <v>90</v>
      </c>
      <c r="U477" s="669">
        <v>6</v>
      </c>
      <c r="V477" s="666">
        <v>3</v>
      </c>
      <c r="W477" s="666">
        <v>4</v>
      </c>
      <c r="X477" s="666">
        <v>3</v>
      </c>
      <c r="Y477" s="666">
        <v>5</v>
      </c>
      <c r="Z477" s="670">
        <v>50</v>
      </c>
      <c r="AA477" s="670">
        <v>100</v>
      </c>
      <c r="AB477" s="670">
        <v>60</v>
      </c>
      <c r="AC477" s="670">
        <v>33.333333333333329</v>
      </c>
      <c r="AD477" s="671">
        <v>1</v>
      </c>
      <c r="AE477" s="672">
        <v>1</v>
      </c>
      <c r="AF477" s="673">
        <v>0</v>
      </c>
      <c r="AG477" s="673">
        <v>0</v>
      </c>
      <c r="AH477" s="672">
        <v>1</v>
      </c>
      <c r="AI477" s="673">
        <v>0</v>
      </c>
      <c r="AJ477" s="674">
        <v>1</v>
      </c>
      <c r="AK477" s="675">
        <v>1</v>
      </c>
      <c r="AL477" s="675">
        <v>1</v>
      </c>
      <c r="AM477" s="675">
        <v>1</v>
      </c>
      <c r="AN477" s="676">
        <v>0</v>
      </c>
      <c r="AO477" s="672">
        <v>1</v>
      </c>
      <c r="AP477" s="675">
        <v>0</v>
      </c>
      <c r="AQ477" s="675">
        <v>1</v>
      </c>
      <c r="AR477" s="675">
        <v>1</v>
      </c>
      <c r="AS477" s="678"/>
      <c r="AT477" s="679"/>
      <c r="AU477" s="679"/>
      <c r="AV477" s="679"/>
      <c r="AW477" s="679"/>
      <c r="AX477" s="679"/>
      <c r="AY477" s="679"/>
      <c r="AZ477" s="679"/>
      <c r="BA477" s="679"/>
      <c r="BB477" s="679"/>
      <c r="BC477" s="679"/>
      <c r="BD477" s="679"/>
      <c r="BE477" s="679"/>
      <c r="BF477" s="679"/>
      <c r="BG477" s="679"/>
      <c r="BH477" s="679"/>
      <c r="BI477" s="679"/>
      <c r="BJ477" s="679"/>
      <c r="BK477" s="679"/>
      <c r="BL477" s="679"/>
    </row>
    <row r="478" spans="1:64" x14ac:dyDescent="0.2">
      <c r="A478" s="666">
        <v>29</v>
      </c>
      <c r="B478" s="666" t="s">
        <v>2488</v>
      </c>
      <c r="C478" s="666">
        <v>2016</v>
      </c>
      <c r="D478" s="667" t="s">
        <v>2356</v>
      </c>
      <c r="E478" s="666" t="s">
        <v>2489</v>
      </c>
      <c r="F478" s="666" t="s">
        <v>52</v>
      </c>
      <c r="G478" s="668" t="s">
        <v>2473</v>
      </c>
      <c r="H478" s="667" t="s">
        <v>2391</v>
      </c>
      <c r="I478" s="667" t="s">
        <v>1740</v>
      </c>
      <c r="J478" s="667" t="s">
        <v>52</v>
      </c>
      <c r="K478" s="667" t="s">
        <v>52</v>
      </c>
      <c r="L478" s="667" t="s">
        <v>52</v>
      </c>
      <c r="M478" s="666" t="s">
        <v>52</v>
      </c>
      <c r="N478" s="668" t="s">
        <v>2360</v>
      </c>
      <c r="O478" s="666" t="s">
        <v>268</v>
      </c>
      <c r="P478" s="667" t="s">
        <v>2361</v>
      </c>
      <c r="Q478" s="677" t="s">
        <v>544</v>
      </c>
      <c r="R478" s="677"/>
      <c r="S478" s="668" t="s">
        <v>90</v>
      </c>
      <c r="T478" s="667" t="s">
        <v>90</v>
      </c>
      <c r="U478" s="669">
        <v>6</v>
      </c>
      <c r="V478" s="666">
        <v>3</v>
      </c>
      <c r="W478" s="666">
        <v>4</v>
      </c>
      <c r="X478" s="666">
        <v>3</v>
      </c>
      <c r="Y478" s="666">
        <v>5</v>
      </c>
      <c r="Z478" s="670">
        <v>50</v>
      </c>
      <c r="AA478" s="670">
        <v>100</v>
      </c>
      <c r="AB478" s="670">
        <v>60</v>
      </c>
      <c r="AC478" s="670">
        <v>33.333333333333329</v>
      </c>
      <c r="AD478" s="671">
        <v>1</v>
      </c>
      <c r="AE478" s="672">
        <v>1</v>
      </c>
      <c r="AF478" s="673">
        <v>0</v>
      </c>
      <c r="AG478" s="673">
        <v>0</v>
      </c>
      <c r="AH478" s="672">
        <v>1</v>
      </c>
      <c r="AI478" s="673">
        <v>0</v>
      </c>
      <c r="AJ478" s="674">
        <v>1</v>
      </c>
      <c r="AK478" s="675">
        <v>1</v>
      </c>
      <c r="AL478" s="675">
        <v>1</v>
      </c>
      <c r="AM478" s="675">
        <v>1</v>
      </c>
      <c r="AN478" s="676">
        <v>0</v>
      </c>
      <c r="AO478" s="672">
        <v>1</v>
      </c>
      <c r="AP478" s="675">
        <v>0</v>
      </c>
      <c r="AQ478" s="675">
        <v>1</v>
      </c>
      <c r="AR478" s="675">
        <v>1</v>
      </c>
    </row>
    <row r="479" spans="1:64" x14ac:dyDescent="0.2">
      <c r="A479" s="666">
        <v>29</v>
      </c>
      <c r="B479" s="666" t="s">
        <v>2488</v>
      </c>
      <c r="C479" s="666">
        <v>2016</v>
      </c>
      <c r="D479" s="667" t="s">
        <v>2356</v>
      </c>
      <c r="E479" s="666" t="s">
        <v>2489</v>
      </c>
      <c r="F479" s="666" t="s">
        <v>52</v>
      </c>
      <c r="G479" s="668" t="s">
        <v>2473</v>
      </c>
      <c r="H479" s="667" t="s">
        <v>2391</v>
      </c>
      <c r="I479" s="667" t="s">
        <v>1739</v>
      </c>
      <c r="J479" s="667" t="s">
        <v>52</v>
      </c>
      <c r="K479" s="667" t="s">
        <v>52</v>
      </c>
      <c r="L479" s="667" t="s">
        <v>52</v>
      </c>
      <c r="M479" s="666" t="s">
        <v>52</v>
      </c>
      <c r="N479" s="668" t="s">
        <v>2360</v>
      </c>
      <c r="O479" s="666" t="s">
        <v>268</v>
      </c>
      <c r="P479" s="667" t="s">
        <v>2361</v>
      </c>
      <c r="Q479" s="677" t="s">
        <v>544</v>
      </c>
      <c r="R479" s="677"/>
      <c r="S479" s="668" t="s">
        <v>90</v>
      </c>
      <c r="T479" s="667" t="s">
        <v>90</v>
      </c>
      <c r="U479" s="669">
        <v>6</v>
      </c>
      <c r="V479" s="666">
        <v>3</v>
      </c>
      <c r="W479" s="666">
        <v>4</v>
      </c>
      <c r="X479" s="666">
        <v>3</v>
      </c>
      <c r="Y479" s="666">
        <v>5</v>
      </c>
      <c r="Z479" s="670">
        <v>50</v>
      </c>
      <c r="AA479" s="670">
        <v>100</v>
      </c>
      <c r="AB479" s="670">
        <v>60</v>
      </c>
      <c r="AC479" s="670">
        <v>33.333333333333329</v>
      </c>
      <c r="AD479" s="671">
        <v>1</v>
      </c>
      <c r="AE479" s="672">
        <v>1</v>
      </c>
      <c r="AF479" s="673">
        <v>0</v>
      </c>
      <c r="AG479" s="673">
        <v>0</v>
      </c>
      <c r="AH479" s="672">
        <v>1</v>
      </c>
      <c r="AI479" s="673">
        <v>0</v>
      </c>
      <c r="AJ479" s="674">
        <v>1</v>
      </c>
      <c r="AK479" s="675">
        <v>1</v>
      </c>
      <c r="AL479" s="675">
        <v>1</v>
      </c>
      <c r="AM479" s="675">
        <v>1</v>
      </c>
      <c r="AN479" s="676">
        <v>0</v>
      </c>
      <c r="AO479" s="672">
        <v>1</v>
      </c>
      <c r="AP479" s="675">
        <v>0</v>
      </c>
      <c r="AQ479" s="675">
        <v>1</v>
      </c>
      <c r="AR479" s="675">
        <v>1</v>
      </c>
    </row>
    <row r="480" spans="1:64" x14ac:dyDescent="0.2">
      <c r="A480" s="666">
        <v>30</v>
      </c>
      <c r="B480" s="666" t="s">
        <v>2491</v>
      </c>
      <c r="C480" s="666">
        <v>2016</v>
      </c>
      <c r="D480" s="667" t="s">
        <v>2356</v>
      </c>
      <c r="E480" s="666" t="s">
        <v>2489</v>
      </c>
      <c r="F480" s="666" t="s">
        <v>52</v>
      </c>
      <c r="G480" s="668" t="s">
        <v>2473</v>
      </c>
      <c r="H480" s="667" t="s">
        <v>2391</v>
      </c>
      <c r="I480" s="667" t="s">
        <v>1742</v>
      </c>
      <c r="J480" s="667" t="s">
        <v>52</v>
      </c>
      <c r="K480" s="667" t="s">
        <v>52</v>
      </c>
      <c r="L480" s="667" t="s">
        <v>52</v>
      </c>
      <c r="M480" s="666" t="s">
        <v>52</v>
      </c>
      <c r="N480" s="668" t="s">
        <v>2360</v>
      </c>
      <c r="O480" s="666" t="s">
        <v>268</v>
      </c>
      <c r="P480" s="667" t="s">
        <v>2361</v>
      </c>
      <c r="Q480" s="677" t="s">
        <v>544</v>
      </c>
      <c r="R480" s="677"/>
      <c r="S480" s="668" t="s">
        <v>90</v>
      </c>
      <c r="T480" s="667" t="s">
        <v>90</v>
      </c>
      <c r="U480" s="669">
        <v>6</v>
      </c>
      <c r="V480" s="666">
        <v>3</v>
      </c>
      <c r="W480" s="666">
        <v>4</v>
      </c>
      <c r="X480" s="666">
        <v>3</v>
      </c>
      <c r="Y480" s="666">
        <v>5</v>
      </c>
      <c r="Z480" s="670">
        <v>50</v>
      </c>
      <c r="AA480" s="670">
        <v>100</v>
      </c>
      <c r="AB480" s="670">
        <v>60</v>
      </c>
      <c r="AC480" s="670">
        <v>33.333333333333329</v>
      </c>
      <c r="AD480" s="671">
        <v>1</v>
      </c>
      <c r="AE480" s="672">
        <v>1</v>
      </c>
      <c r="AF480" s="673">
        <v>0</v>
      </c>
      <c r="AG480" s="673">
        <v>0</v>
      </c>
      <c r="AH480" s="672">
        <v>1</v>
      </c>
      <c r="AI480" s="673">
        <v>0</v>
      </c>
      <c r="AJ480" s="674">
        <v>1</v>
      </c>
      <c r="AK480" s="675">
        <v>1</v>
      </c>
      <c r="AL480" s="675">
        <v>1</v>
      </c>
      <c r="AM480" s="675">
        <v>1</v>
      </c>
      <c r="AN480" s="676">
        <v>0</v>
      </c>
      <c r="AO480" s="672">
        <v>1</v>
      </c>
      <c r="AP480" s="675">
        <v>0</v>
      </c>
      <c r="AQ480" s="675">
        <v>1</v>
      </c>
      <c r="AR480" s="675">
        <v>1</v>
      </c>
    </row>
    <row r="481" spans="1:44" x14ac:dyDescent="0.2">
      <c r="A481" s="666">
        <v>30</v>
      </c>
      <c r="B481" s="666" t="s">
        <v>2491</v>
      </c>
      <c r="C481" s="666">
        <v>2016</v>
      </c>
      <c r="D481" s="667" t="s">
        <v>2356</v>
      </c>
      <c r="E481" s="666" t="s">
        <v>2489</v>
      </c>
      <c r="F481" s="666" t="s">
        <v>52</v>
      </c>
      <c r="G481" s="668" t="s">
        <v>2473</v>
      </c>
      <c r="H481" s="667" t="s">
        <v>2391</v>
      </c>
      <c r="I481" s="667" t="s">
        <v>1743</v>
      </c>
      <c r="J481" s="667" t="s">
        <v>52</v>
      </c>
      <c r="K481" s="667" t="s">
        <v>52</v>
      </c>
      <c r="L481" s="667" t="s">
        <v>52</v>
      </c>
      <c r="M481" s="666" t="s">
        <v>52</v>
      </c>
      <c r="N481" s="668" t="s">
        <v>2360</v>
      </c>
      <c r="O481" s="666" t="s">
        <v>268</v>
      </c>
      <c r="P481" s="667" t="s">
        <v>2361</v>
      </c>
      <c r="Q481" s="677" t="s">
        <v>544</v>
      </c>
      <c r="R481" s="677"/>
      <c r="S481" s="668" t="s">
        <v>90</v>
      </c>
      <c r="T481" s="667" t="s">
        <v>90</v>
      </c>
      <c r="U481" s="669">
        <v>6</v>
      </c>
      <c r="V481" s="666">
        <v>3</v>
      </c>
      <c r="W481" s="666">
        <v>4</v>
      </c>
      <c r="X481" s="666">
        <v>3</v>
      </c>
      <c r="Y481" s="666">
        <v>5</v>
      </c>
      <c r="Z481" s="670">
        <v>50</v>
      </c>
      <c r="AA481" s="670">
        <v>100</v>
      </c>
      <c r="AB481" s="670">
        <v>60</v>
      </c>
      <c r="AC481" s="670">
        <v>33.333333333333329</v>
      </c>
      <c r="AD481" s="671">
        <v>1</v>
      </c>
      <c r="AE481" s="672">
        <v>1</v>
      </c>
      <c r="AF481" s="673">
        <v>0</v>
      </c>
      <c r="AG481" s="673">
        <v>0</v>
      </c>
      <c r="AH481" s="672">
        <v>1</v>
      </c>
      <c r="AI481" s="673">
        <v>0</v>
      </c>
      <c r="AJ481" s="674">
        <v>1</v>
      </c>
      <c r="AK481" s="675">
        <v>1</v>
      </c>
      <c r="AL481" s="675">
        <v>1</v>
      </c>
      <c r="AM481" s="675">
        <v>1</v>
      </c>
      <c r="AN481" s="676">
        <v>0</v>
      </c>
      <c r="AO481" s="672">
        <v>1</v>
      </c>
      <c r="AP481" s="675">
        <v>0</v>
      </c>
      <c r="AQ481" s="675">
        <v>1</v>
      </c>
      <c r="AR481" s="675">
        <v>1</v>
      </c>
    </row>
    <row r="482" spans="1:44" x14ac:dyDescent="0.2">
      <c r="A482" s="666">
        <v>30</v>
      </c>
      <c r="B482" s="666" t="s">
        <v>2491</v>
      </c>
      <c r="C482" s="666">
        <v>2016</v>
      </c>
      <c r="D482" s="667" t="s">
        <v>2356</v>
      </c>
      <c r="E482" s="666" t="s">
        <v>2489</v>
      </c>
      <c r="F482" s="666" t="s">
        <v>52</v>
      </c>
      <c r="G482" s="668" t="s">
        <v>2473</v>
      </c>
      <c r="H482" s="667" t="s">
        <v>2391</v>
      </c>
      <c r="I482" s="667" t="s">
        <v>1744</v>
      </c>
      <c r="J482" s="667" t="s">
        <v>52</v>
      </c>
      <c r="K482" s="667" t="s">
        <v>52</v>
      </c>
      <c r="L482" s="667" t="s">
        <v>52</v>
      </c>
      <c r="M482" s="666" t="s">
        <v>52</v>
      </c>
      <c r="N482" s="668" t="s">
        <v>2360</v>
      </c>
      <c r="O482" s="666" t="s">
        <v>268</v>
      </c>
      <c r="P482" s="667" t="s">
        <v>2361</v>
      </c>
      <c r="Q482" s="677" t="s">
        <v>544</v>
      </c>
      <c r="R482" s="677"/>
      <c r="S482" s="668" t="s">
        <v>90</v>
      </c>
      <c r="T482" s="667" t="s">
        <v>90</v>
      </c>
      <c r="U482" s="669">
        <v>6</v>
      </c>
      <c r="V482" s="666">
        <v>3</v>
      </c>
      <c r="W482" s="666">
        <v>4</v>
      </c>
      <c r="X482" s="666">
        <v>3</v>
      </c>
      <c r="Y482" s="666">
        <v>5</v>
      </c>
      <c r="Z482" s="670">
        <v>50</v>
      </c>
      <c r="AA482" s="670">
        <v>100</v>
      </c>
      <c r="AB482" s="670">
        <v>60</v>
      </c>
      <c r="AC482" s="670">
        <v>33.333333333333329</v>
      </c>
      <c r="AD482" s="671">
        <v>1</v>
      </c>
      <c r="AE482" s="672">
        <v>1</v>
      </c>
      <c r="AF482" s="673">
        <v>0</v>
      </c>
      <c r="AG482" s="673">
        <v>0</v>
      </c>
      <c r="AH482" s="672">
        <v>1</v>
      </c>
      <c r="AI482" s="673">
        <v>0</v>
      </c>
      <c r="AJ482" s="674">
        <v>1</v>
      </c>
      <c r="AK482" s="675">
        <v>1</v>
      </c>
      <c r="AL482" s="675">
        <v>1</v>
      </c>
      <c r="AM482" s="675">
        <v>1</v>
      </c>
      <c r="AN482" s="676">
        <v>0</v>
      </c>
      <c r="AO482" s="672">
        <v>1</v>
      </c>
      <c r="AP482" s="675">
        <v>0</v>
      </c>
      <c r="AQ482" s="675">
        <v>1</v>
      </c>
      <c r="AR482" s="675">
        <v>1</v>
      </c>
    </row>
    <row r="483" spans="1:44" x14ac:dyDescent="0.2">
      <c r="A483" s="666">
        <v>30</v>
      </c>
      <c r="B483" s="666" t="s">
        <v>2491</v>
      </c>
      <c r="C483" s="666">
        <v>2016</v>
      </c>
      <c r="D483" s="667" t="s">
        <v>2356</v>
      </c>
      <c r="E483" s="666" t="s">
        <v>2489</v>
      </c>
      <c r="F483" s="666" t="s">
        <v>52</v>
      </c>
      <c r="G483" s="668" t="s">
        <v>2473</v>
      </c>
      <c r="H483" s="667" t="s">
        <v>2391</v>
      </c>
      <c r="I483" s="667" t="s">
        <v>1745</v>
      </c>
      <c r="J483" s="667" t="s">
        <v>52</v>
      </c>
      <c r="K483" s="667" t="s">
        <v>52</v>
      </c>
      <c r="L483" s="667" t="s">
        <v>52</v>
      </c>
      <c r="M483" s="666" t="s">
        <v>52</v>
      </c>
      <c r="N483" s="668" t="s">
        <v>2360</v>
      </c>
      <c r="O483" s="666" t="s">
        <v>268</v>
      </c>
      <c r="P483" s="667" t="s">
        <v>2361</v>
      </c>
      <c r="Q483" s="677" t="s">
        <v>544</v>
      </c>
      <c r="R483" s="677"/>
      <c r="S483" s="668" t="s">
        <v>90</v>
      </c>
      <c r="T483" s="667" t="s">
        <v>90</v>
      </c>
      <c r="U483" s="669">
        <v>6</v>
      </c>
      <c r="V483" s="666">
        <v>3</v>
      </c>
      <c r="W483" s="666">
        <v>4</v>
      </c>
      <c r="X483" s="666">
        <v>3</v>
      </c>
      <c r="Y483" s="666">
        <v>5</v>
      </c>
      <c r="Z483" s="670">
        <v>50</v>
      </c>
      <c r="AA483" s="670">
        <v>100</v>
      </c>
      <c r="AB483" s="670">
        <v>60</v>
      </c>
      <c r="AC483" s="670">
        <v>33.333333333333329</v>
      </c>
      <c r="AD483" s="671">
        <v>1</v>
      </c>
      <c r="AE483" s="672">
        <v>1</v>
      </c>
      <c r="AF483" s="673">
        <v>0</v>
      </c>
      <c r="AG483" s="673">
        <v>0</v>
      </c>
      <c r="AH483" s="672">
        <v>1</v>
      </c>
      <c r="AI483" s="673">
        <v>0</v>
      </c>
      <c r="AJ483" s="674">
        <v>1</v>
      </c>
      <c r="AK483" s="675">
        <v>1</v>
      </c>
      <c r="AL483" s="675">
        <v>1</v>
      </c>
      <c r="AM483" s="675">
        <v>1</v>
      </c>
      <c r="AN483" s="676">
        <v>0</v>
      </c>
      <c r="AO483" s="672">
        <v>1</v>
      </c>
      <c r="AP483" s="675">
        <v>0</v>
      </c>
      <c r="AQ483" s="675">
        <v>1</v>
      </c>
      <c r="AR483" s="675">
        <v>1</v>
      </c>
    </row>
    <row r="484" spans="1:44" x14ac:dyDescent="0.2">
      <c r="A484" s="666">
        <v>30</v>
      </c>
      <c r="B484" s="666" t="s">
        <v>2491</v>
      </c>
      <c r="C484" s="666">
        <v>2016</v>
      </c>
      <c r="D484" s="667" t="s">
        <v>2356</v>
      </c>
      <c r="E484" s="666" t="s">
        <v>2489</v>
      </c>
      <c r="F484" s="666" t="s">
        <v>52</v>
      </c>
      <c r="G484" s="668" t="s">
        <v>2473</v>
      </c>
      <c r="H484" s="667" t="s">
        <v>2391</v>
      </c>
      <c r="I484" s="667" t="s">
        <v>1746</v>
      </c>
      <c r="J484" s="667" t="s">
        <v>52</v>
      </c>
      <c r="K484" s="667" t="s">
        <v>52</v>
      </c>
      <c r="L484" s="667" t="s">
        <v>52</v>
      </c>
      <c r="M484" s="666" t="s">
        <v>52</v>
      </c>
      <c r="N484" s="668" t="s">
        <v>2360</v>
      </c>
      <c r="O484" s="666" t="s">
        <v>268</v>
      </c>
      <c r="P484" s="667" t="s">
        <v>2361</v>
      </c>
      <c r="Q484" s="677" t="s">
        <v>544</v>
      </c>
      <c r="R484" s="677"/>
      <c r="S484" s="668" t="s">
        <v>90</v>
      </c>
      <c r="T484" s="667" t="s">
        <v>90</v>
      </c>
      <c r="U484" s="669">
        <v>6</v>
      </c>
      <c r="V484" s="666">
        <v>3</v>
      </c>
      <c r="W484" s="666">
        <v>4</v>
      </c>
      <c r="X484" s="666">
        <v>3</v>
      </c>
      <c r="Y484" s="666">
        <v>5</v>
      </c>
      <c r="Z484" s="670">
        <v>50</v>
      </c>
      <c r="AA484" s="670">
        <v>100</v>
      </c>
      <c r="AB484" s="670">
        <v>60</v>
      </c>
      <c r="AC484" s="670">
        <v>33.333333333333329</v>
      </c>
      <c r="AD484" s="671">
        <v>1</v>
      </c>
      <c r="AE484" s="672">
        <v>1</v>
      </c>
      <c r="AF484" s="673">
        <v>0</v>
      </c>
      <c r="AG484" s="673">
        <v>0</v>
      </c>
      <c r="AH484" s="672">
        <v>1</v>
      </c>
      <c r="AI484" s="673">
        <v>0</v>
      </c>
      <c r="AJ484" s="674">
        <v>1</v>
      </c>
      <c r="AK484" s="675">
        <v>1</v>
      </c>
      <c r="AL484" s="675">
        <v>1</v>
      </c>
      <c r="AM484" s="675">
        <v>1</v>
      </c>
      <c r="AN484" s="676">
        <v>0</v>
      </c>
      <c r="AO484" s="672">
        <v>1</v>
      </c>
      <c r="AP484" s="675">
        <v>0</v>
      </c>
      <c r="AQ484" s="675">
        <v>1</v>
      </c>
      <c r="AR484" s="675">
        <v>1</v>
      </c>
    </row>
    <row r="485" spans="1:44" x14ac:dyDescent="0.2">
      <c r="A485" s="666">
        <v>30</v>
      </c>
      <c r="B485" s="666" t="s">
        <v>2491</v>
      </c>
      <c r="C485" s="666">
        <v>2016</v>
      </c>
      <c r="D485" s="667" t="s">
        <v>2356</v>
      </c>
      <c r="E485" s="666" t="s">
        <v>2489</v>
      </c>
      <c r="F485" s="666" t="s">
        <v>52</v>
      </c>
      <c r="G485" s="668" t="s">
        <v>2473</v>
      </c>
      <c r="H485" s="667" t="s">
        <v>2391</v>
      </c>
      <c r="I485" s="667" t="s">
        <v>1747</v>
      </c>
      <c r="J485" s="667" t="s">
        <v>52</v>
      </c>
      <c r="K485" s="667" t="s">
        <v>52</v>
      </c>
      <c r="L485" s="667" t="s">
        <v>52</v>
      </c>
      <c r="M485" s="666" t="s">
        <v>52</v>
      </c>
      <c r="N485" s="668" t="s">
        <v>2360</v>
      </c>
      <c r="O485" s="666" t="s">
        <v>268</v>
      </c>
      <c r="P485" s="667" t="s">
        <v>2361</v>
      </c>
      <c r="Q485" s="677" t="s">
        <v>544</v>
      </c>
      <c r="R485" s="677"/>
      <c r="S485" s="668" t="s">
        <v>90</v>
      </c>
      <c r="T485" s="667" t="s">
        <v>90</v>
      </c>
      <c r="U485" s="669">
        <v>6</v>
      </c>
      <c r="V485" s="666">
        <v>3</v>
      </c>
      <c r="W485" s="666">
        <v>4</v>
      </c>
      <c r="X485" s="666">
        <v>3</v>
      </c>
      <c r="Y485" s="666">
        <v>5</v>
      </c>
      <c r="Z485" s="670">
        <v>50</v>
      </c>
      <c r="AA485" s="670">
        <v>100</v>
      </c>
      <c r="AB485" s="670">
        <v>60</v>
      </c>
      <c r="AC485" s="670">
        <v>33.333333333333329</v>
      </c>
      <c r="AD485" s="671">
        <v>1</v>
      </c>
      <c r="AE485" s="672">
        <v>1</v>
      </c>
      <c r="AF485" s="673">
        <v>0</v>
      </c>
      <c r="AG485" s="673">
        <v>0</v>
      </c>
      <c r="AH485" s="672">
        <v>1</v>
      </c>
      <c r="AI485" s="673">
        <v>0</v>
      </c>
      <c r="AJ485" s="674">
        <v>1</v>
      </c>
      <c r="AK485" s="675">
        <v>1</v>
      </c>
      <c r="AL485" s="675">
        <v>1</v>
      </c>
      <c r="AM485" s="675">
        <v>1</v>
      </c>
      <c r="AN485" s="676">
        <v>0</v>
      </c>
      <c r="AO485" s="672">
        <v>1</v>
      </c>
      <c r="AP485" s="675">
        <v>0</v>
      </c>
      <c r="AQ485" s="675">
        <v>1</v>
      </c>
      <c r="AR485" s="675">
        <v>1</v>
      </c>
    </row>
    <row r="486" spans="1:44" x14ac:dyDescent="0.2">
      <c r="A486" s="666">
        <v>30</v>
      </c>
      <c r="B486" s="666" t="s">
        <v>2491</v>
      </c>
      <c r="C486" s="666">
        <v>2016</v>
      </c>
      <c r="D486" s="667" t="s">
        <v>2356</v>
      </c>
      <c r="E486" s="666" t="s">
        <v>2489</v>
      </c>
      <c r="F486" s="666" t="s">
        <v>52</v>
      </c>
      <c r="G486" s="668" t="s">
        <v>2473</v>
      </c>
      <c r="H486" s="667" t="s">
        <v>2391</v>
      </c>
      <c r="I486" s="667" t="s">
        <v>1748</v>
      </c>
      <c r="J486" s="667" t="s">
        <v>52</v>
      </c>
      <c r="K486" s="667" t="s">
        <v>52</v>
      </c>
      <c r="L486" s="667" t="s">
        <v>52</v>
      </c>
      <c r="M486" s="666" t="s">
        <v>52</v>
      </c>
      <c r="N486" s="668" t="s">
        <v>2360</v>
      </c>
      <c r="O486" s="666" t="s">
        <v>268</v>
      </c>
      <c r="P486" s="667" t="s">
        <v>2361</v>
      </c>
      <c r="Q486" s="677" t="s">
        <v>544</v>
      </c>
      <c r="R486" s="677"/>
      <c r="S486" s="668" t="s">
        <v>90</v>
      </c>
      <c r="T486" s="667" t="s">
        <v>90</v>
      </c>
      <c r="U486" s="669">
        <v>6</v>
      </c>
      <c r="V486" s="666">
        <v>3</v>
      </c>
      <c r="W486" s="666">
        <v>4</v>
      </c>
      <c r="X486" s="666">
        <v>3</v>
      </c>
      <c r="Y486" s="666">
        <v>5</v>
      </c>
      <c r="Z486" s="670">
        <v>50</v>
      </c>
      <c r="AA486" s="670">
        <v>100</v>
      </c>
      <c r="AB486" s="670">
        <v>60</v>
      </c>
      <c r="AC486" s="670">
        <v>33.333333333333329</v>
      </c>
      <c r="AD486" s="671">
        <v>1</v>
      </c>
      <c r="AE486" s="672">
        <v>1</v>
      </c>
      <c r="AF486" s="673">
        <v>0</v>
      </c>
      <c r="AG486" s="673">
        <v>0</v>
      </c>
      <c r="AH486" s="672">
        <v>1</v>
      </c>
      <c r="AI486" s="673">
        <v>0</v>
      </c>
      <c r="AJ486" s="674">
        <v>1</v>
      </c>
      <c r="AK486" s="675">
        <v>1</v>
      </c>
      <c r="AL486" s="675">
        <v>1</v>
      </c>
      <c r="AM486" s="675">
        <v>1</v>
      </c>
      <c r="AN486" s="676">
        <v>0</v>
      </c>
      <c r="AO486" s="672">
        <v>1</v>
      </c>
      <c r="AP486" s="675">
        <v>0</v>
      </c>
      <c r="AQ486" s="675">
        <v>1</v>
      </c>
      <c r="AR486" s="675">
        <v>1</v>
      </c>
    </row>
    <row r="487" spans="1:44" x14ac:dyDescent="0.2">
      <c r="A487" s="666">
        <v>30</v>
      </c>
      <c r="B487" s="666" t="s">
        <v>2491</v>
      </c>
      <c r="C487" s="666">
        <v>2016</v>
      </c>
      <c r="D487" s="667" t="s">
        <v>2356</v>
      </c>
      <c r="E487" s="666" t="s">
        <v>2489</v>
      </c>
      <c r="F487" s="666" t="s">
        <v>52</v>
      </c>
      <c r="G487" s="668" t="s">
        <v>2473</v>
      </c>
      <c r="H487" s="667" t="s">
        <v>2391</v>
      </c>
      <c r="I487" s="667" t="s">
        <v>1749</v>
      </c>
      <c r="J487" s="667" t="s">
        <v>52</v>
      </c>
      <c r="K487" s="667" t="s">
        <v>52</v>
      </c>
      <c r="L487" s="667" t="s">
        <v>52</v>
      </c>
      <c r="M487" s="666" t="s">
        <v>52</v>
      </c>
      <c r="N487" s="668" t="s">
        <v>2360</v>
      </c>
      <c r="O487" s="666" t="s">
        <v>268</v>
      </c>
      <c r="P487" s="667" t="s">
        <v>2361</v>
      </c>
      <c r="Q487" s="677" t="s">
        <v>544</v>
      </c>
      <c r="R487" s="677"/>
      <c r="S487" s="668" t="s">
        <v>90</v>
      </c>
      <c r="T487" s="667" t="s">
        <v>90</v>
      </c>
      <c r="U487" s="669">
        <v>6</v>
      </c>
      <c r="V487" s="666">
        <v>3</v>
      </c>
      <c r="W487" s="666">
        <v>4</v>
      </c>
      <c r="X487" s="666">
        <v>3</v>
      </c>
      <c r="Y487" s="666">
        <v>5</v>
      </c>
      <c r="Z487" s="670">
        <v>50</v>
      </c>
      <c r="AA487" s="670">
        <v>100</v>
      </c>
      <c r="AB487" s="670">
        <v>60</v>
      </c>
      <c r="AC487" s="670">
        <v>33.333333333333329</v>
      </c>
      <c r="AD487" s="671">
        <v>1</v>
      </c>
      <c r="AE487" s="672">
        <v>1</v>
      </c>
      <c r="AF487" s="673">
        <v>0</v>
      </c>
      <c r="AG487" s="673">
        <v>0</v>
      </c>
      <c r="AH487" s="672">
        <v>1</v>
      </c>
      <c r="AI487" s="673">
        <v>0</v>
      </c>
      <c r="AJ487" s="674">
        <v>1</v>
      </c>
      <c r="AK487" s="675">
        <v>1</v>
      </c>
      <c r="AL487" s="675">
        <v>1</v>
      </c>
      <c r="AM487" s="675">
        <v>1</v>
      </c>
      <c r="AN487" s="676">
        <v>0</v>
      </c>
      <c r="AO487" s="672">
        <v>1</v>
      </c>
      <c r="AP487" s="675">
        <v>0</v>
      </c>
      <c r="AQ487" s="675">
        <v>1</v>
      </c>
      <c r="AR487" s="675">
        <v>1</v>
      </c>
    </row>
    <row r="488" spans="1:44" x14ac:dyDescent="0.2">
      <c r="A488" s="666" t="s">
        <v>2382</v>
      </c>
      <c r="B488" s="666" t="s">
        <v>1357</v>
      </c>
      <c r="C488" s="666">
        <v>2017</v>
      </c>
      <c r="D488" s="667" t="s">
        <v>2356</v>
      </c>
      <c r="E488" s="666" t="s">
        <v>2335</v>
      </c>
      <c r="F488" s="666">
        <v>6.6529999999999996</v>
      </c>
      <c r="G488" s="668" t="s">
        <v>2336</v>
      </c>
      <c r="H488" s="667" t="s">
        <v>2383</v>
      </c>
      <c r="I488" s="667" t="s">
        <v>2384</v>
      </c>
      <c r="J488" s="667" t="s">
        <v>52</v>
      </c>
      <c r="K488" s="667" t="s">
        <v>52</v>
      </c>
      <c r="L488" s="667" t="s">
        <v>52</v>
      </c>
      <c r="M488" s="666" t="s">
        <v>2385</v>
      </c>
      <c r="N488" s="668" t="s">
        <v>2360</v>
      </c>
      <c r="O488" s="667" t="s">
        <v>368</v>
      </c>
      <c r="P488" s="667" t="s">
        <v>2386</v>
      </c>
      <c r="Q488" s="667" t="s">
        <v>2497</v>
      </c>
      <c r="R488" s="667" t="s">
        <v>2498</v>
      </c>
      <c r="S488" s="669" t="s">
        <v>1601</v>
      </c>
      <c r="T488" s="667" t="s">
        <v>358</v>
      </c>
      <c r="U488" s="669">
        <v>2</v>
      </c>
      <c r="V488" s="666">
        <v>4</v>
      </c>
      <c r="W488" s="666">
        <v>3</v>
      </c>
      <c r="X488" s="666">
        <v>2</v>
      </c>
      <c r="Y488" s="666">
        <v>9</v>
      </c>
      <c r="Z488" s="670">
        <v>66.666666666666657</v>
      </c>
      <c r="AA488" s="670">
        <v>75</v>
      </c>
      <c r="AB488" s="670">
        <v>40</v>
      </c>
      <c r="AC488" s="670">
        <v>60</v>
      </c>
      <c r="AD488" s="671">
        <v>1</v>
      </c>
      <c r="AE488" s="672">
        <v>1</v>
      </c>
      <c r="AF488" s="673">
        <v>0</v>
      </c>
      <c r="AG488" s="673">
        <v>0</v>
      </c>
      <c r="AH488" s="672">
        <v>1</v>
      </c>
      <c r="AI488" s="673">
        <v>1</v>
      </c>
      <c r="AJ488" s="674">
        <v>1</v>
      </c>
      <c r="AK488" s="675">
        <v>1</v>
      </c>
      <c r="AL488" s="675">
        <v>0</v>
      </c>
      <c r="AM488" s="675">
        <v>1</v>
      </c>
      <c r="AN488" s="676">
        <v>1</v>
      </c>
      <c r="AO488" s="672">
        <v>1</v>
      </c>
      <c r="AP488" s="675">
        <v>0</v>
      </c>
      <c r="AQ488" s="675">
        <v>0</v>
      </c>
      <c r="AR488" s="675">
        <v>0</v>
      </c>
    </row>
    <row r="489" spans="1:44" x14ac:dyDescent="0.2">
      <c r="A489" s="666" t="s">
        <v>2382</v>
      </c>
      <c r="B489" s="666" t="s">
        <v>1357</v>
      </c>
      <c r="C489" s="666">
        <v>2017</v>
      </c>
      <c r="D489" s="667" t="s">
        <v>2356</v>
      </c>
      <c r="E489" s="666" t="s">
        <v>2335</v>
      </c>
      <c r="F489" s="666">
        <v>6.6529999999999996</v>
      </c>
      <c r="G489" s="668" t="s">
        <v>2336</v>
      </c>
      <c r="H489" s="667" t="s">
        <v>2383</v>
      </c>
      <c r="I489" s="667" t="s">
        <v>2384</v>
      </c>
      <c r="J489" s="667" t="s">
        <v>52</v>
      </c>
      <c r="K489" s="667" t="s">
        <v>52</v>
      </c>
      <c r="L489" s="667" t="s">
        <v>52</v>
      </c>
      <c r="M489" s="666" t="s">
        <v>2385</v>
      </c>
      <c r="N489" s="668" t="s">
        <v>2360</v>
      </c>
      <c r="O489" s="667" t="s">
        <v>368</v>
      </c>
      <c r="P489" s="667" t="s">
        <v>2386</v>
      </c>
      <c r="Q489" s="667" t="s">
        <v>2499</v>
      </c>
      <c r="R489" s="667" t="s">
        <v>2500</v>
      </c>
      <c r="S489" s="669" t="s">
        <v>1601</v>
      </c>
      <c r="T489" s="667" t="s">
        <v>358</v>
      </c>
      <c r="U489" s="669">
        <v>2</v>
      </c>
      <c r="V489" s="666">
        <v>4</v>
      </c>
      <c r="W489" s="666">
        <v>3</v>
      </c>
      <c r="X489" s="666">
        <v>2</v>
      </c>
      <c r="Y489" s="666">
        <v>9</v>
      </c>
      <c r="Z489" s="670">
        <v>66.666666666666657</v>
      </c>
      <c r="AA489" s="670">
        <v>75</v>
      </c>
      <c r="AB489" s="670">
        <v>40</v>
      </c>
      <c r="AC489" s="670">
        <v>60</v>
      </c>
      <c r="AD489" s="671">
        <v>1</v>
      </c>
      <c r="AE489" s="672">
        <v>1</v>
      </c>
      <c r="AF489" s="673">
        <v>0</v>
      </c>
      <c r="AG489" s="673">
        <v>0</v>
      </c>
      <c r="AH489" s="672">
        <v>1</v>
      </c>
      <c r="AI489" s="673">
        <v>1</v>
      </c>
      <c r="AJ489" s="674">
        <v>1</v>
      </c>
      <c r="AK489" s="675">
        <v>1</v>
      </c>
      <c r="AL489" s="675">
        <v>0</v>
      </c>
      <c r="AM489" s="675">
        <v>1</v>
      </c>
      <c r="AN489" s="676">
        <v>1</v>
      </c>
      <c r="AO489" s="672">
        <v>1</v>
      </c>
      <c r="AP489" s="675">
        <v>0</v>
      </c>
      <c r="AQ489" s="675">
        <v>0</v>
      </c>
      <c r="AR489" s="675">
        <v>0</v>
      </c>
    </row>
    <row r="490" spans="1:44" x14ac:dyDescent="0.2">
      <c r="A490" s="666" t="s">
        <v>2388</v>
      </c>
      <c r="B490" s="666" t="s">
        <v>1357</v>
      </c>
      <c r="C490" s="666">
        <v>2017</v>
      </c>
      <c r="D490" s="667" t="s">
        <v>2356</v>
      </c>
      <c r="E490" s="666" t="s">
        <v>2335</v>
      </c>
      <c r="F490" s="666">
        <v>6.6529999999999996</v>
      </c>
      <c r="G490" s="668" t="s">
        <v>2336</v>
      </c>
      <c r="H490" s="667" t="s">
        <v>2383</v>
      </c>
      <c r="I490" s="667" t="s">
        <v>2384</v>
      </c>
      <c r="J490" s="667" t="s">
        <v>52</v>
      </c>
      <c r="K490" s="667" t="s">
        <v>52</v>
      </c>
      <c r="L490" s="667" t="s">
        <v>52</v>
      </c>
      <c r="M490" s="666" t="s">
        <v>2389</v>
      </c>
      <c r="N490" s="668" t="s">
        <v>2360</v>
      </c>
      <c r="O490" s="667" t="s">
        <v>368</v>
      </c>
      <c r="P490" s="667" t="s">
        <v>2386</v>
      </c>
      <c r="Q490" s="677" t="s">
        <v>366</v>
      </c>
      <c r="R490" s="677"/>
      <c r="S490" s="669" t="s">
        <v>1601</v>
      </c>
      <c r="T490" s="667" t="s">
        <v>358</v>
      </c>
      <c r="U490" s="669">
        <v>2</v>
      </c>
      <c r="V490" s="666">
        <v>4</v>
      </c>
      <c r="W490" s="666">
        <v>3</v>
      </c>
      <c r="X490" s="666">
        <v>2</v>
      </c>
      <c r="Y490" s="666">
        <v>9</v>
      </c>
      <c r="Z490" s="670">
        <v>66.666666666666657</v>
      </c>
      <c r="AA490" s="670">
        <v>75</v>
      </c>
      <c r="AB490" s="670">
        <v>40</v>
      </c>
      <c r="AC490" s="670">
        <v>60</v>
      </c>
      <c r="AD490" s="671">
        <v>1</v>
      </c>
      <c r="AE490" s="672">
        <v>1</v>
      </c>
      <c r="AF490" s="673">
        <v>0</v>
      </c>
      <c r="AG490" s="673">
        <v>0</v>
      </c>
      <c r="AH490" s="672">
        <v>1</v>
      </c>
      <c r="AI490" s="673">
        <v>1</v>
      </c>
      <c r="AJ490" s="674">
        <v>1</v>
      </c>
      <c r="AK490" s="675">
        <v>1</v>
      </c>
      <c r="AL490" s="675">
        <v>0</v>
      </c>
      <c r="AM490" s="675">
        <v>1</v>
      </c>
      <c r="AN490" s="676">
        <v>1</v>
      </c>
      <c r="AO490" s="672">
        <v>1</v>
      </c>
      <c r="AP490" s="675">
        <v>0</v>
      </c>
      <c r="AQ490" s="675">
        <v>0</v>
      </c>
      <c r="AR490" s="675">
        <v>0</v>
      </c>
    </row>
    <row r="491" spans="1:44" x14ac:dyDescent="0.2">
      <c r="A491" s="666">
        <v>17</v>
      </c>
      <c r="B491" s="666" t="s">
        <v>1350</v>
      </c>
      <c r="C491" s="666">
        <v>2013</v>
      </c>
      <c r="D491" s="667" t="s">
        <v>2356</v>
      </c>
      <c r="E491" s="666" t="s">
        <v>2370</v>
      </c>
      <c r="F491" s="666">
        <v>2.5</v>
      </c>
      <c r="G491" s="668" t="s">
        <v>2336</v>
      </c>
      <c r="H491" s="667" t="s">
        <v>2337</v>
      </c>
      <c r="I491" s="667" t="s">
        <v>73</v>
      </c>
      <c r="J491" s="667" t="s">
        <v>52</v>
      </c>
      <c r="K491" s="667" t="s">
        <v>52</v>
      </c>
      <c r="L491" s="667" t="s">
        <v>52</v>
      </c>
      <c r="M491" s="666" t="s">
        <v>52</v>
      </c>
      <c r="N491" s="668" t="s">
        <v>2348</v>
      </c>
      <c r="O491" s="667" t="s">
        <v>1582</v>
      </c>
      <c r="P491" s="667" t="s">
        <v>2378</v>
      </c>
      <c r="Q491" s="677" t="s">
        <v>78</v>
      </c>
      <c r="R491" s="677"/>
      <c r="S491" s="669" t="s">
        <v>1600</v>
      </c>
      <c r="T491" s="667" t="s">
        <v>512</v>
      </c>
      <c r="U491" s="669">
        <v>5</v>
      </c>
      <c r="V491" s="666">
        <v>3</v>
      </c>
      <c r="W491" s="666">
        <v>2</v>
      </c>
      <c r="X491" s="666">
        <v>4</v>
      </c>
      <c r="Y491" s="666">
        <v>9</v>
      </c>
      <c r="Z491" s="670">
        <v>50</v>
      </c>
      <c r="AA491" s="670">
        <v>50</v>
      </c>
      <c r="AB491" s="670">
        <v>80</v>
      </c>
      <c r="AC491" s="670">
        <v>60</v>
      </c>
      <c r="AD491" s="671">
        <v>0</v>
      </c>
      <c r="AE491" s="672">
        <v>1</v>
      </c>
      <c r="AF491" s="673">
        <v>0</v>
      </c>
      <c r="AG491" s="673">
        <v>0</v>
      </c>
      <c r="AH491" s="672">
        <v>1</v>
      </c>
      <c r="AI491" s="673">
        <v>1</v>
      </c>
      <c r="AJ491" s="674">
        <v>1</v>
      </c>
      <c r="AK491" s="675">
        <v>1</v>
      </c>
      <c r="AL491" s="675">
        <v>0</v>
      </c>
      <c r="AM491" s="675">
        <v>0</v>
      </c>
      <c r="AN491" s="676">
        <v>1</v>
      </c>
      <c r="AO491" s="672">
        <v>1</v>
      </c>
      <c r="AP491" s="675">
        <v>0</v>
      </c>
      <c r="AQ491" s="675">
        <v>1</v>
      </c>
      <c r="AR491" s="675">
        <v>1</v>
      </c>
    </row>
    <row r="492" spans="1:44" x14ac:dyDescent="0.2">
      <c r="A492" s="666">
        <v>17</v>
      </c>
      <c r="B492" s="666" t="s">
        <v>1350</v>
      </c>
      <c r="C492" s="666">
        <v>2013</v>
      </c>
      <c r="D492" s="667" t="s">
        <v>2356</v>
      </c>
      <c r="E492" s="666" t="s">
        <v>2370</v>
      </c>
      <c r="F492" s="666">
        <v>2.5</v>
      </c>
      <c r="G492" s="668" t="s">
        <v>2336</v>
      </c>
      <c r="H492" s="667" t="s">
        <v>2337</v>
      </c>
      <c r="I492" s="667" t="s">
        <v>73</v>
      </c>
      <c r="J492" s="667" t="s">
        <v>52</v>
      </c>
      <c r="K492" s="667" t="s">
        <v>52</v>
      </c>
      <c r="L492" s="667" t="s">
        <v>52</v>
      </c>
      <c r="M492" s="666" t="s">
        <v>52</v>
      </c>
      <c r="N492" s="668" t="s">
        <v>2348</v>
      </c>
      <c r="O492" s="667" t="s">
        <v>1582</v>
      </c>
      <c r="P492" s="667" t="s">
        <v>2378</v>
      </c>
      <c r="Q492" s="677" t="s">
        <v>79</v>
      </c>
      <c r="R492" s="677"/>
      <c r="S492" s="669" t="s">
        <v>1600</v>
      </c>
      <c r="T492" s="667" t="s">
        <v>512</v>
      </c>
      <c r="U492" s="669">
        <v>5</v>
      </c>
      <c r="V492" s="666">
        <v>3</v>
      </c>
      <c r="W492" s="666">
        <v>2</v>
      </c>
      <c r="X492" s="666">
        <v>4</v>
      </c>
      <c r="Y492" s="666">
        <v>9</v>
      </c>
      <c r="Z492" s="670">
        <v>50</v>
      </c>
      <c r="AA492" s="670">
        <v>50</v>
      </c>
      <c r="AB492" s="670">
        <v>80</v>
      </c>
      <c r="AC492" s="670">
        <v>60</v>
      </c>
      <c r="AD492" s="671">
        <v>0</v>
      </c>
      <c r="AE492" s="672">
        <v>1</v>
      </c>
      <c r="AF492" s="673">
        <v>0</v>
      </c>
      <c r="AG492" s="673">
        <v>0</v>
      </c>
      <c r="AH492" s="672">
        <v>1</v>
      </c>
      <c r="AI492" s="673">
        <v>1</v>
      </c>
      <c r="AJ492" s="674">
        <v>1</v>
      </c>
      <c r="AK492" s="675">
        <v>1</v>
      </c>
      <c r="AL492" s="675">
        <v>0</v>
      </c>
      <c r="AM492" s="675">
        <v>0</v>
      </c>
      <c r="AN492" s="676">
        <v>1</v>
      </c>
      <c r="AO492" s="672">
        <v>1</v>
      </c>
      <c r="AP492" s="675">
        <v>0</v>
      </c>
      <c r="AQ492" s="675">
        <v>1</v>
      </c>
      <c r="AR492" s="675">
        <v>1</v>
      </c>
    </row>
    <row r="493" spans="1:44" x14ac:dyDescent="0.2">
      <c r="A493" s="666">
        <v>46</v>
      </c>
      <c r="B493" s="666" t="s">
        <v>1325</v>
      </c>
      <c r="C493" s="666">
        <v>2018</v>
      </c>
      <c r="D493" s="667" t="s">
        <v>2356</v>
      </c>
      <c r="E493" s="666" t="s">
        <v>2375</v>
      </c>
      <c r="F493" s="666">
        <v>3.794</v>
      </c>
      <c r="G493" s="668" t="s">
        <v>2336</v>
      </c>
      <c r="H493" s="666" t="s">
        <v>2337</v>
      </c>
      <c r="I493" s="666" t="s">
        <v>2208</v>
      </c>
      <c r="J493" s="667" t="s">
        <v>2376</v>
      </c>
      <c r="K493" s="666" t="s">
        <v>52</v>
      </c>
      <c r="L493" s="667" t="s">
        <v>2377</v>
      </c>
      <c r="M493" s="666" t="s">
        <v>52</v>
      </c>
      <c r="N493" s="668" t="s">
        <v>2348</v>
      </c>
      <c r="O493" s="667" t="s">
        <v>1582</v>
      </c>
      <c r="P493" s="667" t="s">
        <v>2378</v>
      </c>
      <c r="Q493" s="677" t="s">
        <v>79</v>
      </c>
      <c r="R493" s="677"/>
      <c r="S493" s="669" t="s">
        <v>1597</v>
      </c>
      <c r="T493" s="667" t="s">
        <v>2050</v>
      </c>
      <c r="U493" s="669">
        <v>4</v>
      </c>
      <c r="V493" s="666">
        <v>5</v>
      </c>
      <c r="W493" s="666">
        <v>1</v>
      </c>
      <c r="X493" s="666">
        <v>3</v>
      </c>
      <c r="Y493" s="666">
        <v>4.5</v>
      </c>
      <c r="Z493" s="670">
        <v>83.333333333333343</v>
      </c>
      <c r="AA493" s="670">
        <v>25</v>
      </c>
      <c r="AB493" s="670">
        <v>60</v>
      </c>
      <c r="AC493" s="670">
        <v>30</v>
      </c>
      <c r="AD493" s="671">
        <v>1</v>
      </c>
      <c r="AE493" s="672">
        <v>1</v>
      </c>
      <c r="AF493" s="673">
        <v>1</v>
      </c>
      <c r="AG493" s="673">
        <v>1</v>
      </c>
      <c r="AH493" s="672">
        <v>0</v>
      </c>
      <c r="AI493" s="673">
        <v>1</v>
      </c>
      <c r="AJ493" s="674">
        <v>1</v>
      </c>
      <c r="AK493" s="675">
        <v>0</v>
      </c>
      <c r="AL493" s="675">
        <v>0</v>
      </c>
      <c r="AM493" s="675">
        <v>0</v>
      </c>
      <c r="AN493" s="676">
        <v>1</v>
      </c>
      <c r="AO493" s="672">
        <v>1</v>
      </c>
      <c r="AP493" s="675">
        <v>0</v>
      </c>
      <c r="AQ493" s="675">
        <v>1</v>
      </c>
      <c r="AR493" s="675">
        <v>0</v>
      </c>
    </row>
    <row r="494" spans="1:44" x14ac:dyDescent="0.2">
      <c r="A494" s="666">
        <v>46</v>
      </c>
      <c r="B494" s="666" t="s">
        <v>1325</v>
      </c>
      <c r="C494" s="666">
        <v>2018</v>
      </c>
      <c r="D494" s="667" t="s">
        <v>2356</v>
      </c>
      <c r="E494" s="666" t="s">
        <v>2375</v>
      </c>
      <c r="F494" s="666">
        <v>3.794</v>
      </c>
      <c r="G494" s="668" t="s">
        <v>2336</v>
      </c>
      <c r="H494" s="666" t="s">
        <v>2337</v>
      </c>
      <c r="I494" s="666" t="s">
        <v>2208</v>
      </c>
      <c r="J494" s="667" t="s">
        <v>2376</v>
      </c>
      <c r="K494" s="666" t="s">
        <v>2364</v>
      </c>
      <c r="L494" s="666" t="s">
        <v>2362</v>
      </c>
      <c r="M494" s="666" t="s">
        <v>52</v>
      </c>
      <c r="N494" s="668" t="s">
        <v>2348</v>
      </c>
      <c r="O494" s="667" t="s">
        <v>1582</v>
      </c>
      <c r="P494" s="667" t="s">
        <v>2378</v>
      </c>
      <c r="Q494" s="677" t="s">
        <v>79</v>
      </c>
      <c r="R494" s="677"/>
      <c r="S494" s="669" t="s">
        <v>1597</v>
      </c>
      <c r="T494" s="667" t="s">
        <v>2050</v>
      </c>
      <c r="U494" s="669">
        <v>4</v>
      </c>
      <c r="V494" s="666">
        <v>5</v>
      </c>
      <c r="W494" s="666">
        <v>1</v>
      </c>
      <c r="X494" s="666">
        <v>3</v>
      </c>
      <c r="Y494" s="666">
        <v>4.5</v>
      </c>
      <c r="Z494" s="670">
        <v>83.333333333333343</v>
      </c>
      <c r="AA494" s="670">
        <v>25</v>
      </c>
      <c r="AB494" s="670">
        <v>60</v>
      </c>
      <c r="AC494" s="670">
        <v>30</v>
      </c>
      <c r="AD494" s="671">
        <v>1</v>
      </c>
      <c r="AE494" s="672">
        <v>1</v>
      </c>
      <c r="AF494" s="673">
        <v>1</v>
      </c>
      <c r="AG494" s="673">
        <v>1</v>
      </c>
      <c r="AH494" s="672">
        <v>0</v>
      </c>
      <c r="AI494" s="673">
        <v>1</v>
      </c>
      <c r="AJ494" s="674">
        <v>1</v>
      </c>
      <c r="AK494" s="675">
        <v>0</v>
      </c>
      <c r="AL494" s="675">
        <v>0</v>
      </c>
      <c r="AM494" s="675">
        <v>0</v>
      </c>
      <c r="AN494" s="676">
        <v>1</v>
      </c>
      <c r="AO494" s="672">
        <v>1</v>
      </c>
      <c r="AP494" s="675">
        <v>0</v>
      </c>
      <c r="AQ494" s="675">
        <v>1</v>
      </c>
      <c r="AR494" s="675">
        <v>0</v>
      </c>
    </row>
    <row r="495" spans="1:44" x14ac:dyDescent="0.2">
      <c r="A495" s="666">
        <v>46</v>
      </c>
      <c r="B495" s="666" t="s">
        <v>1325</v>
      </c>
      <c r="C495" s="666">
        <v>2018</v>
      </c>
      <c r="D495" s="667" t="s">
        <v>2356</v>
      </c>
      <c r="E495" s="666" t="s">
        <v>2375</v>
      </c>
      <c r="F495" s="666">
        <v>3.794</v>
      </c>
      <c r="G495" s="668" t="s">
        <v>2336</v>
      </c>
      <c r="H495" s="666" t="s">
        <v>2337</v>
      </c>
      <c r="I495" s="666" t="s">
        <v>2208</v>
      </c>
      <c r="J495" s="667" t="s">
        <v>2376</v>
      </c>
      <c r="K495" s="667" t="s">
        <v>52</v>
      </c>
      <c r="L495" s="667" t="s">
        <v>2379</v>
      </c>
      <c r="M495" s="666" t="s">
        <v>52</v>
      </c>
      <c r="N495" s="668" t="s">
        <v>2348</v>
      </c>
      <c r="O495" s="667" t="s">
        <v>1582</v>
      </c>
      <c r="P495" s="667" t="s">
        <v>2378</v>
      </c>
      <c r="Q495" s="677" t="s">
        <v>79</v>
      </c>
      <c r="R495" s="677"/>
      <c r="S495" s="669" t="s">
        <v>1597</v>
      </c>
      <c r="T495" s="667" t="s">
        <v>2050</v>
      </c>
      <c r="U495" s="669">
        <v>4</v>
      </c>
      <c r="V495" s="666">
        <v>5</v>
      </c>
      <c r="W495" s="666">
        <v>1</v>
      </c>
      <c r="X495" s="666">
        <v>3</v>
      </c>
      <c r="Y495" s="666">
        <v>4.5</v>
      </c>
      <c r="Z495" s="670">
        <v>83.333333333333343</v>
      </c>
      <c r="AA495" s="670">
        <v>25</v>
      </c>
      <c r="AB495" s="670">
        <v>60</v>
      </c>
      <c r="AC495" s="670">
        <v>30</v>
      </c>
      <c r="AD495" s="671">
        <v>1</v>
      </c>
      <c r="AE495" s="672">
        <v>1</v>
      </c>
      <c r="AF495" s="673">
        <v>1</v>
      </c>
      <c r="AG495" s="673">
        <v>1</v>
      </c>
      <c r="AH495" s="672">
        <v>0</v>
      </c>
      <c r="AI495" s="673">
        <v>1</v>
      </c>
      <c r="AJ495" s="674">
        <v>1</v>
      </c>
      <c r="AK495" s="675">
        <v>0</v>
      </c>
      <c r="AL495" s="675">
        <v>0</v>
      </c>
      <c r="AM495" s="675">
        <v>0</v>
      </c>
      <c r="AN495" s="676">
        <v>1</v>
      </c>
      <c r="AO495" s="672">
        <v>1</v>
      </c>
      <c r="AP495" s="675">
        <v>0</v>
      </c>
      <c r="AQ495" s="675">
        <v>1</v>
      </c>
      <c r="AR495" s="675">
        <v>0</v>
      </c>
    </row>
    <row r="496" spans="1:44" x14ac:dyDescent="0.2">
      <c r="A496" s="666">
        <v>8</v>
      </c>
      <c r="B496" s="666" t="s">
        <v>1335</v>
      </c>
      <c r="C496" s="666">
        <v>1981</v>
      </c>
      <c r="D496" s="667" t="s">
        <v>2396</v>
      </c>
      <c r="E496" s="666" t="s">
        <v>2397</v>
      </c>
      <c r="F496" s="666" t="s">
        <v>52</v>
      </c>
      <c r="G496" s="668" t="s">
        <v>2336</v>
      </c>
      <c r="H496" s="666" t="s">
        <v>2337</v>
      </c>
      <c r="I496" s="666" t="s">
        <v>2208</v>
      </c>
      <c r="J496" s="667" t="s">
        <v>2409</v>
      </c>
      <c r="K496" s="666" t="s">
        <v>52</v>
      </c>
      <c r="L496" s="667" t="s">
        <v>2347</v>
      </c>
      <c r="M496" s="666" t="s">
        <v>52</v>
      </c>
      <c r="N496" s="668" t="s">
        <v>2360</v>
      </c>
      <c r="O496" s="666" t="s">
        <v>368</v>
      </c>
      <c r="P496" s="667" t="s">
        <v>2386</v>
      </c>
      <c r="Q496" s="677" t="s">
        <v>366</v>
      </c>
      <c r="R496" s="677"/>
      <c r="S496" s="669" t="s">
        <v>1597</v>
      </c>
      <c r="T496" s="667" t="s">
        <v>826</v>
      </c>
      <c r="U496" s="669">
        <v>2</v>
      </c>
      <c r="V496" s="666">
        <v>4</v>
      </c>
      <c r="W496" s="666">
        <v>2</v>
      </c>
      <c r="X496" s="666">
        <v>1</v>
      </c>
      <c r="Y496" s="666">
        <v>0.88</v>
      </c>
      <c r="Z496" s="670">
        <v>66.666666666666657</v>
      </c>
      <c r="AA496" s="670">
        <v>50</v>
      </c>
      <c r="AB496" s="670">
        <v>20</v>
      </c>
      <c r="AC496" s="670">
        <v>5.8666666666666663</v>
      </c>
      <c r="AD496" s="671">
        <v>1</v>
      </c>
      <c r="AE496" s="672">
        <v>1</v>
      </c>
      <c r="AF496" s="673">
        <v>0</v>
      </c>
      <c r="AG496" s="673">
        <v>1</v>
      </c>
      <c r="AH496" s="672">
        <v>0</v>
      </c>
      <c r="AI496" s="673">
        <v>1</v>
      </c>
      <c r="AJ496" s="674">
        <v>1</v>
      </c>
      <c r="AK496" s="675">
        <v>1</v>
      </c>
      <c r="AL496" s="675">
        <v>0</v>
      </c>
      <c r="AM496" s="675">
        <v>0</v>
      </c>
      <c r="AN496" s="676">
        <v>0</v>
      </c>
      <c r="AO496" s="672">
        <v>0</v>
      </c>
      <c r="AP496" s="675">
        <v>0</v>
      </c>
      <c r="AQ496" s="675">
        <v>1</v>
      </c>
      <c r="AR496" s="675">
        <v>0</v>
      </c>
    </row>
    <row r="497" spans="1:64" x14ac:dyDescent="0.2">
      <c r="A497" s="666" t="s">
        <v>2439</v>
      </c>
      <c r="B497" s="666" t="s">
        <v>2440</v>
      </c>
      <c r="C497" s="666">
        <v>1989</v>
      </c>
      <c r="D497" s="667" t="s">
        <v>2396</v>
      </c>
      <c r="E497" s="666" t="s">
        <v>2397</v>
      </c>
      <c r="F497" s="666" t="s">
        <v>52</v>
      </c>
      <c r="G497" s="668" t="s">
        <v>2336</v>
      </c>
      <c r="H497" s="666" t="s">
        <v>2337</v>
      </c>
      <c r="I497" s="666" t="s">
        <v>2208</v>
      </c>
      <c r="J497" s="667" t="s">
        <v>2350</v>
      </c>
      <c r="K497" s="666" t="s">
        <v>52</v>
      </c>
      <c r="L497" s="667" t="s">
        <v>2347</v>
      </c>
      <c r="M497" s="666" t="s">
        <v>2441</v>
      </c>
      <c r="N497" s="668" t="s">
        <v>2348</v>
      </c>
      <c r="O497" s="667" t="s">
        <v>1582</v>
      </c>
      <c r="P497" s="667" t="s">
        <v>2349</v>
      </c>
      <c r="Q497" s="677" t="s">
        <v>772</v>
      </c>
      <c r="R497" s="677"/>
      <c r="S497" s="669" t="s">
        <v>1596</v>
      </c>
      <c r="T497" s="667" t="s">
        <v>781</v>
      </c>
      <c r="U497" s="668">
        <v>6</v>
      </c>
      <c r="V497" s="666">
        <v>3</v>
      </c>
      <c r="W497" s="666">
        <v>4</v>
      </c>
      <c r="X497" s="666">
        <v>2</v>
      </c>
      <c r="Y497" s="666">
        <v>4.5</v>
      </c>
      <c r="Z497" s="670">
        <v>50</v>
      </c>
      <c r="AA497" s="670">
        <v>100</v>
      </c>
      <c r="AB497" s="670">
        <v>40</v>
      </c>
      <c r="AC497" s="670">
        <v>30</v>
      </c>
      <c r="AD497" s="671">
        <v>1</v>
      </c>
      <c r="AE497" s="672">
        <v>1</v>
      </c>
      <c r="AF497" s="673">
        <v>0</v>
      </c>
      <c r="AG497" s="673">
        <v>0</v>
      </c>
      <c r="AH497" s="672">
        <v>1</v>
      </c>
      <c r="AI497" s="673">
        <v>0</v>
      </c>
      <c r="AJ497" s="674">
        <v>1</v>
      </c>
      <c r="AK497" s="675">
        <v>1</v>
      </c>
      <c r="AL497" s="675">
        <v>1</v>
      </c>
      <c r="AM497" s="675">
        <v>1</v>
      </c>
      <c r="AN497" s="676">
        <v>0</v>
      </c>
      <c r="AO497" s="672">
        <v>1</v>
      </c>
      <c r="AP497" s="675">
        <v>0</v>
      </c>
      <c r="AQ497" s="675">
        <v>0</v>
      </c>
      <c r="AR497" s="675">
        <v>1</v>
      </c>
    </row>
    <row r="498" spans="1:64" x14ac:dyDescent="0.2">
      <c r="A498" s="666" t="s">
        <v>2439</v>
      </c>
      <c r="B498" s="666" t="s">
        <v>2440</v>
      </c>
      <c r="C498" s="666">
        <v>1989</v>
      </c>
      <c r="D498" s="667" t="s">
        <v>2396</v>
      </c>
      <c r="E498" s="666" t="s">
        <v>2397</v>
      </c>
      <c r="F498" s="666" t="s">
        <v>52</v>
      </c>
      <c r="G498" s="668" t="s">
        <v>2336</v>
      </c>
      <c r="H498" s="666" t="s">
        <v>2337</v>
      </c>
      <c r="I498" s="666" t="s">
        <v>2208</v>
      </c>
      <c r="J498" s="667" t="s">
        <v>2350</v>
      </c>
      <c r="K498" s="666" t="s">
        <v>52</v>
      </c>
      <c r="L498" s="667" t="s">
        <v>2347</v>
      </c>
      <c r="M498" s="666" t="s">
        <v>2381</v>
      </c>
      <c r="N498" s="668" t="s">
        <v>2348</v>
      </c>
      <c r="O498" s="667" t="s">
        <v>1582</v>
      </c>
      <c r="P498" s="667" t="s">
        <v>2349</v>
      </c>
      <c r="Q498" s="677" t="s">
        <v>772</v>
      </c>
      <c r="R498" s="677"/>
      <c r="S498" s="669" t="s">
        <v>1596</v>
      </c>
      <c r="T498" s="667" t="s">
        <v>781</v>
      </c>
      <c r="U498" s="668">
        <v>6</v>
      </c>
      <c r="V498" s="666">
        <v>3</v>
      </c>
      <c r="W498" s="666">
        <v>4</v>
      </c>
      <c r="X498" s="666">
        <v>2</v>
      </c>
      <c r="Y498" s="666">
        <v>4.5</v>
      </c>
      <c r="Z498" s="670">
        <v>50</v>
      </c>
      <c r="AA498" s="670">
        <v>100</v>
      </c>
      <c r="AB498" s="670">
        <v>40</v>
      </c>
      <c r="AC498" s="670">
        <v>30</v>
      </c>
      <c r="AD498" s="671">
        <v>1</v>
      </c>
      <c r="AE498" s="672">
        <v>1</v>
      </c>
      <c r="AF498" s="673">
        <v>0</v>
      </c>
      <c r="AG498" s="673">
        <v>0</v>
      </c>
      <c r="AH498" s="672">
        <v>1</v>
      </c>
      <c r="AI498" s="673">
        <v>0</v>
      </c>
      <c r="AJ498" s="674">
        <v>1</v>
      </c>
      <c r="AK498" s="675">
        <v>1</v>
      </c>
      <c r="AL498" s="675">
        <v>1</v>
      </c>
      <c r="AM498" s="675">
        <v>1</v>
      </c>
      <c r="AN498" s="676">
        <v>0</v>
      </c>
      <c r="AO498" s="672">
        <v>1</v>
      </c>
      <c r="AP498" s="675">
        <v>0</v>
      </c>
      <c r="AQ498" s="675">
        <v>0</v>
      </c>
      <c r="AR498" s="675">
        <v>1</v>
      </c>
      <c r="AS498" s="678"/>
      <c r="AT498" s="679"/>
      <c r="AU498" s="679"/>
      <c r="AV498" s="679"/>
      <c r="AW498" s="679"/>
      <c r="AX498" s="679"/>
      <c r="AY498" s="679"/>
      <c r="AZ498" s="679"/>
      <c r="BA498" s="679"/>
      <c r="BB498" s="679"/>
      <c r="BC498" s="679"/>
      <c r="BD498" s="679"/>
      <c r="BE498" s="679"/>
      <c r="BF498" s="679"/>
      <c r="BG498" s="679"/>
      <c r="BH498" s="679"/>
      <c r="BI498" s="679"/>
      <c r="BJ498" s="679"/>
      <c r="BK498" s="679"/>
      <c r="BL498" s="679"/>
    </row>
    <row r="499" spans="1:64" x14ac:dyDescent="0.2">
      <c r="A499" s="666" t="s">
        <v>2442</v>
      </c>
      <c r="B499" s="666" t="s">
        <v>2440</v>
      </c>
      <c r="C499" s="666">
        <v>1989</v>
      </c>
      <c r="D499" s="667" t="s">
        <v>2396</v>
      </c>
      <c r="E499" s="666" t="s">
        <v>2397</v>
      </c>
      <c r="F499" s="666" t="s">
        <v>52</v>
      </c>
      <c r="G499" s="668" t="s">
        <v>2336</v>
      </c>
      <c r="H499" s="667" t="s">
        <v>2383</v>
      </c>
      <c r="I499" s="667" t="s">
        <v>775</v>
      </c>
      <c r="J499" s="667" t="s">
        <v>52</v>
      </c>
      <c r="K499" s="667" t="s">
        <v>52</v>
      </c>
      <c r="L499" s="667" t="s">
        <v>52</v>
      </c>
      <c r="M499" s="666" t="s">
        <v>52</v>
      </c>
      <c r="N499" s="668" t="s">
        <v>2348</v>
      </c>
      <c r="O499" s="667" t="s">
        <v>1582</v>
      </c>
      <c r="P499" s="667" t="s">
        <v>2349</v>
      </c>
      <c r="Q499" s="677" t="s">
        <v>772</v>
      </c>
      <c r="R499" s="677"/>
      <c r="S499" s="669" t="s">
        <v>1596</v>
      </c>
      <c r="T499" s="667" t="s">
        <v>781</v>
      </c>
      <c r="U499" s="668">
        <v>6</v>
      </c>
      <c r="V499" s="666">
        <v>1</v>
      </c>
      <c r="W499" s="666">
        <v>4</v>
      </c>
      <c r="X499" s="666">
        <v>2</v>
      </c>
      <c r="Y499" s="666">
        <v>1.75</v>
      </c>
      <c r="Z499" s="670">
        <v>16.666666666666664</v>
      </c>
      <c r="AA499" s="670">
        <v>100</v>
      </c>
      <c r="AB499" s="670">
        <v>40</v>
      </c>
      <c r="AC499" s="670">
        <v>11.666666666666666</v>
      </c>
      <c r="AD499" s="671">
        <v>0</v>
      </c>
      <c r="AE499" s="672">
        <v>0</v>
      </c>
      <c r="AF499" s="673">
        <v>0</v>
      </c>
      <c r="AG499" s="673">
        <v>0</v>
      </c>
      <c r="AH499" s="672">
        <v>1</v>
      </c>
      <c r="AI499" s="673">
        <v>0</v>
      </c>
      <c r="AJ499" s="674">
        <v>1</v>
      </c>
      <c r="AK499" s="675">
        <v>1</v>
      </c>
      <c r="AL499" s="675">
        <v>1</v>
      </c>
      <c r="AM499" s="675">
        <v>1</v>
      </c>
      <c r="AN499" s="676">
        <v>0</v>
      </c>
      <c r="AO499" s="672">
        <v>1</v>
      </c>
      <c r="AP499" s="675">
        <v>0</v>
      </c>
      <c r="AQ499" s="675">
        <v>0</v>
      </c>
      <c r="AR499" s="675">
        <v>1</v>
      </c>
    </row>
    <row r="500" spans="1:64" x14ac:dyDescent="0.2">
      <c r="A500" s="666">
        <v>39</v>
      </c>
      <c r="B500" s="666" t="s">
        <v>1349</v>
      </c>
      <c r="C500" s="666">
        <v>2001</v>
      </c>
      <c r="D500" s="667" t="s">
        <v>2334</v>
      </c>
      <c r="E500" s="666" t="s">
        <v>2411</v>
      </c>
      <c r="F500" s="666">
        <v>1.181</v>
      </c>
      <c r="G500" s="668" t="s">
        <v>2336</v>
      </c>
      <c r="H500" s="667" t="s">
        <v>2383</v>
      </c>
      <c r="I500" s="667" t="s">
        <v>1781</v>
      </c>
      <c r="J500" s="667" t="s">
        <v>52</v>
      </c>
      <c r="K500" s="667" t="s">
        <v>52</v>
      </c>
      <c r="L500" s="667" t="s">
        <v>52</v>
      </c>
      <c r="M500" s="666" t="s">
        <v>52</v>
      </c>
      <c r="N500" s="668" t="s">
        <v>2360</v>
      </c>
      <c r="O500" s="667" t="s">
        <v>268</v>
      </c>
      <c r="P500" s="667" t="s">
        <v>2361</v>
      </c>
      <c r="Q500" s="677" t="s">
        <v>544</v>
      </c>
      <c r="R500" s="677"/>
      <c r="S500" s="669" t="s">
        <v>1601</v>
      </c>
      <c r="T500" s="667" t="s">
        <v>552</v>
      </c>
      <c r="U500" s="669">
        <v>2</v>
      </c>
      <c r="V500" s="666">
        <v>4</v>
      </c>
      <c r="W500" s="666">
        <v>2</v>
      </c>
      <c r="X500" s="666">
        <v>3</v>
      </c>
      <c r="Y500" s="666">
        <v>9</v>
      </c>
      <c r="Z500" s="670">
        <v>66.666666666666657</v>
      </c>
      <c r="AA500" s="670">
        <v>50</v>
      </c>
      <c r="AB500" s="670">
        <v>60</v>
      </c>
      <c r="AC500" s="670">
        <v>60</v>
      </c>
      <c r="AD500" s="671">
        <v>0</v>
      </c>
      <c r="AE500" s="672">
        <v>1</v>
      </c>
      <c r="AF500" s="673">
        <v>0</v>
      </c>
      <c r="AG500" s="673">
        <v>1</v>
      </c>
      <c r="AH500" s="672">
        <v>1</v>
      </c>
      <c r="AI500" s="673">
        <v>1</v>
      </c>
      <c r="AJ500" s="674">
        <v>1</v>
      </c>
      <c r="AK500" s="675">
        <v>1</v>
      </c>
      <c r="AL500" s="675">
        <v>0</v>
      </c>
      <c r="AM500" s="675">
        <v>0</v>
      </c>
      <c r="AN500" s="676">
        <v>1</v>
      </c>
      <c r="AO500" s="672">
        <v>1</v>
      </c>
      <c r="AP500" s="675">
        <v>0</v>
      </c>
      <c r="AQ500" s="675">
        <v>1</v>
      </c>
      <c r="AR500" s="675">
        <v>0</v>
      </c>
    </row>
    <row r="501" spans="1:64" x14ac:dyDescent="0.2">
      <c r="A501" s="666">
        <v>9</v>
      </c>
      <c r="B501" s="666" t="s">
        <v>1338</v>
      </c>
      <c r="C501" s="666">
        <v>1983</v>
      </c>
      <c r="D501" s="667" t="s">
        <v>2396</v>
      </c>
      <c r="E501" s="666" t="s">
        <v>2397</v>
      </c>
      <c r="F501" s="666" t="s">
        <v>52</v>
      </c>
      <c r="G501" s="668" t="s">
        <v>2336</v>
      </c>
      <c r="H501" s="666" t="s">
        <v>2337</v>
      </c>
      <c r="I501" s="666" t="s">
        <v>2208</v>
      </c>
      <c r="J501" s="667" t="s">
        <v>2398</v>
      </c>
      <c r="K501" s="667" t="s">
        <v>710</v>
      </c>
      <c r="L501" s="666" t="s">
        <v>2362</v>
      </c>
      <c r="M501" s="666" t="s">
        <v>52</v>
      </c>
      <c r="N501" s="668" t="s">
        <v>2348</v>
      </c>
      <c r="O501" s="667" t="s">
        <v>1584</v>
      </c>
      <c r="P501" s="667" t="s">
        <v>2401</v>
      </c>
      <c r="Q501" s="677" t="s">
        <v>743</v>
      </c>
      <c r="R501" s="677"/>
      <c r="S501" s="669" t="s">
        <v>1596</v>
      </c>
      <c r="T501" s="667" t="s">
        <v>752</v>
      </c>
      <c r="U501" s="668">
        <v>3</v>
      </c>
      <c r="V501" s="666">
        <v>6</v>
      </c>
      <c r="W501" s="666">
        <v>2</v>
      </c>
      <c r="X501" s="666">
        <v>1</v>
      </c>
      <c r="Y501" s="666">
        <v>4.5</v>
      </c>
      <c r="Z501" s="670">
        <v>100</v>
      </c>
      <c r="AA501" s="670">
        <v>50</v>
      </c>
      <c r="AB501" s="670">
        <v>20</v>
      </c>
      <c r="AC501" s="670">
        <v>30</v>
      </c>
      <c r="AD501" s="671">
        <v>1</v>
      </c>
      <c r="AE501" s="672">
        <v>1</v>
      </c>
      <c r="AF501" s="673">
        <v>1</v>
      </c>
      <c r="AG501" s="673">
        <v>1</v>
      </c>
      <c r="AH501" s="672">
        <v>1</v>
      </c>
      <c r="AI501" s="673">
        <v>1</v>
      </c>
      <c r="AJ501" s="674">
        <v>1</v>
      </c>
      <c r="AK501" s="675">
        <v>1</v>
      </c>
      <c r="AL501" s="675">
        <v>0</v>
      </c>
      <c r="AM501" s="675">
        <v>0</v>
      </c>
      <c r="AN501" s="676">
        <v>0</v>
      </c>
      <c r="AO501" s="672">
        <v>1</v>
      </c>
      <c r="AP501" s="675">
        <v>0</v>
      </c>
      <c r="AQ501" s="675">
        <v>0</v>
      </c>
      <c r="AR501" s="675">
        <v>0</v>
      </c>
    </row>
    <row r="502" spans="1:64" x14ac:dyDescent="0.2">
      <c r="A502" s="666">
        <v>9</v>
      </c>
      <c r="B502" s="666" t="s">
        <v>1338</v>
      </c>
      <c r="C502" s="666">
        <v>1983</v>
      </c>
      <c r="D502" s="667" t="s">
        <v>2396</v>
      </c>
      <c r="E502" s="666" t="s">
        <v>2397</v>
      </c>
      <c r="F502" s="666" t="s">
        <v>52</v>
      </c>
      <c r="G502" s="668" t="s">
        <v>2336</v>
      </c>
      <c r="H502" s="666" t="s">
        <v>2337</v>
      </c>
      <c r="I502" s="666" t="s">
        <v>2208</v>
      </c>
      <c r="J502" s="667" t="s">
        <v>2398</v>
      </c>
      <c r="K502" s="667" t="s">
        <v>710</v>
      </c>
      <c r="L502" s="666" t="s">
        <v>2362</v>
      </c>
      <c r="M502" s="666" t="s">
        <v>52</v>
      </c>
      <c r="N502" s="668" t="s">
        <v>2348</v>
      </c>
      <c r="O502" s="667" t="s">
        <v>1584</v>
      </c>
      <c r="P502" s="667" t="s">
        <v>2401</v>
      </c>
      <c r="Q502" s="677" t="s">
        <v>744</v>
      </c>
      <c r="R502" s="677"/>
      <c r="S502" s="669" t="s">
        <v>1596</v>
      </c>
      <c r="T502" s="667" t="s">
        <v>752</v>
      </c>
      <c r="U502" s="668">
        <v>3</v>
      </c>
      <c r="V502" s="666">
        <v>6</v>
      </c>
      <c r="W502" s="666">
        <v>2</v>
      </c>
      <c r="X502" s="666">
        <v>1</v>
      </c>
      <c r="Y502" s="666">
        <v>4.5</v>
      </c>
      <c r="Z502" s="670">
        <v>100</v>
      </c>
      <c r="AA502" s="670">
        <v>50</v>
      </c>
      <c r="AB502" s="670">
        <v>20</v>
      </c>
      <c r="AC502" s="670">
        <v>30</v>
      </c>
      <c r="AD502" s="671">
        <v>1</v>
      </c>
      <c r="AE502" s="672">
        <v>1</v>
      </c>
      <c r="AF502" s="673">
        <v>1</v>
      </c>
      <c r="AG502" s="673">
        <v>1</v>
      </c>
      <c r="AH502" s="672">
        <v>1</v>
      </c>
      <c r="AI502" s="673">
        <v>1</v>
      </c>
      <c r="AJ502" s="674">
        <v>1</v>
      </c>
      <c r="AK502" s="675">
        <v>1</v>
      </c>
      <c r="AL502" s="675">
        <v>0</v>
      </c>
      <c r="AM502" s="675">
        <v>0</v>
      </c>
      <c r="AN502" s="676">
        <v>0</v>
      </c>
      <c r="AO502" s="672">
        <v>1</v>
      </c>
      <c r="AP502" s="675">
        <v>0</v>
      </c>
      <c r="AQ502" s="675">
        <v>0</v>
      </c>
      <c r="AR502" s="675">
        <v>0</v>
      </c>
    </row>
    <row r="503" spans="1:64" x14ac:dyDescent="0.2">
      <c r="A503" s="666">
        <v>16</v>
      </c>
      <c r="B503" s="666" t="s">
        <v>1345</v>
      </c>
      <c r="C503" s="666">
        <v>2014</v>
      </c>
      <c r="D503" s="667" t="s">
        <v>2356</v>
      </c>
      <c r="E503" s="666" t="s">
        <v>2410</v>
      </c>
      <c r="F503" s="666">
        <v>2.351</v>
      </c>
      <c r="G503" s="668" t="s">
        <v>2336</v>
      </c>
      <c r="H503" s="667" t="s">
        <v>2337</v>
      </c>
      <c r="I503" s="667" t="s">
        <v>317</v>
      </c>
      <c r="J503" s="667" t="s">
        <v>52</v>
      </c>
      <c r="K503" s="667" t="s">
        <v>52</v>
      </c>
      <c r="L503" s="667" t="s">
        <v>52</v>
      </c>
      <c r="M503" s="666" t="s">
        <v>52</v>
      </c>
      <c r="N503" s="668" t="s">
        <v>2360</v>
      </c>
      <c r="O503" s="667" t="s">
        <v>268</v>
      </c>
      <c r="P503" s="666" t="s">
        <v>2361</v>
      </c>
      <c r="Q503" s="677" t="s">
        <v>182</v>
      </c>
      <c r="R503" s="677"/>
      <c r="S503" s="669" t="s">
        <v>1597</v>
      </c>
      <c r="T503" s="667" t="s">
        <v>570</v>
      </c>
      <c r="U503" s="668">
        <v>2</v>
      </c>
      <c r="V503" s="666">
        <v>2</v>
      </c>
      <c r="W503" s="666">
        <v>2</v>
      </c>
      <c r="X503" s="666">
        <v>2</v>
      </c>
      <c r="Y503" s="666">
        <v>0.75</v>
      </c>
      <c r="Z503" s="670">
        <v>33.333333333333329</v>
      </c>
      <c r="AA503" s="670">
        <v>50</v>
      </c>
      <c r="AB503" s="670">
        <v>40</v>
      </c>
      <c r="AC503" s="670">
        <v>5</v>
      </c>
      <c r="AD503" s="671">
        <v>1</v>
      </c>
      <c r="AE503" s="672">
        <v>0</v>
      </c>
      <c r="AF503" s="673">
        <v>0</v>
      </c>
      <c r="AG503" s="673">
        <v>0</v>
      </c>
      <c r="AH503" s="672">
        <v>0</v>
      </c>
      <c r="AI503" s="673">
        <v>1</v>
      </c>
      <c r="AJ503" s="674">
        <v>1</v>
      </c>
      <c r="AK503" s="675">
        <v>1</v>
      </c>
      <c r="AL503" s="675">
        <v>0</v>
      </c>
      <c r="AM503" s="675">
        <v>0</v>
      </c>
      <c r="AN503" s="676">
        <v>0</v>
      </c>
      <c r="AO503" s="672">
        <v>1</v>
      </c>
      <c r="AP503" s="675">
        <v>0</v>
      </c>
      <c r="AQ503" s="675">
        <v>1</v>
      </c>
      <c r="AR503" s="675">
        <v>0</v>
      </c>
    </row>
    <row r="504" spans="1:64" x14ac:dyDescent="0.2">
      <c r="A504" s="666" t="s">
        <v>2382</v>
      </c>
      <c r="B504" s="666" t="s">
        <v>1357</v>
      </c>
      <c r="C504" s="666">
        <v>2017</v>
      </c>
      <c r="D504" s="667" t="s">
        <v>2356</v>
      </c>
      <c r="E504" s="666" t="s">
        <v>2335</v>
      </c>
      <c r="F504" s="666">
        <v>6.6529999999999996</v>
      </c>
      <c r="G504" s="668" t="s">
        <v>2336</v>
      </c>
      <c r="H504" s="667" t="s">
        <v>2383</v>
      </c>
      <c r="I504" s="667" t="s">
        <v>2384</v>
      </c>
      <c r="J504" s="667" t="s">
        <v>52</v>
      </c>
      <c r="K504" s="667" t="s">
        <v>52</v>
      </c>
      <c r="L504" s="667" t="s">
        <v>52</v>
      </c>
      <c r="M504" s="666" t="s">
        <v>2385</v>
      </c>
      <c r="N504" s="668" t="s">
        <v>2360</v>
      </c>
      <c r="O504" s="667" t="s">
        <v>368</v>
      </c>
      <c r="P504" s="667" t="s">
        <v>2386</v>
      </c>
      <c r="Q504" s="677" t="s">
        <v>364</v>
      </c>
      <c r="R504" s="677"/>
      <c r="S504" s="669" t="s">
        <v>1598</v>
      </c>
      <c r="T504" s="667" t="s">
        <v>359</v>
      </c>
      <c r="U504" s="669">
        <v>2</v>
      </c>
      <c r="V504" s="666">
        <v>4</v>
      </c>
      <c r="W504" s="666">
        <v>3</v>
      </c>
      <c r="X504" s="666">
        <v>2</v>
      </c>
      <c r="Y504" s="666">
        <v>9</v>
      </c>
      <c r="Z504" s="670">
        <v>66.666666666666657</v>
      </c>
      <c r="AA504" s="670">
        <v>75</v>
      </c>
      <c r="AB504" s="670">
        <v>40</v>
      </c>
      <c r="AC504" s="670">
        <v>60</v>
      </c>
      <c r="AD504" s="671">
        <v>1</v>
      </c>
      <c r="AE504" s="672">
        <v>1</v>
      </c>
      <c r="AF504" s="673">
        <v>0</v>
      </c>
      <c r="AG504" s="673">
        <v>0</v>
      </c>
      <c r="AH504" s="672">
        <v>1</v>
      </c>
      <c r="AI504" s="673">
        <v>1</v>
      </c>
      <c r="AJ504" s="674">
        <v>1</v>
      </c>
      <c r="AK504" s="675">
        <v>1</v>
      </c>
      <c r="AL504" s="675">
        <v>0</v>
      </c>
      <c r="AM504" s="675">
        <v>1</v>
      </c>
      <c r="AN504" s="676">
        <v>1</v>
      </c>
      <c r="AO504" s="672">
        <v>1</v>
      </c>
      <c r="AP504" s="675">
        <v>0</v>
      </c>
      <c r="AQ504" s="675">
        <v>0</v>
      </c>
      <c r="AR504" s="675">
        <v>0</v>
      </c>
    </row>
    <row r="505" spans="1:64" x14ac:dyDescent="0.2">
      <c r="A505" s="666">
        <v>42</v>
      </c>
      <c r="B505" s="666" t="s">
        <v>1363</v>
      </c>
      <c r="C505" s="666">
        <v>2008</v>
      </c>
      <c r="D505" s="667" t="s">
        <v>2334</v>
      </c>
      <c r="E505" s="666" t="s">
        <v>2335</v>
      </c>
      <c r="F505" s="666">
        <v>4.4580000000000002</v>
      </c>
      <c r="G505" s="668" t="s">
        <v>2336</v>
      </c>
      <c r="H505" s="667" t="s">
        <v>2337</v>
      </c>
      <c r="I505" s="667" t="s">
        <v>73</v>
      </c>
      <c r="J505" s="667" t="s">
        <v>52</v>
      </c>
      <c r="K505" s="667" t="s">
        <v>52</v>
      </c>
      <c r="L505" s="667" t="s">
        <v>52</v>
      </c>
      <c r="M505" s="666" t="s">
        <v>2338</v>
      </c>
      <c r="N505" s="668" t="s">
        <v>2339</v>
      </c>
      <c r="O505" s="666" t="s">
        <v>1583</v>
      </c>
      <c r="P505" s="666" t="s">
        <v>2340</v>
      </c>
      <c r="Q505" s="666" t="s">
        <v>2340</v>
      </c>
      <c r="S505" s="669" t="s">
        <v>1597</v>
      </c>
      <c r="T505" s="667" t="s">
        <v>409</v>
      </c>
      <c r="U505" s="669">
        <v>1</v>
      </c>
      <c r="V505" s="666">
        <v>4</v>
      </c>
      <c r="W505" s="666">
        <v>2</v>
      </c>
      <c r="X505" s="666">
        <v>3</v>
      </c>
      <c r="Y505" s="666">
        <v>9</v>
      </c>
      <c r="Z505" s="670">
        <v>66.666666666666657</v>
      </c>
      <c r="AA505" s="670">
        <v>50</v>
      </c>
      <c r="AB505" s="670">
        <v>60</v>
      </c>
      <c r="AC505" s="670">
        <v>60</v>
      </c>
      <c r="AD505" s="671">
        <v>0</v>
      </c>
      <c r="AE505" s="672">
        <v>1</v>
      </c>
      <c r="AF505" s="673">
        <v>0</v>
      </c>
      <c r="AG505" s="673">
        <v>1</v>
      </c>
      <c r="AH505" s="672">
        <v>1</v>
      </c>
      <c r="AI505" s="673">
        <v>1</v>
      </c>
      <c r="AJ505" s="674">
        <v>1</v>
      </c>
      <c r="AK505" s="675">
        <v>1</v>
      </c>
      <c r="AL505" s="675">
        <v>0</v>
      </c>
      <c r="AM505" s="675">
        <v>0</v>
      </c>
      <c r="AN505" s="676">
        <v>1</v>
      </c>
      <c r="AO505" s="672">
        <v>1</v>
      </c>
      <c r="AP505" s="675">
        <v>1</v>
      </c>
      <c r="AQ505" s="675">
        <v>0</v>
      </c>
      <c r="AR505" s="675">
        <v>0</v>
      </c>
    </row>
    <row r="506" spans="1:64" x14ac:dyDescent="0.2">
      <c r="A506" s="666">
        <v>42</v>
      </c>
      <c r="B506" s="666" t="s">
        <v>1363</v>
      </c>
      <c r="C506" s="666">
        <v>2008</v>
      </c>
      <c r="D506" s="667" t="s">
        <v>2334</v>
      </c>
      <c r="E506" s="666" t="s">
        <v>2335</v>
      </c>
      <c r="F506" s="666">
        <v>4.4580000000000002</v>
      </c>
      <c r="G506" s="668" t="s">
        <v>2336</v>
      </c>
      <c r="H506" s="667" t="s">
        <v>2337</v>
      </c>
      <c r="I506" s="667" t="s">
        <v>73</v>
      </c>
      <c r="J506" s="667" t="s">
        <v>52</v>
      </c>
      <c r="K506" s="667" t="s">
        <v>52</v>
      </c>
      <c r="L506" s="667" t="s">
        <v>52</v>
      </c>
      <c r="M506" s="666" t="s">
        <v>2341</v>
      </c>
      <c r="N506" s="668" t="s">
        <v>2339</v>
      </c>
      <c r="O506" s="666" t="s">
        <v>1583</v>
      </c>
      <c r="P506" s="666" t="s">
        <v>2340</v>
      </c>
      <c r="Q506" s="666" t="s">
        <v>2340</v>
      </c>
      <c r="S506" s="669" t="s">
        <v>1597</v>
      </c>
      <c r="T506" s="667" t="s">
        <v>409</v>
      </c>
      <c r="U506" s="669">
        <v>1</v>
      </c>
      <c r="V506" s="666">
        <v>4</v>
      </c>
      <c r="W506" s="666">
        <v>2</v>
      </c>
      <c r="X506" s="666">
        <v>3</v>
      </c>
      <c r="Y506" s="666">
        <v>9</v>
      </c>
      <c r="Z506" s="670">
        <v>66.666666666666657</v>
      </c>
      <c r="AA506" s="670">
        <v>50</v>
      </c>
      <c r="AB506" s="670">
        <v>60</v>
      </c>
      <c r="AC506" s="670">
        <v>60</v>
      </c>
      <c r="AD506" s="671">
        <v>0</v>
      </c>
      <c r="AE506" s="672">
        <v>1</v>
      </c>
      <c r="AF506" s="673">
        <v>0</v>
      </c>
      <c r="AG506" s="673">
        <v>1</v>
      </c>
      <c r="AH506" s="672">
        <v>1</v>
      </c>
      <c r="AI506" s="673">
        <v>1</v>
      </c>
      <c r="AJ506" s="674">
        <v>1</v>
      </c>
      <c r="AK506" s="675">
        <v>1</v>
      </c>
      <c r="AL506" s="675">
        <v>0</v>
      </c>
      <c r="AM506" s="675">
        <v>0</v>
      </c>
      <c r="AN506" s="676">
        <v>1</v>
      </c>
      <c r="AO506" s="672">
        <v>1</v>
      </c>
      <c r="AP506" s="675">
        <v>1</v>
      </c>
      <c r="AQ506" s="675">
        <v>0</v>
      </c>
      <c r="AR506" s="675">
        <v>0</v>
      </c>
    </row>
    <row r="507" spans="1:64" x14ac:dyDescent="0.2">
      <c r="A507" s="666">
        <v>16</v>
      </c>
      <c r="B507" s="666" t="s">
        <v>1345</v>
      </c>
      <c r="C507" s="666">
        <v>2014</v>
      </c>
      <c r="D507" s="667" t="s">
        <v>2356</v>
      </c>
      <c r="E507" s="666" t="s">
        <v>2410</v>
      </c>
      <c r="F507" s="666">
        <v>2.351</v>
      </c>
      <c r="G507" s="668" t="s">
        <v>2336</v>
      </c>
      <c r="H507" s="667" t="s">
        <v>2337</v>
      </c>
      <c r="I507" s="667" t="s">
        <v>317</v>
      </c>
      <c r="J507" s="667" t="s">
        <v>52</v>
      </c>
      <c r="K507" s="667" t="s">
        <v>52</v>
      </c>
      <c r="L507" s="667" t="s">
        <v>52</v>
      </c>
      <c r="M507" s="666" t="s">
        <v>52</v>
      </c>
      <c r="N507" s="668" t="s">
        <v>2360</v>
      </c>
      <c r="O507" s="667" t="s">
        <v>268</v>
      </c>
      <c r="P507" s="666" t="s">
        <v>2361</v>
      </c>
      <c r="Q507" s="677" t="s">
        <v>182</v>
      </c>
      <c r="R507" s="677"/>
      <c r="S507" s="669" t="s">
        <v>1597</v>
      </c>
      <c r="T507" s="666" t="s">
        <v>2501</v>
      </c>
      <c r="U507" s="668">
        <v>2</v>
      </c>
      <c r="V507" s="666">
        <v>2</v>
      </c>
      <c r="W507" s="666">
        <v>2</v>
      </c>
      <c r="X507" s="666">
        <v>2</v>
      </c>
      <c r="Y507" s="666">
        <v>0.75</v>
      </c>
      <c r="Z507" s="670">
        <v>33.333333333333329</v>
      </c>
      <c r="AA507" s="670">
        <v>50</v>
      </c>
      <c r="AB507" s="670">
        <v>40</v>
      </c>
      <c r="AC507" s="670">
        <v>5</v>
      </c>
      <c r="AD507" s="671">
        <v>1</v>
      </c>
      <c r="AE507" s="672">
        <v>0</v>
      </c>
      <c r="AF507" s="673">
        <v>0</v>
      </c>
      <c r="AG507" s="673">
        <v>0</v>
      </c>
      <c r="AH507" s="672">
        <v>0</v>
      </c>
      <c r="AI507" s="673">
        <v>1</v>
      </c>
      <c r="AJ507" s="674">
        <v>1</v>
      </c>
      <c r="AK507" s="675">
        <v>1</v>
      </c>
      <c r="AL507" s="675">
        <v>0</v>
      </c>
      <c r="AM507" s="675">
        <v>0</v>
      </c>
      <c r="AN507" s="676">
        <v>0</v>
      </c>
      <c r="AO507" s="672">
        <v>1</v>
      </c>
      <c r="AP507" s="675">
        <v>0</v>
      </c>
      <c r="AQ507" s="675">
        <v>1</v>
      </c>
      <c r="AR507" s="675">
        <v>0</v>
      </c>
    </row>
    <row r="508" spans="1:64" x14ac:dyDescent="0.2">
      <c r="A508" s="666">
        <v>16</v>
      </c>
      <c r="B508" s="666" t="s">
        <v>1345</v>
      </c>
      <c r="C508" s="666">
        <v>2014</v>
      </c>
      <c r="D508" s="667" t="s">
        <v>2356</v>
      </c>
      <c r="E508" s="666" t="s">
        <v>2410</v>
      </c>
      <c r="F508" s="666">
        <v>2.351</v>
      </c>
      <c r="G508" s="668" t="s">
        <v>2336</v>
      </c>
      <c r="H508" s="667" t="s">
        <v>2337</v>
      </c>
      <c r="I508" s="667" t="s">
        <v>317</v>
      </c>
      <c r="J508" s="667" t="s">
        <v>52</v>
      </c>
      <c r="K508" s="667" t="s">
        <v>52</v>
      </c>
      <c r="L508" s="667" t="s">
        <v>52</v>
      </c>
      <c r="M508" s="666" t="s">
        <v>52</v>
      </c>
      <c r="N508" s="668" t="s">
        <v>2360</v>
      </c>
      <c r="O508" s="667" t="s">
        <v>268</v>
      </c>
      <c r="P508" s="666" t="s">
        <v>2361</v>
      </c>
      <c r="Q508" s="677" t="s">
        <v>182</v>
      </c>
      <c r="R508" s="677"/>
      <c r="S508" s="669" t="s">
        <v>1597</v>
      </c>
      <c r="T508" s="666" t="s">
        <v>566</v>
      </c>
      <c r="U508" s="668">
        <v>2</v>
      </c>
      <c r="V508" s="666">
        <v>2</v>
      </c>
      <c r="W508" s="666">
        <v>2</v>
      </c>
      <c r="X508" s="666">
        <v>2</v>
      </c>
      <c r="Y508" s="666">
        <v>0.75</v>
      </c>
      <c r="Z508" s="670">
        <v>33.333333333333329</v>
      </c>
      <c r="AA508" s="670">
        <v>50</v>
      </c>
      <c r="AB508" s="670">
        <v>40</v>
      </c>
      <c r="AC508" s="670">
        <v>5</v>
      </c>
      <c r="AD508" s="671">
        <v>1</v>
      </c>
      <c r="AE508" s="672">
        <v>0</v>
      </c>
      <c r="AF508" s="673">
        <v>0</v>
      </c>
      <c r="AG508" s="673">
        <v>0</v>
      </c>
      <c r="AH508" s="672">
        <v>0</v>
      </c>
      <c r="AI508" s="673">
        <v>1</v>
      </c>
      <c r="AJ508" s="674">
        <v>1</v>
      </c>
      <c r="AK508" s="675">
        <v>1</v>
      </c>
      <c r="AL508" s="675">
        <v>0</v>
      </c>
      <c r="AM508" s="675">
        <v>0</v>
      </c>
      <c r="AN508" s="676">
        <v>0</v>
      </c>
      <c r="AO508" s="672">
        <v>1</v>
      </c>
      <c r="AP508" s="675">
        <v>0</v>
      </c>
      <c r="AQ508" s="675">
        <v>1</v>
      </c>
      <c r="AR508" s="675">
        <v>0</v>
      </c>
    </row>
    <row r="509" spans="1:64" x14ac:dyDescent="0.2">
      <c r="A509" s="666">
        <v>42</v>
      </c>
      <c r="B509" s="666" t="s">
        <v>1363</v>
      </c>
      <c r="C509" s="666">
        <v>2008</v>
      </c>
      <c r="D509" s="667" t="s">
        <v>2334</v>
      </c>
      <c r="E509" s="666" t="s">
        <v>2335</v>
      </c>
      <c r="F509" s="666">
        <v>4.4580000000000002</v>
      </c>
      <c r="G509" s="668" t="s">
        <v>2336</v>
      </c>
      <c r="H509" s="667" t="s">
        <v>2337</v>
      </c>
      <c r="I509" s="667" t="s">
        <v>73</v>
      </c>
      <c r="J509" s="667" t="s">
        <v>52</v>
      </c>
      <c r="K509" s="667" t="s">
        <v>52</v>
      </c>
      <c r="L509" s="667" t="s">
        <v>52</v>
      </c>
      <c r="M509" s="666" t="s">
        <v>256</v>
      </c>
      <c r="N509" s="668" t="s">
        <v>2339</v>
      </c>
      <c r="O509" s="666" t="s">
        <v>1583</v>
      </c>
      <c r="P509" s="666" t="s">
        <v>2340</v>
      </c>
      <c r="Q509" s="666" t="s">
        <v>2340</v>
      </c>
      <c r="S509" s="669" t="s">
        <v>1599</v>
      </c>
      <c r="T509" s="667" t="s">
        <v>403</v>
      </c>
      <c r="U509" s="669">
        <v>1</v>
      </c>
      <c r="V509" s="666">
        <v>4</v>
      </c>
      <c r="W509" s="666">
        <v>2</v>
      </c>
      <c r="X509" s="666">
        <v>3</v>
      </c>
      <c r="Y509" s="666">
        <v>9</v>
      </c>
      <c r="Z509" s="670">
        <v>66.666666666666657</v>
      </c>
      <c r="AA509" s="670">
        <v>50</v>
      </c>
      <c r="AB509" s="670">
        <v>60</v>
      </c>
      <c r="AC509" s="670">
        <v>60</v>
      </c>
      <c r="AD509" s="671">
        <v>0</v>
      </c>
      <c r="AE509" s="672">
        <v>1</v>
      </c>
      <c r="AF509" s="673">
        <v>0</v>
      </c>
      <c r="AG509" s="673">
        <v>1</v>
      </c>
      <c r="AH509" s="672">
        <v>1</v>
      </c>
      <c r="AI509" s="673">
        <v>1</v>
      </c>
      <c r="AJ509" s="674">
        <v>1</v>
      </c>
      <c r="AK509" s="675">
        <v>1</v>
      </c>
      <c r="AL509" s="675">
        <v>0</v>
      </c>
      <c r="AM509" s="675">
        <v>0</v>
      </c>
      <c r="AN509" s="676">
        <v>1</v>
      </c>
      <c r="AO509" s="672">
        <v>1</v>
      </c>
      <c r="AP509" s="675">
        <v>1</v>
      </c>
      <c r="AQ509" s="675">
        <v>0</v>
      </c>
      <c r="AR509" s="675">
        <v>0</v>
      </c>
    </row>
    <row r="510" spans="1:64" x14ac:dyDescent="0.2">
      <c r="A510" s="666">
        <v>42</v>
      </c>
      <c r="B510" s="666" t="s">
        <v>1363</v>
      </c>
      <c r="C510" s="666">
        <v>2008</v>
      </c>
      <c r="D510" s="667" t="s">
        <v>2334</v>
      </c>
      <c r="E510" s="666" t="s">
        <v>2335</v>
      </c>
      <c r="F510" s="666">
        <v>4.4580000000000002</v>
      </c>
      <c r="G510" s="668" t="s">
        <v>2336</v>
      </c>
      <c r="H510" s="667" t="s">
        <v>2337</v>
      </c>
      <c r="I510" s="667" t="s">
        <v>73</v>
      </c>
      <c r="J510" s="667" t="s">
        <v>52</v>
      </c>
      <c r="K510" s="667" t="s">
        <v>52</v>
      </c>
      <c r="L510" s="667" t="s">
        <v>52</v>
      </c>
      <c r="M510" s="666" t="s">
        <v>256</v>
      </c>
      <c r="N510" s="668" t="s">
        <v>2339</v>
      </c>
      <c r="O510" s="666" t="s">
        <v>1583</v>
      </c>
      <c r="P510" s="666" t="s">
        <v>2340</v>
      </c>
      <c r="Q510" s="666" t="s">
        <v>2340</v>
      </c>
      <c r="S510" s="669" t="s">
        <v>1599</v>
      </c>
      <c r="T510" s="667" t="s">
        <v>399</v>
      </c>
      <c r="U510" s="669">
        <v>1</v>
      </c>
      <c r="V510" s="666">
        <v>4</v>
      </c>
      <c r="W510" s="666">
        <v>2</v>
      </c>
      <c r="X510" s="666">
        <v>3</v>
      </c>
      <c r="Y510" s="666">
        <v>9</v>
      </c>
      <c r="Z510" s="670">
        <v>66.666666666666657</v>
      </c>
      <c r="AA510" s="670">
        <v>50</v>
      </c>
      <c r="AB510" s="670">
        <v>60</v>
      </c>
      <c r="AC510" s="670">
        <v>60</v>
      </c>
      <c r="AD510" s="671">
        <v>0</v>
      </c>
      <c r="AE510" s="672">
        <v>1</v>
      </c>
      <c r="AF510" s="673">
        <v>0</v>
      </c>
      <c r="AG510" s="673">
        <v>1</v>
      </c>
      <c r="AH510" s="672">
        <v>1</v>
      </c>
      <c r="AI510" s="673">
        <v>1</v>
      </c>
      <c r="AJ510" s="674">
        <v>1</v>
      </c>
      <c r="AK510" s="675">
        <v>1</v>
      </c>
      <c r="AL510" s="675">
        <v>0</v>
      </c>
      <c r="AM510" s="675">
        <v>0</v>
      </c>
      <c r="AN510" s="676">
        <v>1</v>
      </c>
      <c r="AO510" s="672">
        <v>1</v>
      </c>
      <c r="AP510" s="675">
        <v>1</v>
      </c>
      <c r="AQ510" s="675">
        <v>0</v>
      </c>
      <c r="AR510" s="675">
        <v>0</v>
      </c>
    </row>
    <row r="511" spans="1:64" x14ac:dyDescent="0.2">
      <c r="A511" s="666">
        <v>42</v>
      </c>
      <c r="B511" s="666" t="s">
        <v>1363</v>
      </c>
      <c r="C511" s="666">
        <v>2008</v>
      </c>
      <c r="D511" s="667" t="s">
        <v>2334</v>
      </c>
      <c r="E511" s="666" t="s">
        <v>2335</v>
      </c>
      <c r="F511" s="666">
        <v>4.4580000000000002</v>
      </c>
      <c r="G511" s="668" t="s">
        <v>2336</v>
      </c>
      <c r="H511" s="667" t="s">
        <v>2337</v>
      </c>
      <c r="I511" s="667" t="s">
        <v>73</v>
      </c>
      <c r="J511" s="667" t="s">
        <v>52</v>
      </c>
      <c r="K511" s="667" t="s">
        <v>52</v>
      </c>
      <c r="L511" s="667" t="s">
        <v>52</v>
      </c>
      <c r="M511" s="666" t="s">
        <v>2338</v>
      </c>
      <c r="N511" s="668" t="s">
        <v>2339</v>
      </c>
      <c r="O511" s="666" t="s">
        <v>1583</v>
      </c>
      <c r="P511" s="666" t="s">
        <v>2340</v>
      </c>
      <c r="Q511" s="666" t="s">
        <v>2340</v>
      </c>
      <c r="S511" s="669" t="s">
        <v>1599</v>
      </c>
      <c r="T511" s="667" t="s">
        <v>399</v>
      </c>
      <c r="U511" s="669">
        <v>1</v>
      </c>
      <c r="V511" s="666">
        <v>4</v>
      </c>
      <c r="W511" s="666">
        <v>2</v>
      </c>
      <c r="X511" s="666">
        <v>3</v>
      </c>
      <c r="Y511" s="666">
        <v>9</v>
      </c>
      <c r="Z511" s="670">
        <v>66.666666666666657</v>
      </c>
      <c r="AA511" s="670">
        <v>50</v>
      </c>
      <c r="AB511" s="670">
        <v>60</v>
      </c>
      <c r="AC511" s="670">
        <v>60</v>
      </c>
      <c r="AD511" s="671">
        <v>0</v>
      </c>
      <c r="AE511" s="672">
        <v>1</v>
      </c>
      <c r="AF511" s="673">
        <v>0</v>
      </c>
      <c r="AG511" s="673">
        <v>1</v>
      </c>
      <c r="AH511" s="672">
        <v>1</v>
      </c>
      <c r="AI511" s="673">
        <v>1</v>
      </c>
      <c r="AJ511" s="674">
        <v>1</v>
      </c>
      <c r="AK511" s="675">
        <v>1</v>
      </c>
      <c r="AL511" s="675">
        <v>0</v>
      </c>
      <c r="AM511" s="675">
        <v>0</v>
      </c>
      <c r="AN511" s="676">
        <v>1</v>
      </c>
      <c r="AO511" s="672">
        <v>1</v>
      </c>
      <c r="AP511" s="675">
        <v>1</v>
      </c>
      <c r="AQ511" s="675">
        <v>0</v>
      </c>
      <c r="AR511" s="675">
        <v>0</v>
      </c>
    </row>
    <row r="512" spans="1:64" x14ac:dyDescent="0.2">
      <c r="A512" s="666">
        <v>42</v>
      </c>
      <c r="B512" s="666" t="s">
        <v>1363</v>
      </c>
      <c r="C512" s="666">
        <v>2008</v>
      </c>
      <c r="D512" s="667" t="s">
        <v>2334</v>
      </c>
      <c r="E512" s="666" t="s">
        <v>2335</v>
      </c>
      <c r="F512" s="666">
        <v>4.4580000000000002</v>
      </c>
      <c r="G512" s="668" t="s">
        <v>2336</v>
      </c>
      <c r="H512" s="667" t="s">
        <v>2337</v>
      </c>
      <c r="I512" s="667" t="s">
        <v>73</v>
      </c>
      <c r="J512" s="667" t="s">
        <v>52</v>
      </c>
      <c r="K512" s="667" t="s">
        <v>52</v>
      </c>
      <c r="L512" s="667" t="s">
        <v>52</v>
      </c>
      <c r="M512" s="666" t="s">
        <v>2341</v>
      </c>
      <c r="N512" s="668" t="s">
        <v>2339</v>
      </c>
      <c r="O512" s="666" t="s">
        <v>1583</v>
      </c>
      <c r="P512" s="666" t="s">
        <v>2340</v>
      </c>
      <c r="Q512" s="666" t="s">
        <v>2340</v>
      </c>
      <c r="S512" s="669" t="s">
        <v>1599</v>
      </c>
      <c r="T512" s="667" t="s">
        <v>399</v>
      </c>
      <c r="U512" s="669">
        <v>1</v>
      </c>
      <c r="V512" s="666">
        <v>4</v>
      </c>
      <c r="W512" s="666">
        <v>2</v>
      </c>
      <c r="X512" s="666">
        <v>3</v>
      </c>
      <c r="Y512" s="666">
        <v>9</v>
      </c>
      <c r="Z512" s="670">
        <v>66.666666666666657</v>
      </c>
      <c r="AA512" s="670">
        <v>50</v>
      </c>
      <c r="AB512" s="670">
        <v>60</v>
      </c>
      <c r="AC512" s="670">
        <v>60</v>
      </c>
      <c r="AD512" s="671">
        <v>0</v>
      </c>
      <c r="AE512" s="672">
        <v>1</v>
      </c>
      <c r="AF512" s="673">
        <v>0</v>
      </c>
      <c r="AG512" s="673">
        <v>1</v>
      </c>
      <c r="AH512" s="672">
        <v>1</v>
      </c>
      <c r="AI512" s="673">
        <v>1</v>
      </c>
      <c r="AJ512" s="674">
        <v>1</v>
      </c>
      <c r="AK512" s="675">
        <v>1</v>
      </c>
      <c r="AL512" s="675">
        <v>0</v>
      </c>
      <c r="AM512" s="675">
        <v>0</v>
      </c>
      <c r="AN512" s="676">
        <v>1</v>
      </c>
      <c r="AO512" s="672">
        <v>1</v>
      </c>
      <c r="AP512" s="675">
        <v>1</v>
      </c>
      <c r="AQ512" s="675">
        <v>0</v>
      </c>
      <c r="AR512" s="675">
        <v>0</v>
      </c>
    </row>
    <row r="513" spans="1:64" x14ac:dyDescent="0.2">
      <c r="A513" s="666">
        <v>46</v>
      </c>
      <c r="B513" s="666" t="s">
        <v>1325</v>
      </c>
      <c r="C513" s="666">
        <v>2018</v>
      </c>
      <c r="D513" s="667" t="s">
        <v>2356</v>
      </c>
      <c r="E513" s="666" t="s">
        <v>2375</v>
      </c>
      <c r="F513" s="666">
        <v>3.794</v>
      </c>
      <c r="G513" s="668" t="s">
        <v>2336</v>
      </c>
      <c r="H513" s="666" t="s">
        <v>2337</v>
      </c>
      <c r="I513" s="666" t="s">
        <v>2208</v>
      </c>
      <c r="J513" s="667" t="s">
        <v>2376</v>
      </c>
      <c r="K513" s="666" t="s">
        <v>52</v>
      </c>
      <c r="L513" s="667" t="s">
        <v>2377</v>
      </c>
      <c r="M513" s="666" t="s">
        <v>52</v>
      </c>
      <c r="N513" s="668" t="s">
        <v>2348</v>
      </c>
      <c r="O513" s="667" t="s">
        <v>1582</v>
      </c>
      <c r="P513" s="667" t="s">
        <v>2378</v>
      </c>
      <c r="Q513" s="677" t="s">
        <v>79</v>
      </c>
      <c r="R513" s="677"/>
      <c r="S513" s="669" t="s">
        <v>1600</v>
      </c>
      <c r="T513" s="667" t="s">
        <v>2048</v>
      </c>
      <c r="U513" s="669">
        <v>4</v>
      </c>
      <c r="V513" s="666">
        <v>5</v>
      </c>
      <c r="W513" s="666">
        <v>1</v>
      </c>
      <c r="X513" s="666">
        <v>3</v>
      </c>
      <c r="Y513" s="666">
        <v>4.5</v>
      </c>
      <c r="Z513" s="670">
        <v>83.333333333333343</v>
      </c>
      <c r="AA513" s="670">
        <v>25</v>
      </c>
      <c r="AB513" s="670">
        <v>60</v>
      </c>
      <c r="AC513" s="670">
        <v>30</v>
      </c>
      <c r="AD513" s="671">
        <v>1</v>
      </c>
      <c r="AE513" s="672">
        <v>1</v>
      </c>
      <c r="AF513" s="673">
        <v>1</v>
      </c>
      <c r="AG513" s="673">
        <v>1</v>
      </c>
      <c r="AH513" s="672">
        <v>0</v>
      </c>
      <c r="AI513" s="673">
        <v>1</v>
      </c>
      <c r="AJ513" s="674">
        <v>1</v>
      </c>
      <c r="AK513" s="675">
        <v>0</v>
      </c>
      <c r="AL513" s="675">
        <v>0</v>
      </c>
      <c r="AM513" s="675">
        <v>0</v>
      </c>
      <c r="AN513" s="676">
        <v>1</v>
      </c>
      <c r="AO513" s="672">
        <v>1</v>
      </c>
      <c r="AP513" s="675">
        <v>0</v>
      </c>
      <c r="AQ513" s="675">
        <v>1</v>
      </c>
      <c r="AR513" s="675">
        <v>0</v>
      </c>
    </row>
    <row r="514" spans="1:64" x14ac:dyDescent="0.2">
      <c r="A514" s="666">
        <v>46</v>
      </c>
      <c r="B514" s="666" t="s">
        <v>1325</v>
      </c>
      <c r="C514" s="666">
        <v>2018</v>
      </c>
      <c r="D514" s="667" t="s">
        <v>2356</v>
      </c>
      <c r="E514" s="666" t="s">
        <v>2375</v>
      </c>
      <c r="F514" s="666">
        <v>3.794</v>
      </c>
      <c r="G514" s="668" t="s">
        <v>2336</v>
      </c>
      <c r="H514" s="666" t="s">
        <v>2337</v>
      </c>
      <c r="I514" s="666" t="s">
        <v>2208</v>
      </c>
      <c r="J514" s="667" t="s">
        <v>2376</v>
      </c>
      <c r="K514" s="666" t="s">
        <v>2364</v>
      </c>
      <c r="L514" s="666" t="s">
        <v>2362</v>
      </c>
      <c r="M514" s="666" t="s">
        <v>52</v>
      </c>
      <c r="N514" s="668" t="s">
        <v>2348</v>
      </c>
      <c r="O514" s="667" t="s">
        <v>1582</v>
      </c>
      <c r="P514" s="667" t="s">
        <v>2378</v>
      </c>
      <c r="Q514" s="677" t="s">
        <v>79</v>
      </c>
      <c r="R514" s="677"/>
      <c r="S514" s="669" t="s">
        <v>1600</v>
      </c>
      <c r="T514" s="667" t="s">
        <v>2048</v>
      </c>
      <c r="U514" s="669">
        <v>4</v>
      </c>
      <c r="V514" s="666">
        <v>5</v>
      </c>
      <c r="W514" s="666">
        <v>1</v>
      </c>
      <c r="X514" s="666">
        <v>3</v>
      </c>
      <c r="Y514" s="666">
        <v>4.5</v>
      </c>
      <c r="Z514" s="670">
        <v>83.333333333333343</v>
      </c>
      <c r="AA514" s="670">
        <v>25</v>
      </c>
      <c r="AB514" s="670">
        <v>60</v>
      </c>
      <c r="AC514" s="670">
        <v>30</v>
      </c>
      <c r="AD514" s="671">
        <v>1</v>
      </c>
      <c r="AE514" s="672">
        <v>1</v>
      </c>
      <c r="AF514" s="673">
        <v>1</v>
      </c>
      <c r="AG514" s="673">
        <v>1</v>
      </c>
      <c r="AH514" s="672">
        <v>0</v>
      </c>
      <c r="AI514" s="673">
        <v>1</v>
      </c>
      <c r="AJ514" s="674">
        <v>1</v>
      </c>
      <c r="AK514" s="675">
        <v>0</v>
      </c>
      <c r="AL514" s="675">
        <v>0</v>
      </c>
      <c r="AM514" s="675">
        <v>0</v>
      </c>
      <c r="AN514" s="676">
        <v>1</v>
      </c>
      <c r="AO514" s="672">
        <v>1</v>
      </c>
      <c r="AP514" s="675">
        <v>0</v>
      </c>
      <c r="AQ514" s="675">
        <v>1</v>
      </c>
      <c r="AR514" s="675">
        <v>0</v>
      </c>
    </row>
    <row r="515" spans="1:64" x14ac:dyDescent="0.2">
      <c r="A515" s="666">
        <v>46</v>
      </c>
      <c r="B515" s="666" t="s">
        <v>1325</v>
      </c>
      <c r="C515" s="666">
        <v>2018</v>
      </c>
      <c r="D515" s="667" t="s">
        <v>2356</v>
      </c>
      <c r="E515" s="666" t="s">
        <v>2375</v>
      </c>
      <c r="F515" s="666">
        <v>3.794</v>
      </c>
      <c r="G515" s="668" t="s">
        <v>2336</v>
      </c>
      <c r="H515" s="666" t="s">
        <v>2337</v>
      </c>
      <c r="I515" s="666" t="s">
        <v>2208</v>
      </c>
      <c r="J515" s="667" t="s">
        <v>2376</v>
      </c>
      <c r="K515" s="667" t="s">
        <v>52</v>
      </c>
      <c r="L515" s="667" t="s">
        <v>2379</v>
      </c>
      <c r="M515" s="666" t="s">
        <v>52</v>
      </c>
      <c r="N515" s="668" t="s">
        <v>2348</v>
      </c>
      <c r="O515" s="667" t="s">
        <v>1582</v>
      </c>
      <c r="P515" s="667" t="s">
        <v>2378</v>
      </c>
      <c r="Q515" s="677" t="s">
        <v>79</v>
      </c>
      <c r="R515" s="677"/>
      <c r="S515" s="669" t="s">
        <v>1600</v>
      </c>
      <c r="T515" s="667" t="s">
        <v>2048</v>
      </c>
      <c r="U515" s="669">
        <v>4</v>
      </c>
      <c r="V515" s="666">
        <v>5</v>
      </c>
      <c r="W515" s="666">
        <v>1</v>
      </c>
      <c r="X515" s="666">
        <v>3</v>
      </c>
      <c r="Y515" s="666">
        <v>4.5</v>
      </c>
      <c r="Z515" s="670">
        <v>83.333333333333343</v>
      </c>
      <c r="AA515" s="670">
        <v>25</v>
      </c>
      <c r="AB515" s="670">
        <v>60</v>
      </c>
      <c r="AC515" s="670">
        <v>30</v>
      </c>
      <c r="AD515" s="671">
        <v>1</v>
      </c>
      <c r="AE515" s="672">
        <v>1</v>
      </c>
      <c r="AF515" s="673">
        <v>1</v>
      </c>
      <c r="AG515" s="673">
        <v>1</v>
      </c>
      <c r="AH515" s="672">
        <v>0</v>
      </c>
      <c r="AI515" s="673">
        <v>1</v>
      </c>
      <c r="AJ515" s="674">
        <v>1</v>
      </c>
      <c r="AK515" s="675">
        <v>0</v>
      </c>
      <c r="AL515" s="675">
        <v>0</v>
      </c>
      <c r="AM515" s="675">
        <v>0</v>
      </c>
      <c r="AN515" s="676">
        <v>1</v>
      </c>
      <c r="AO515" s="672">
        <v>1</v>
      </c>
      <c r="AP515" s="675">
        <v>0</v>
      </c>
      <c r="AQ515" s="675">
        <v>1</v>
      </c>
      <c r="AR515" s="675">
        <v>0</v>
      </c>
    </row>
    <row r="516" spans="1:64" x14ac:dyDescent="0.2">
      <c r="A516" s="666" t="s">
        <v>2342</v>
      </c>
      <c r="B516" s="666" t="s">
        <v>2343</v>
      </c>
      <c r="C516" s="666">
        <v>1975</v>
      </c>
      <c r="D516" s="667" t="s">
        <v>2344</v>
      </c>
      <c r="E516" s="666" t="s">
        <v>2345</v>
      </c>
      <c r="F516" s="666">
        <v>4.407</v>
      </c>
      <c r="G516" s="668" t="s">
        <v>2336</v>
      </c>
      <c r="H516" s="666" t="s">
        <v>2337</v>
      </c>
      <c r="I516" s="666" t="s">
        <v>2208</v>
      </c>
      <c r="J516" s="667" t="s">
        <v>2350</v>
      </c>
      <c r="K516" s="666" t="s">
        <v>52</v>
      </c>
      <c r="L516" s="667" t="s">
        <v>2347</v>
      </c>
      <c r="M516" s="666" t="s">
        <v>52</v>
      </c>
      <c r="N516" s="668" t="s">
        <v>2348</v>
      </c>
      <c r="O516" s="667" t="s">
        <v>1582</v>
      </c>
      <c r="P516" s="667" t="s">
        <v>2349</v>
      </c>
      <c r="Q516" s="677" t="s">
        <v>644</v>
      </c>
      <c r="R516" s="677"/>
      <c r="S516" s="669" t="s">
        <v>1601</v>
      </c>
      <c r="T516" s="667" t="s">
        <v>657</v>
      </c>
      <c r="U516" s="669">
        <v>3</v>
      </c>
      <c r="V516" s="666">
        <v>4</v>
      </c>
      <c r="W516" s="666">
        <v>2</v>
      </c>
      <c r="X516" s="667">
        <v>3</v>
      </c>
      <c r="Y516" s="667">
        <v>4.5</v>
      </c>
      <c r="Z516" s="670">
        <v>66.666666666666657</v>
      </c>
      <c r="AA516" s="670">
        <v>50</v>
      </c>
      <c r="AB516" s="670">
        <v>60</v>
      </c>
      <c r="AC516" s="670">
        <v>30</v>
      </c>
      <c r="AD516" s="671">
        <v>1</v>
      </c>
      <c r="AE516" s="672">
        <v>1</v>
      </c>
      <c r="AF516" s="673">
        <v>0</v>
      </c>
      <c r="AG516" s="673">
        <v>0</v>
      </c>
      <c r="AH516" s="672">
        <v>1</v>
      </c>
      <c r="AI516" s="673">
        <v>1</v>
      </c>
      <c r="AJ516" s="674">
        <v>1</v>
      </c>
      <c r="AK516" s="675">
        <v>1</v>
      </c>
      <c r="AL516" s="675">
        <v>0</v>
      </c>
      <c r="AM516" s="675">
        <v>0</v>
      </c>
      <c r="AN516" s="676">
        <v>0</v>
      </c>
      <c r="AO516" s="672">
        <v>1</v>
      </c>
      <c r="AP516" s="675">
        <v>0</v>
      </c>
      <c r="AQ516" s="675">
        <v>1</v>
      </c>
      <c r="AR516" s="675">
        <v>1</v>
      </c>
    </row>
    <row r="517" spans="1:64" x14ac:dyDescent="0.2">
      <c r="A517" s="666" t="s">
        <v>2342</v>
      </c>
      <c r="B517" s="666" t="s">
        <v>2343</v>
      </c>
      <c r="C517" s="666">
        <v>1975</v>
      </c>
      <c r="D517" s="667" t="s">
        <v>2344</v>
      </c>
      <c r="E517" s="666" t="s">
        <v>2345</v>
      </c>
      <c r="F517" s="666">
        <v>4.407</v>
      </c>
      <c r="G517" s="668" t="s">
        <v>2336</v>
      </c>
      <c r="H517" s="666" t="s">
        <v>2337</v>
      </c>
      <c r="I517" s="666" t="s">
        <v>2208</v>
      </c>
      <c r="J517" s="667" t="s">
        <v>2352</v>
      </c>
      <c r="K517" s="666" t="s">
        <v>52</v>
      </c>
      <c r="L517" s="667" t="s">
        <v>2347</v>
      </c>
      <c r="M517" s="666" t="s">
        <v>52</v>
      </c>
      <c r="N517" s="668" t="s">
        <v>2348</v>
      </c>
      <c r="O517" s="667" t="s">
        <v>1582</v>
      </c>
      <c r="P517" s="667" t="s">
        <v>2349</v>
      </c>
      <c r="Q517" s="677" t="s">
        <v>644</v>
      </c>
      <c r="R517" s="677"/>
      <c r="S517" s="669" t="s">
        <v>1601</v>
      </c>
      <c r="T517" s="667" t="s">
        <v>657</v>
      </c>
      <c r="U517" s="669">
        <v>3</v>
      </c>
      <c r="V517" s="666">
        <v>4</v>
      </c>
      <c r="W517" s="666">
        <v>2</v>
      </c>
      <c r="X517" s="667">
        <v>3</v>
      </c>
      <c r="Y517" s="667">
        <v>4.5</v>
      </c>
      <c r="Z517" s="670">
        <v>66.666666666666657</v>
      </c>
      <c r="AA517" s="670">
        <v>50</v>
      </c>
      <c r="AB517" s="670">
        <v>60</v>
      </c>
      <c r="AC517" s="670">
        <v>30</v>
      </c>
      <c r="AD517" s="671">
        <v>1</v>
      </c>
      <c r="AE517" s="672">
        <v>1</v>
      </c>
      <c r="AF517" s="673">
        <v>0</v>
      </c>
      <c r="AG517" s="673">
        <v>0</v>
      </c>
      <c r="AH517" s="672">
        <v>1</v>
      </c>
      <c r="AI517" s="673">
        <v>1</v>
      </c>
      <c r="AJ517" s="674">
        <v>1</v>
      </c>
      <c r="AK517" s="675">
        <v>1</v>
      </c>
      <c r="AL517" s="675">
        <v>0</v>
      </c>
      <c r="AM517" s="675">
        <v>0</v>
      </c>
      <c r="AN517" s="676">
        <v>0</v>
      </c>
      <c r="AO517" s="672">
        <v>1</v>
      </c>
      <c r="AP517" s="675">
        <v>0</v>
      </c>
      <c r="AQ517" s="675">
        <v>1</v>
      </c>
      <c r="AR517" s="675">
        <v>1</v>
      </c>
    </row>
    <row r="518" spans="1:64" x14ac:dyDescent="0.2">
      <c r="A518" s="666" t="s">
        <v>2464</v>
      </c>
      <c r="B518" s="666" t="s">
        <v>2462</v>
      </c>
      <c r="C518" s="666">
        <v>1977</v>
      </c>
      <c r="D518" s="667" t="s">
        <v>2344</v>
      </c>
      <c r="E518" s="666" t="s">
        <v>2463</v>
      </c>
      <c r="F518" s="666">
        <v>1.548</v>
      </c>
      <c r="G518" s="668" t="s">
        <v>2336</v>
      </c>
      <c r="H518" s="666" t="s">
        <v>2337</v>
      </c>
      <c r="I518" s="666" t="s">
        <v>2208</v>
      </c>
      <c r="J518" s="667" t="s">
        <v>2453</v>
      </c>
      <c r="K518" s="666" t="s">
        <v>52</v>
      </c>
      <c r="L518" s="667" t="s">
        <v>85</v>
      </c>
      <c r="M518" s="666" t="s">
        <v>2465</v>
      </c>
      <c r="N518" s="668" t="s">
        <v>2348</v>
      </c>
      <c r="O518" s="667" t="s">
        <v>1582</v>
      </c>
      <c r="P518" s="667" t="s">
        <v>2460</v>
      </c>
      <c r="Q518" s="677" t="s">
        <v>858</v>
      </c>
      <c r="R518" s="677"/>
      <c r="S518" s="669" t="s">
        <v>1601</v>
      </c>
      <c r="T518" s="666" t="s">
        <v>657</v>
      </c>
      <c r="U518" s="669">
        <v>3</v>
      </c>
      <c r="V518" s="666">
        <v>2</v>
      </c>
      <c r="W518" s="666">
        <v>2</v>
      </c>
      <c r="X518" s="666">
        <v>1</v>
      </c>
      <c r="Y518" s="666">
        <v>0.31</v>
      </c>
      <c r="Z518" s="670">
        <v>33.333333333333329</v>
      </c>
      <c r="AA518" s="670">
        <v>50</v>
      </c>
      <c r="AB518" s="670">
        <v>20</v>
      </c>
      <c r="AC518" s="670">
        <v>2.0666666666666664</v>
      </c>
      <c r="AD518" s="671">
        <v>1</v>
      </c>
      <c r="AE518" s="672">
        <v>0</v>
      </c>
      <c r="AF518" s="673">
        <v>0</v>
      </c>
      <c r="AG518" s="673">
        <v>0</v>
      </c>
      <c r="AH518" s="672">
        <v>0</v>
      </c>
      <c r="AI518" s="673">
        <v>1</v>
      </c>
      <c r="AJ518" s="674">
        <v>1</v>
      </c>
      <c r="AK518" s="675">
        <v>1</v>
      </c>
      <c r="AL518" s="675">
        <v>0</v>
      </c>
      <c r="AM518" s="675">
        <v>0</v>
      </c>
      <c r="AN518" s="676">
        <v>0</v>
      </c>
      <c r="AO518" s="672">
        <v>0</v>
      </c>
      <c r="AP518" s="675">
        <v>0</v>
      </c>
      <c r="AQ518" s="675">
        <v>0</v>
      </c>
      <c r="AR518" s="675">
        <v>1</v>
      </c>
    </row>
    <row r="519" spans="1:64" x14ac:dyDescent="0.2">
      <c r="A519" s="666" t="s">
        <v>2464</v>
      </c>
      <c r="B519" s="666" t="s">
        <v>2462</v>
      </c>
      <c r="C519" s="666">
        <v>1977</v>
      </c>
      <c r="D519" s="667" t="s">
        <v>2344</v>
      </c>
      <c r="E519" s="666" t="s">
        <v>2463</v>
      </c>
      <c r="F519" s="666">
        <v>1.548</v>
      </c>
      <c r="G519" s="668" t="s">
        <v>2336</v>
      </c>
      <c r="H519" s="666" t="s">
        <v>2337</v>
      </c>
      <c r="I519" s="666" t="s">
        <v>2208</v>
      </c>
      <c r="J519" s="667" t="s">
        <v>2453</v>
      </c>
      <c r="K519" s="666" t="s">
        <v>52</v>
      </c>
      <c r="L519" s="667" t="s">
        <v>85</v>
      </c>
      <c r="M519" s="666" t="s">
        <v>2465</v>
      </c>
      <c r="N519" s="668" t="s">
        <v>2348</v>
      </c>
      <c r="O519" s="667" t="s">
        <v>1582</v>
      </c>
      <c r="P519" s="667" t="s">
        <v>2349</v>
      </c>
      <c r="Q519" s="677" t="s">
        <v>857</v>
      </c>
      <c r="R519" s="677"/>
      <c r="S519" s="669" t="s">
        <v>1601</v>
      </c>
      <c r="T519" s="666" t="s">
        <v>657</v>
      </c>
      <c r="U519" s="668">
        <v>3</v>
      </c>
      <c r="V519" s="666">
        <v>2</v>
      </c>
      <c r="W519" s="666">
        <v>2</v>
      </c>
      <c r="X519" s="666">
        <v>1</v>
      </c>
      <c r="Y519" s="666">
        <v>0.31</v>
      </c>
      <c r="Z519" s="670">
        <v>33.333333333333329</v>
      </c>
      <c r="AA519" s="670">
        <v>50</v>
      </c>
      <c r="AB519" s="670">
        <v>20</v>
      </c>
      <c r="AC519" s="670">
        <v>2.0666666666666664</v>
      </c>
      <c r="AD519" s="671">
        <v>1</v>
      </c>
      <c r="AE519" s="672">
        <v>0</v>
      </c>
      <c r="AF519" s="673">
        <v>0</v>
      </c>
      <c r="AG519" s="673">
        <v>0</v>
      </c>
      <c r="AH519" s="672">
        <v>0</v>
      </c>
      <c r="AI519" s="673">
        <v>1</v>
      </c>
      <c r="AJ519" s="674">
        <v>1</v>
      </c>
      <c r="AK519" s="675">
        <v>1</v>
      </c>
      <c r="AL519" s="675">
        <v>0</v>
      </c>
      <c r="AM519" s="675">
        <v>0</v>
      </c>
      <c r="AN519" s="676">
        <v>0</v>
      </c>
      <c r="AO519" s="672">
        <v>0</v>
      </c>
      <c r="AP519" s="675">
        <v>0</v>
      </c>
      <c r="AQ519" s="675">
        <v>0</v>
      </c>
      <c r="AR519" s="675">
        <v>1</v>
      </c>
    </row>
    <row r="520" spans="1:64" x14ac:dyDescent="0.2">
      <c r="A520" s="666" t="s">
        <v>2342</v>
      </c>
      <c r="B520" s="666" t="s">
        <v>2343</v>
      </c>
      <c r="C520" s="666">
        <v>1975</v>
      </c>
      <c r="D520" s="667" t="s">
        <v>2344</v>
      </c>
      <c r="E520" s="666" t="s">
        <v>2345</v>
      </c>
      <c r="F520" s="666">
        <v>4.407</v>
      </c>
      <c r="G520" s="668" t="s">
        <v>2336</v>
      </c>
      <c r="H520" s="666" t="s">
        <v>2337</v>
      </c>
      <c r="I520" s="666" t="s">
        <v>2208</v>
      </c>
      <c r="J520" s="667" t="s">
        <v>2350</v>
      </c>
      <c r="K520" s="666" t="s">
        <v>52</v>
      </c>
      <c r="L520" s="667" t="s">
        <v>2347</v>
      </c>
      <c r="M520" s="666" t="s">
        <v>52</v>
      </c>
      <c r="N520" s="668" t="s">
        <v>2348</v>
      </c>
      <c r="O520" s="667" t="s">
        <v>1582</v>
      </c>
      <c r="P520" s="667" t="s">
        <v>2349</v>
      </c>
      <c r="Q520" s="677" t="s">
        <v>652</v>
      </c>
      <c r="R520" s="677"/>
      <c r="S520" s="669" t="s">
        <v>1601</v>
      </c>
      <c r="T520" s="667" t="s">
        <v>657</v>
      </c>
      <c r="U520" s="669">
        <v>3</v>
      </c>
      <c r="V520" s="666">
        <v>4</v>
      </c>
      <c r="W520" s="666">
        <v>2</v>
      </c>
      <c r="X520" s="667">
        <v>3</v>
      </c>
      <c r="Y520" s="667">
        <v>4.5</v>
      </c>
      <c r="Z520" s="670">
        <v>66.666666666666657</v>
      </c>
      <c r="AA520" s="670">
        <v>50</v>
      </c>
      <c r="AB520" s="670">
        <v>60</v>
      </c>
      <c r="AC520" s="670">
        <v>30</v>
      </c>
      <c r="AD520" s="671">
        <v>1</v>
      </c>
      <c r="AE520" s="672">
        <v>1</v>
      </c>
      <c r="AF520" s="673">
        <v>0</v>
      </c>
      <c r="AG520" s="673">
        <v>0</v>
      </c>
      <c r="AH520" s="672">
        <v>1</v>
      </c>
      <c r="AI520" s="673">
        <v>1</v>
      </c>
      <c r="AJ520" s="674">
        <v>1</v>
      </c>
      <c r="AK520" s="675">
        <v>1</v>
      </c>
      <c r="AL520" s="675">
        <v>0</v>
      </c>
      <c r="AM520" s="675">
        <v>0</v>
      </c>
      <c r="AN520" s="676">
        <v>0</v>
      </c>
      <c r="AO520" s="672">
        <v>1</v>
      </c>
      <c r="AP520" s="675">
        <v>0</v>
      </c>
      <c r="AQ520" s="675">
        <v>1</v>
      </c>
      <c r="AR520" s="675">
        <v>1</v>
      </c>
    </row>
    <row r="521" spans="1:64" x14ac:dyDescent="0.2">
      <c r="A521" s="666" t="s">
        <v>2342</v>
      </c>
      <c r="B521" s="666" t="s">
        <v>2343</v>
      </c>
      <c r="C521" s="666">
        <v>1975</v>
      </c>
      <c r="D521" s="667" t="s">
        <v>2344</v>
      </c>
      <c r="E521" s="666" t="s">
        <v>2345</v>
      </c>
      <c r="F521" s="666">
        <v>4.407</v>
      </c>
      <c r="G521" s="668" t="s">
        <v>2336</v>
      </c>
      <c r="H521" s="666" t="s">
        <v>2337</v>
      </c>
      <c r="I521" s="666" t="s">
        <v>2208</v>
      </c>
      <c r="J521" s="667" t="s">
        <v>2350</v>
      </c>
      <c r="K521" s="666" t="s">
        <v>52</v>
      </c>
      <c r="L521" s="667" t="s">
        <v>2347</v>
      </c>
      <c r="M521" s="666" t="s">
        <v>52</v>
      </c>
      <c r="N521" s="668" t="s">
        <v>2348</v>
      </c>
      <c r="O521" s="667" t="s">
        <v>1582</v>
      </c>
      <c r="P521" s="667" t="s">
        <v>2349</v>
      </c>
      <c r="Q521" s="677" t="s">
        <v>658</v>
      </c>
      <c r="R521" s="677"/>
      <c r="S521" s="669" t="s">
        <v>1601</v>
      </c>
      <c r="T521" s="667" t="s">
        <v>657</v>
      </c>
      <c r="U521" s="669">
        <v>3</v>
      </c>
      <c r="V521" s="666">
        <v>4</v>
      </c>
      <c r="W521" s="666">
        <v>2</v>
      </c>
      <c r="X521" s="667">
        <v>3</v>
      </c>
      <c r="Y521" s="667">
        <v>4.5</v>
      </c>
      <c r="Z521" s="670">
        <v>66.666666666666657</v>
      </c>
      <c r="AA521" s="670">
        <v>50</v>
      </c>
      <c r="AB521" s="670">
        <v>60</v>
      </c>
      <c r="AC521" s="670">
        <v>30</v>
      </c>
      <c r="AD521" s="671">
        <v>1</v>
      </c>
      <c r="AE521" s="672">
        <v>1</v>
      </c>
      <c r="AF521" s="673">
        <v>0</v>
      </c>
      <c r="AG521" s="673">
        <v>0</v>
      </c>
      <c r="AH521" s="672">
        <v>1</v>
      </c>
      <c r="AI521" s="673">
        <v>1</v>
      </c>
      <c r="AJ521" s="674">
        <v>1</v>
      </c>
      <c r="AK521" s="675">
        <v>1</v>
      </c>
      <c r="AL521" s="675">
        <v>0</v>
      </c>
      <c r="AM521" s="675">
        <v>0</v>
      </c>
      <c r="AN521" s="676">
        <v>0</v>
      </c>
      <c r="AO521" s="672">
        <v>1</v>
      </c>
      <c r="AP521" s="675">
        <v>0</v>
      </c>
      <c r="AQ521" s="675">
        <v>1</v>
      </c>
      <c r="AR521" s="675">
        <v>1</v>
      </c>
    </row>
    <row r="522" spans="1:64" x14ac:dyDescent="0.2">
      <c r="A522" s="666" t="s">
        <v>2342</v>
      </c>
      <c r="B522" s="666" t="s">
        <v>2343</v>
      </c>
      <c r="C522" s="666">
        <v>1975</v>
      </c>
      <c r="D522" s="667" t="s">
        <v>2344</v>
      </c>
      <c r="E522" s="666" t="s">
        <v>2345</v>
      </c>
      <c r="F522" s="666">
        <v>4.407</v>
      </c>
      <c r="G522" s="668" t="s">
        <v>2336</v>
      </c>
      <c r="H522" s="666" t="s">
        <v>2337</v>
      </c>
      <c r="I522" s="666" t="s">
        <v>2208</v>
      </c>
      <c r="J522" s="667" t="s">
        <v>2352</v>
      </c>
      <c r="K522" s="666" t="s">
        <v>52</v>
      </c>
      <c r="L522" s="667" t="s">
        <v>2347</v>
      </c>
      <c r="M522" s="666" t="s">
        <v>52</v>
      </c>
      <c r="N522" s="668" t="s">
        <v>2348</v>
      </c>
      <c r="O522" s="667" t="s">
        <v>1582</v>
      </c>
      <c r="P522" s="667" t="s">
        <v>2349</v>
      </c>
      <c r="Q522" s="677" t="s">
        <v>658</v>
      </c>
      <c r="R522" s="677"/>
      <c r="S522" s="669" t="s">
        <v>1601</v>
      </c>
      <c r="T522" s="667" t="s">
        <v>657</v>
      </c>
      <c r="U522" s="669">
        <v>3</v>
      </c>
      <c r="V522" s="666">
        <v>4</v>
      </c>
      <c r="W522" s="666">
        <v>2</v>
      </c>
      <c r="X522" s="667">
        <v>3</v>
      </c>
      <c r="Y522" s="667">
        <v>4.5</v>
      </c>
      <c r="Z522" s="670">
        <v>66.666666666666657</v>
      </c>
      <c r="AA522" s="670">
        <v>50</v>
      </c>
      <c r="AB522" s="670">
        <v>60</v>
      </c>
      <c r="AC522" s="670">
        <v>30</v>
      </c>
      <c r="AD522" s="671">
        <v>1</v>
      </c>
      <c r="AE522" s="672">
        <v>1</v>
      </c>
      <c r="AF522" s="673">
        <v>0</v>
      </c>
      <c r="AG522" s="673">
        <v>0</v>
      </c>
      <c r="AH522" s="672">
        <v>1</v>
      </c>
      <c r="AI522" s="673">
        <v>1</v>
      </c>
      <c r="AJ522" s="674">
        <v>1</v>
      </c>
      <c r="AK522" s="675">
        <v>1</v>
      </c>
      <c r="AL522" s="675">
        <v>0</v>
      </c>
      <c r="AM522" s="675">
        <v>0</v>
      </c>
      <c r="AN522" s="676">
        <v>0</v>
      </c>
      <c r="AO522" s="672">
        <v>1</v>
      </c>
      <c r="AP522" s="675">
        <v>0</v>
      </c>
      <c r="AQ522" s="675">
        <v>1</v>
      </c>
      <c r="AR522" s="675">
        <v>1</v>
      </c>
    </row>
    <row r="523" spans="1:64" x14ac:dyDescent="0.2">
      <c r="A523" s="666" t="s">
        <v>2342</v>
      </c>
      <c r="B523" s="666" t="s">
        <v>2343</v>
      </c>
      <c r="C523" s="666">
        <v>1975</v>
      </c>
      <c r="D523" s="667" t="s">
        <v>2344</v>
      </c>
      <c r="E523" s="666" t="s">
        <v>2345</v>
      </c>
      <c r="F523" s="666">
        <v>4.407</v>
      </c>
      <c r="G523" s="668" t="s">
        <v>2336</v>
      </c>
      <c r="H523" s="666" t="s">
        <v>2337</v>
      </c>
      <c r="I523" s="666" t="s">
        <v>2208</v>
      </c>
      <c r="J523" s="667" t="s">
        <v>2346</v>
      </c>
      <c r="K523" s="666" t="s">
        <v>52</v>
      </c>
      <c r="L523" s="666" t="s">
        <v>2347</v>
      </c>
      <c r="M523" s="666" t="s">
        <v>52</v>
      </c>
      <c r="N523" s="668" t="s">
        <v>2348</v>
      </c>
      <c r="O523" s="667" t="s">
        <v>1582</v>
      </c>
      <c r="P523" s="667" t="s">
        <v>2349</v>
      </c>
      <c r="Q523" s="677" t="s">
        <v>628</v>
      </c>
      <c r="R523" s="677"/>
      <c r="S523" s="669" t="s">
        <v>1601</v>
      </c>
      <c r="T523" s="667" t="s">
        <v>657</v>
      </c>
      <c r="U523" s="669">
        <v>3</v>
      </c>
      <c r="V523" s="666">
        <v>4</v>
      </c>
      <c r="W523" s="666">
        <v>2</v>
      </c>
      <c r="X523" s="667">
        <v>3</v>
      </c>
      <c r="Y523" s="667">
        <v>4.5</v>
      </c>
      <c r="Z523" s="670">
        <v>66.666666666666657</v>
      </c>
      <c r="AA523" s="670">
        <v>50</v>
      </c>
      <c r="AB523" s="670">
        <v>60</v>
      </c>
      <c r="AC523" s="670">
        <v>30</v>
      </c>
      <c r="AD523" s="671">
        <v>1</v>
      </c>
      <c r="AE523" s="672">
        <v>1</v>
      </c>
      <c r="AF523" s="673">
        <v>0</v>
      </c>
      <c r="AG523" s="673">
        <v>0</v>
      </c>
      <c r="AH523" s="672">
        <v>1</v>
      </c>
      <c r="AI523" s="673">
        <v>1</v>
      </c>
      <c r="AJ523" s="674">
        <v>1</v>
      </c>
      <c r="AK523" s="675">
        <v>1</v>
      </c>
      <c r="AL523" s="675">
        <v>0</v>
      </c>
      <c r="AM523" s="675">
        <v>0</v>
      </c>
      <c r="AN523" s="676">
        <v>0</v>
      </c>
      <c r="AO523" s="672">
        <v>1</v>
      </c>
      <c r="AP523" s="675">
        <v>0</v>
      </c>
      <c r="AQ523" s="675">
        <v>1</v>
      </c>
      <c r="AR523" s="675">
        <v>1</v>
      </c>
    </row>
    <row r="524" spans="1:64" x14ac:dyDescent="0.2">
      <c r="A524" s="666" t="s">
        <v>2342</v>
      </c>
      <c r="B524" s="666" t="s">
        <v>2343</v>
      </c>
      <c r="C524" s="666">
        <v>1975</v>
      </c>
      <c r="D524" s="667" t="s">
        <v>2344</v>
      </c>
      <c r="E524" s="666" t="s">
        <v>2345</v>
      </c>
      <c r="F524" s="666">
        <v>4.407</v>
      </c>
      <c r="G524" s="668" t="s">
        <v>2336</v>
      </c>
      <c r="H524" s="666" t="s">
        <v>2337</v>
      </c>
      <c r="I524" s="666" t="s">
        <v>2208</v>
      </c>
      <c r="J524" s="667" t="s">
        <v>2350</v>
      </c>
      <c r="K524" s="666" t="s">
        <v>52</v>
      </c>
      <c r="L524" s="667" t="s">
        <v>2347</v>
      </c>
      <c r="M524" s="666" t="s">
        <v>52</v>
      </c>
      <c r="N524" s="668" t="s">
        <v>2348</v>
      </c>
      <c r="O524" s="667" t="s">
        <v>1582</v>
      </c>
      <c r="P524" s="667" t="s">
        <v>2349</v>
      </c>
      <c r="Q524" s="677" t="s">
        <v>628</v>
      </c>
      <c r="R524" s="677"/>
      <c r="S524" s="669" t="s">
        <v>1601</v>
      </c>
      <c r="T524" s="667" t="s">
        <v>657</v>
      </c>
      <c r="U524" s="669">
        <v>3</v>
      </c>
      <c r="V524" s="666">
        <v>4</v>
      </c>
      <c r="W524" s="666">
        <v>2</v>
      </c>
      <c r="X524" s="667">
        <v>3</v>
      </c>
      <c r="Y524" s="667">
        <v>4.5</v>
      </c>
      <c r="Z524" s="670">
        <v>66.666666666666657</v>
      </c>
      <c r="AA524" s="670">
        <v>50</v>
      </c>
      <c r="AB524" s="670">
        <v>60</v>
      </c>
      <c r="AC524" s="670">
        <v>30</v>
      </c>
      <c r="AD524" s="671">
        <v>1</v>
      </c>
      <c r="AE524" s="672">
        <v>1</v>
      </c>
      <c r="AF524" s="673">
        <v>0</v>
      </c>
      <c r="AG524" s="673">
        <v>0</v>
      </c>
      <c r="AH524" s="672">
        <v>1</v>
      </c>
      <c r="AI524" s="673">
        <v>1</v>
      </c>
      <c r="AJ524" s="674">
        <v>1</v>
      </c>
      <c r="AK524" s="675">
        <v>1</v>
      </c>
      <c r="AL524" s="675">
        <v>0</v>
      </c>
      <c r="AM524" s="675">
        <v>0</v>
      </c>
      <c r="AN524" s="676">
        <v>0</v>
      </c>
      <c r="AO524" s="672">
        <v>1</v>
      </c>
      <c r="AP524" s="675">
        <v>0</v>
      </c>
      <c r="AQ524" s="675">
        <v>1</v>
      </c>
      <c r="AR524" s="675">
        <v>1</v>
      </c>
    </row>
    <row r="525" spans="1:64" s="679" customFormat="1" x14ac:dyDescent="0.2">
      <c r="A525" s="666" t="s">
        <v>2342</v>
      </c>
      <c r="B525" s="666" t="s">
        <v>2343</v>
      </c>
      <c r="C525" s="666">
        <v>1975</v>
      </c>
      <c r="D525" s="667" t="s">
        <v>2344</v>
      </c>
      <c r="E525" s="666" t="s">
        <v>2345</v>
      </c>
      <c r="F525" s="666">
        <v>4.407</v>
      </c>
      <c r="G525" s="668" t="s">
        <v>2336</v>
      </c>
      <c r="H525" s="666" t="s">
        <v>2337</v>
      </c>
      <c r="I525" s="666" t="s">
        <v>2208</v>
      </c>
      <c r="J525" s="667" t="s">
        <v>2352</v>
      </c>
      <c r="K525" s="666" t="s">
        <v>52</v>
      </c>
      <c r="L525" s="667" t="s">
        <v>2347</v>
      </c>
      <c r="M525" s="666" t="s">
        <v>52</v>
      </c>
      <c r="N525" s="668" t="s">
        <v>2348</v>
      </c>
      <c r="O525" s="667" t="s">
        <v>1582</v>
      </c>
      <c r="P525" s="667" t="s">
        <v>2349</v>
      </c>
      <c r="Q525" s="677" t="s">
        <v>628</v>
      </c>
      <c r="R525" s="677"/>
      <c r="S525" s="669" t="s">
        <v>1601</v>
      </c>
      <c r="T525" s="667" t="s">
        <v>657</v>
      </c>
      <c r="U525" s="669">
        <v>3</v>
      </c>
      <c r="V525" s="666">
        <v>4</v>
      </c>
      <c r="W525" s="666">
        <v>2</v>
      </c>
      <c r="X525" s="667">
        <v>3</v>
      </c>
      <c r="Y525" s="667">
        <v>4.5</v>
      </c>
      <c r="Z525" s="670">
        <v>66.666666666666657</v>
      </c>
      <c r="AA525" s="670">
        <v>50</v>
      </c>
      <c r="AB525" s="670">
        <v>60</v>
      </c>
      <c r="AC525" s="670">
        <v>30</v>
      </c>
      <c r="AD525" s="671">
        <v>1</v>
      </c>
      <c r="AE525" s="672">
        <v>1</v>
      </c>
      <c r="AF525" s="673">
        <v>0</v>
      </c>
      <c r="AG525" s="673">
        <v>0</v>
      </c>
      <c r="AH525" s="672">
        <v>1</v>
      </c>
      <c r="AI525" s="673">
        <v>1</v>
      </c>
      <c r="AJ525" s="674">
        <v>1</v>
      </c>
      <c r="AK525" s="675">
        <v>1</v>
      </c>
      <c r="AL525" s="675">
        <v>0</v>
      </c>
      <c r="AM525" s="675">
        <v>0</v>
      </c>
      <c r="AN525" s="676">
        <v>0</v>
      </c>
      <c r="AO525" s="672">
        <v>1</v>
      </c>
      <c r="AP525" s="675">
        <v>0</v>
      </c>
      <c r="AQ525" s="675">
        <v>1</v>
      </c>
      <c r="AR525" s="675">
        <v>1</v>
      </c>
      <c r="AS525" s="668"/>
      <c r="AT525" s="666"/>
      <c r="AU525" s="666"/>
      <c r="AV525" s="666"/>
      <c r="AW525" s="666"/>
      <c r="AX525" s="666"/>
      <c r="AY525" s="666"/>
      <c r="AZ525" s="666"/>
      <c r="BA525" s="666"/>
      <c r="BB525" s="666"/>
      <c r="BC525" s="666"/>
      <c r="BD525" s="666"/>
      <c r="BE525" s="666"/>
      <c r="BF525" s="666"/>
      <c r="BG525" s="666"/>
      <c r="BH525" s="666"/>
      <c r="BI525" s="666"/>
      <c r="BJ525" s="666"/>
      <c r="BK525" s="666"/>
      <c r="BL525" s="666"/>
    </row>
    <row r="526" spans="1:64" s="679" customFormat="1" x14ac:dyDescent="0.2">
      <c r="A526" s="666" t="s">
        <v>2342</v>
      </c>
      <c r="B526" s="666" t="s">
        <v>2343</v>
      </c>
      <c r="C526" s="666">
        <v>1975</v>
      </c>
      <c r="D526" s="667" t="s">
        <v>2344</v>
      </c>
      <c r="E526" s="666" t="s">
        <v>2345</v>
      </c>
      <c r="F526" s="666">
        <v>4.407</v>
      </c>
      <c r="G526" s="668" t="s">
        <v>2336</v>
      </c>
      <c r="H526" s="666" t="s">
        <v>2337</v>
      </c>
      <c r="I526" s="666" t="s">
        <v>2208</v>
      </c>
      <c r="J526" s="667" t="s">
        <v>2351</v>
      </c>
      <c r="K526" s="666" t="s">
        <v>52</v>
      </c>
      <c r="L526" s="667" t="s">
        <v>2347</v>
      </c>
      <c r="M526" s="666" t="s">
        <v>52</v>
      </c>
      <c r="N526" s="668" t="s">
        <v>2348</v>
      </c>
      <c r="O526" s="667" t="s">
        <v>1582</v>
      </c>
      <c r="P526" s="667" t="s">
        <v>2349</v>
      </c>
      <c r="Q526" s="677" t="s">
        <v>628</v>
      </c>
      <c r="R526" s="677"/>
      <c r="S526" s="669" t="s">
        <v>1601</v>
      </c>
      <c r="T526" s="667" t="s">
        <v>657</v>
      </c>
      <c r="U526" s="669">
        <v>3</v>
      </c>
      <c r="V526" s="666">
        <v>4</v>
      </c>
      <c r="W526" s="666">
        <v>2</v>
      </c>
      <c r="X526" s="667">
        <v>3</v>
      </c>
      <c r="Y526" s="667">
        <v>4.5</v>
      </c>
      <c r="Z526" s="670">
        <v>66.666666666666657</v>
      </c>
      <c r="AA526" s="670">
        <v>50</v>
      </c>
      <c r="AB526" s="670">
        <v>60</v>
      </c>
      <c r="AC526" s="670">
        <v>30</v>
      </c>
      <c r="AD526" s="671">
        <v>1</v>
      </c>
      <c r="AE526" s="672">
        <v>1</v>
      </c>
      <c r="AF526" s="673">
        <v>0</v>
      </c>
      <c r="AG526" s="673">
        <v>0</v>
      </c>
      <c r="AH526" s="672">
        <v>1</v>
      </c>
      <c r="AI526" s="673">
        <v>1</v>
      </c>
      <c r="AJ526" s="674">
        <v>1</v>
      </c>
      <c r="AK526" s="675">
        <v>1</v>
      </c>
      <c r="AL526" s="675">
        <v>0</v>
      </c>
      <c r="AM526" s="675">
        <v>0</v>
      </c>
      <c r="AN526" s="676">
        <v>0</v>
      </c>
      <c r="AO526" s="672">
        <v>1</v>
      </c>
      <c r="AP526" s="675">
        <v>0</v>
      </c>
      <c r="AQ526" s="675">
        <v>1</v>
      </c>
      <c r="AR526" s="675">
        <v>1</v>
      </c>
      <c r="AS526" s="668"/>
      <c r="AT526" s="666"/>
      <c r="AU526" s="666"/>
      <c r="AV526" s="666"/>
      <c r="AW526" s="666"/>
      <c r="AX526" s="666"/>
      <c r="AY526" s="666"/>
      <c r="AZ526" s="666"/>
      <c r="BA526" s="666"/>
      <c r="BB526" s="666"/>
      <c r="BC526" s="666"/>
      <c r="BD526" s="666"/>
      <c r="BE526" s="666"/>
      <c r="BF526" s="666"/>
      <c r="BG526" s="666"/>
      <c r="BH526" s="666"/>
      <c r="BI526" s="666"/>
      <c r="BJ526" s="666"/>
      <c r="BK526" s="666"/>
      <c r="BL526" s="666"/>
    </row>
    <row r="527" spans="1:64" s="679" customFormat="1" x14ac:dyDescent="0.2">
      <c r="A527" s="666" t="s">
        <v>2342</v>
      </c>
      <c r="B527" s="666" t="s">
        <v>2343</v>
      </c>
      <c r="C527" s="666">
        <v>1975</v>
      </c>
      <c r="D527" s="667" t="s">
        <v>2344</v>
      </c>
      <c r="E527" s="666" t="s">
        <v>2345</v>
      </c>
      <c r="F527" s="666">
        <v>4.407</v>
      </c>
      <c r="G527" s="668" t="s">
        <v>2336</v>
      </c>
      <c r="H527" s="666" t="s">
        <v>2337</v>
      </c>
      <c r="I527" s="666" t="s">
        <v>2208</v>
      </c>
      <c r="J527" s="667" t="s">
        <v>2346</v>
      </c>
      <c r="K527" s="667" t="s">
        <v>656</v>
      </c>
      <c r="L527" s="666" t="s">
        <v>2362</v>
      </c>
      <c r="M527" s="666" t="s">
        <v>52</v>
      </c>
      <c r="N527" s="668" t="s">
        <v>2348</v>
      </c>
      <c r="O527" s="667" t="s">
        <v>1582</v>
      </c>
      <c r="P527" s="667" t="s">
        <v>2349</v>
      </c>
      <c r="Q527" s="677" t="s">
        <v>628</v>
      </c>
      <c r="R527" s="677"/>
      <c r="S527" s="669" t="s">
        <v>1601</v>
      </c>
      <c r="T527" s="667" t="s">
        <v>657</v>
      </c>
      <c r="U527" s="669">
        <v>3</v>
      </c>
      <c r="V527" s="666">
        <v>4</v>
      </c>
      <c r="W527" s="666">
        <v>2</v>
      </c>
      <c r="X527" s="667">
        <v>3</v>
      </c>
      <c r="Y527" s="667">
        <v>4.5</v>
      </c>
      <c r="Z527" s="670">
        <v>66.666666666666657</v>
      </c>
      <c r="AA527" s="670">
        <v>50</v>
      </c>
      <c r="AB527" s="670">
        <v>60</v>
      </c>
      <c r="AC527" s="670">
        <v>30</v>
      </c>
      <c r="AD527" s="671">
        <v>1</v>
      </c>
      <c r="AE527" s="672">
        <v>1</v>
      </c>
      <c r="AF527" s="673">
        <v>0</v>
      </c>
      <c r="AG527" s="673">
        <v>0</v>
      </c>
      <c r="AH527" s="672">
        <v>1</v>
      </c>
      <c r="AI527" s="673">
        <v>1</v>
      </c>
      <c r="AJ527" s="674">
        <v>1</v>
      </c>
      <c r="AK527" s="675">
        <v>1</v>
      </c>
      <c r="AL527" s="675">
        <v>0</v>
      </c>
      <c r="AM527" s="675">
        <v>0</v>
      </c>
      <c r="AN527" s="676">
        <v>0</v>
      </c>
      <c r="AO527" s="672">
        <v>1</v>
      </c>
      <c r="AP527" s="675">
        <v>0</v>
      </c>
      <c r="AQ527" s="675">
        <v>1</v>
      </c>
      <c r="AR527" s="675">
        <v>1</v>
      </c>
      <c r="AS527" s="668"/>
      <c r="AT527" s="666"/>
      <c r="AU527" s="666"/>
      <c r="AV527" s="666"/>
      <c r="AW527" s="666"/>
      <c r="AX527" s="666"/>
      <c r="AY527" s="666"/>
      <c r="AZ527" s="666"/>
      <c r="BA527" s="666"/>
      <c r="BB527" s="666"/>
      <c r="BC527" s="666"/>
      <c r="BD527" s="666"/>
      <c r="BE527" s="666"/>
      <c r="BF527" s="666"/>
      <c r="BG527" s="666"/>
      <c r="BH527" s="666"/>
      <c r="BI527" s="666"/>
      <c r="BJ527" s="666"/>
      <c r="BK527" s="666"/>
      <c r="BL527" s="666"/>
    </row>
    <row r="528" spans="1:64" s="679" customFormat="1" x14ac:dyDescent="0.2">
      <c r="A528" s="666" t="s">
        <v>2342</v>
      </c>
      <c r="B528" s="666" t="s">
        <v>2343</v>
      </c>
      <c r="C528" s="666">
        <v>1975</v>
      </c>
      <c r="D528" s="667" t="s">
        <v>2344</v>
      </c>
      <c r="E528" s="666" t="s">
        <v>2345</v>
      </c>
      <c r="F528" s="666">
        <v>4.407</v>
      </c>
      <c r="G528" s="668" t="s">
        <v>2336</v>
      </c>
      <c r="H528" s="666" t="s">
        <v>2337</v>
      </c>
      <c r="I528" s="666" t="s">
        <v>2208</v>
      </c>
      <c r="J528" s="667" t="s">
        <v>2350</v>
      </c>
      <c r="K528" s="667" t="s">
        <v>656</v>
      </c>
      <c r="L528" s="666" t="s">
        <v>2362</v>
      </c>
      <c r="M528" s="666" t="s">
        <v>52</v>
      </c>
      <c r="N528" s="668" t="s">
        <v>2348</v>
      </c>
      <c r="O528" s="667" t="s">
        <v>1582</v>
      </c>
      <c r="P528" s="667" t="s">
        <v>2349</v>
      </c>
      <c r="Q528" s="677" t="s">
        <v>628</v>
      </c>
      <c r="R528" s="677"/>
      <c r="S528" s="669" t="s">
        <v>1601</v>
      </c>
      <c r="T528" s="667" t="s">
        <v>657</v>
      </c>
      <c r="U528" s="669">
        <v>3</v>
      </c>
      <c r="V528" s="666">
        <v>4</v>
      </c>
      <c r="W528" s="666">
        <v>2</v>
      </c>
      <c r="X528" s="667">
        <v>3</v>
      </c>
      <c r="Y528" s="667">
        <v>4.5</v>
      </c>
      <c r="Z528" s="670">
        <v>66.666666666666657</v>
      </c>
      <c r="AA528" s="670">
        <v>50</v>
      </c>
      <c r="AB528" s="670">
        <v>60</v>
      </c>
      <c r="AC528" s="670">
        <v>30</v>
      </c>
      <c r="AD528" s="671">
        <v>1</v>
      </c>
      <c r="AE528" s="672">
        <v>1</v>
      </c>
      <c r="AF528" s="673">
        <v>0</v>
      </c>
      <c r="AG528" s="673">
        <v>0</v>
      </c>
      <c r="AH528" s="672">
        <v>1</v>
      </c>
      <c r="AI528" s="673">
        <v>1</v>
      </c>
      <c r="AJ528" s="674">
        <v>1</v>
      </c>
      <c r="AK528" s="675">
        <v>1</v>
      </c>
      <c r="AL528" s="675">
        <v>0</v>
      </c>
      <c r="AM528" s="675">
        <v>0</v>
      </c>
      <c r="AN528" s="676">
        <v>0</v>
      </c>
      <c r="AO528" s="672">
        <v>1</v>
      </c>
      <c r="AP528" s="675">
        <v>0</v>
      </c>
      <c r="AQ528" s="675">
        <v>1</v>
      </c>
      <c r="AR528" s="675">
        <v>1</v>
      </c>
      <c r="AS528" s="668"/>
      <c r="AT528" s="666"/>
      <c r="AU528" s="666"/>
      <c r="AV528" s="666"/>
      <c r="AW528" s="666"/>
      <c r="AX528" s="666"/>
      <c r="AY528" s="666"/>
      <c r="AZ528" s="666"/>
      <c r="BA528" s="666"/>
      <c r="BB528" s="666"/>
      <c r="BC528" s="666"/>
      <c r="BD528" s="666"/>
      <c r="BE528" s="666"/>
      <c r="BF528" s="666"/>
      <c r="BG528" s="666"/>
      <c r="BH528" s="666"/>
      <c r="BI528" s="666"/>
      <c r="BJ528" s="666"/>
      <c r="BK528" s="666"/>
      <c r="BL528" s="666"/>
    </row>
    <row r="529" spans="1:64" x14ac:dyDescent="0.2">
      <c r="A529" s="666" t="s">
        <v>2342</v>
      </c>
      <c r="B529" s="666" t="s">
        <v>2343</v>
      </c>
      <c r="C529" s="666">
        <v>1975</v>
      </c>
      <c r="D529" s="667" t="s">
        <v>2344</v>
      </c>
      <c r="E529" s="666" t="s">
        <v>2345</v>
      </c>
      <c r="F529" s="666">
        <v>4.407</v>
      </c>
      <c r="G529" s="668" t="s">
        <v>2336</v>
      </c>
      <c r="H529" s="666" t="s">
        <v>2337</v>
      </c>
      <c r="I529" s="666" t="s">
        <v>2208</v>
      </c>
      <c r="J529" s="667" t="s">
        <v>2352</v>
      </c>
      <c r="K529" s="667" t="s">
        <v>656</v>
      </c>
      <c r="L529" s="666" t="s">
        <v>2362</v>
      </c>
      <c r="M529" s="666" t="s">
        <v>52</v>
      </c>
      <c r="N529" s="668" t="s">
        <v>2348</v>
      </c>
      <c r="O529" s="667" t="s">
        <v>1582</v>
      </c>
      <c r="P529" s="667" t="s">
        <v>2349</v>
      </c>
      <c r="Q529" s="677" t="s">
        <v>628</v>
      </c>
      <c r="R529" s="677"/>
      <c r="S529" s="669" t="s">
        <v>1601</v>
      </c>
      <c r="T529" s="667" t="s">
        <v>657</v>
      </c>
      <c r="U529" s="669">
        <v>3</v>
      </c>
      <c r="V529" s="666">
        <v>4</v>
      </c>
      <c r="W529" s="666">
        <v>2</v>
      </c>
      <c r="X529" s="667">
        <v>3</v>
      </c>
      <c r="Y529" s="667">
        <v>4.5</v>
      </c>
      <c r="Z529" s="670">
        <v>66.666666666666657</v>
      </c>
      <c r="AA529" s="670">
        <v>50</v>
      </c>
      <c r="AB529" s="670">
        <v>60</v>
      </c>
      <c r="AC529" s="670">
        <v>30</v>
      </c>
      <c r="AD529" s="671">
        <v>1</v>
      </c>
      <c r="AE529" s="672">
        <v>1</v>
      </c>
      <c r="AF529" s="673">
        <v>0</v>
      </c>
      <c r="AG529" s="673">
        <v>0</v>
      </c>
      <c r="AH529" s="672">
        <v>1</v>
      </c>
      <c r="AI529" s="673">
        <v>1</v>
      </c>
      <c r="AJ529" s="674">
        <v>1</v>
      </c>
      <c r="AK529" s="675">
        <v>1</v>
      </c>
      <c r="AL529" s="675">
        <v>0</v>
      </c>
      <c r="AM529" s="675">
        <v>0</v>
      </c>
      <c r="AN529" s="676">
        <v>0</v>
      </c>
      <c r="AO529" s="672">
        <v>1</v>
      </c>
      <c r="AP529" s="675">
        <v>0</v>
      </c>
      <c r="AQ529" s="675">
        <v>1</v>
      </c>
      <c r="AR529" s="675">
        <v>1</v>
      </c>
    </row>
    <row r="530" spans="1:64" x14ac:dyDescent="0.2">
      <c r="A530" s="666" t="s">
        <v>2342</v>
      </c>
      <c r="B530" s="666" t="s">
        <v>2343</v>
      </c>
      <c r="C530" s="666">
        <v>1975</v>
      </c>
      <c r="D530" s="667" t="s">
        <v>2344</v>
      </c>
      <c r="E530" s="666" t="s">
        <v>2345</v>
      </c>
      <c r="F530" s="666">
        <v>4.407</v>
      </c>
      <c r="G530" s="668" t="s">
        <v>2336</v>
      </c>
      <c r="H530" s="666" t="s">
        <v>2337</v>
      </c>
      <c r="I530" s="666" t="s">
        <v>2208</v>
      </c>
      <c r="J530" s="667" t="s">
        <v>2350</v>
      </c>
      <c r="K530" s="666" t="s">
        <v>52</v>
      </c>
      <c r="L530" s="667" t="s">
        <v>2347</v>
      </c>
      <c r="M530" s="666" t="s">
        <v>52</v>
      </c>
      <c r="N530" s="668" t="s">
        <v>2348</v>
      </c>
      <c r="O530" s="667" t="s">
        <v>1582</v>
      </c>
      <c r="P530" s="667" t="s">
        <v>2349</v>
      </c>
      <c r="Q530" s="677" t="s">
        <v>628</v>
      </c>
      <c r="R530" s="667" t="s">
        <v>2502</v>
      </c>
      <c r="S530" s="669" t="s">
        <v>1601</v>
      </c>
      <c r="T530" s="667" t="s">
        <v>657</v>
      </c>
      <c r="U530" s="669">
        <v>3</v>
      </c>
      <c r="V530" s="666">
        <v>4</v>
      </c>
      <c r="W530" s="666">
        <v>2</v>
      </c>
      <c r="X530" s="667">
        <v>3</v>
      </c>
      <c r="Y530" s="667">
        <v>4.5</v>
      </c>
      <c r="Z530" s="670">
        <v>66.666666666666657</v>
      </c>
      <c r="AA530" s="670">
        <v>50</v>
      </c>
      <c r="AB530" s="670">
        <v>60</v>
      </c>
      <c r="AC530" s="670">
        <v>30</v>
      </c>
      <c r="AD530" s="671">
        <v>1</v>
      </c>
      <c r="AE530" s="672">
        <v>1</v>
      </c>
      <c r="AF530" s="673">
        <v>0</v>
      </c>
      <c r="AG530" s="673">
        <v>0</v>
      </c>
      <c r="AH530" s="672">
        <v>1</v>
      </c>
      <c r="AI530" s="673">
        <v>1</v>
      </c>
      <c r="AJ530" s="674">
        <v>1</v>
      </c>
      <c r="AK530" s="675">
        <v>1</v>
      </c>
      <c r="AL530" s="675">
        <v>0</v>
      </c>
      <c r="AM530" s="675">
        <v>0</v>
      </c>
      <c r="AN530" s="676">
        <v>0</v>
      </c>
      <c r="AO530" s="672">
        <v>1</v>
      </c>
      <c r="AP530" s="675">
        <v>0</v>
      </c>
      <c r="AQ530" s="675">
        <v>1</v>
      </c>
      <c r="AR530" s="675">
        <v>1</v>
      </c>
    </row>
    <row r="531" spans="1:64" x14ac:dyDescent="0.2">
      <c r="A531" s="666" t="s">
        <v>2487</v>
      </c>
      <c r="B531" s="666" t="s">
        <v>2343</v>
      </c>
      <c r="C531" s="666">
        <v>1975</v>
      </c>
      <c r="D531" s="667" t="s">
        <v>2344</v>
      </c>
      <c r="E531" s="666" t="s">
        <v>2345</v>
      </c>
      <c r="F531" s="666">
        <v>4.407</v>
      </c>
      <c r="G531" s="668" t="s">
        <v>2336</v>
      </c>
      <c r="H531" s="666" t="s">
        <v>2337</v>
      </c>
      <c r="I531" s="666" t="s">
        <v>2367</v>
      </c>
      <c r="J531" s="667" t="s">
        <v>52</v>
      </c>
      <c r="K531" s="667" t="s">
        <v>656</v>
      </c>
      <c r="L531" s="667" t="s">
        <v>2347</v>
      </c>
      <c r="M531" s="666" t="s">
        <v>52</v>
      </c>
      <c r="N531" s="668" t="s">
        <v>2348</v>
      </c>
      <c r="O531" s="667" t="s">
        <v>1582</v>
      </c>
      <c r="P531" s="667" t="s">
        <v>2349</v>
      </c>
      <c r="Q531" s="677" t="s">
        <v>628</v>
      </c>
      <c r="R531" s="677"/>
      <c r="S531" s="669" t="s">
        <v>1601</v>
      </c>
      <c r="T531" s="667" t="s">
        <v>657</v>
      </c>
      <c r="U531" s="669">
        <v>3</v>
      </c>
      <c r="V531" s="666">
        <v>2</v>
      </c>
      <c r="W531" s="666">
        <v>2</v>
      </c>
      <c r="X531" s="667">
        <v>1</v>
      </c>
      <c r="Y531" s="667">
        <v>0.63</v>
      </c>
      <c r="Z531" s="670">
        <v>33.333333333333329</v>
      </c>
      <c r="AA531" s="670">
        <v>50</v>
      </c>
      <c r="AB531" s="670">
        <v>20</v>
      </c>
      <c r="AC531" s="670">
        <v>4.2</v>
      </c>
      <c r="AD531" s="671">
        <v>1</v>
      </c>
      <c r="AE531" s="672">
        <v>0</v>
      </c>
      <c r="AF531" s="673">
        <v>0</v>
      </c>
      <c r="AG531" s="673">
        <v>0</v>
      </c>
      <c r="AH531" s="672">
        <v>1</v>
      </c>
      <c r="AI531" s="673">
        <v>0</v>
      </c>
      <c r="AJ531" s="674">
        <v>1</v>
      </c>
      <c r="AK531" s="675">
        <v>1</v>
      </c>
      <c r="AL531" s="675">
        <v>0</v>
      </c>
      <c r="AM531" s="675">
        <v>0</v>
      </c>
      <c r="AN531" s="676">
        <v>0</v>
      </c>
      <c r="AO531" s="672">
        <v>0</v>
      </c>
      <c r="AP531" s="675">
        <v>0</v>
      </c>
      <c r="AQ531" s="675">
        <v>0</v>
      </c>
      <c r="AR531" s="675">
        <v>1</v>
      </c>
    </row>
    <row r="532" spans="1:64" x14ac:dyDescent="0.2">
      <c r="A532" s="666">
        <v>9</v>
      </c>
      <c r="B532" s="666" t="s">
        <v>1338</v>
      </c>
      <c r="C532" s="666">
        <v>1983</v>
      </c>
      <c r="D532" s="667" t="s">
        <v>2396</v>
      </c>
      <c r="E532" s="666" t="s">
        <v>2397</v>
      </c>
      <c r="F532" s="666" t="s">
        <v>52</v>
      </c>
      <c r="G532" s="668" t="s">
        <v>2336</v>
      </c>
      <c r="H532" s="666" t="s">
        <v>2337</v>
      </c>
      <c r="I532" s="666" t="s">
        <v>2208</v>
      </c>
      <c r="J532" s="667" t="s">
        <v>2398</v>
      </c>
      <c r="K532" s="667" t="s">
        <v>710</v>
      </c>
      <c r="L532" s="666" t="s">
        <v>2362</v>
      </c>
      <c r="M532" s="666" t="s">
        <v>52</v>
      </c>
      <c r="N532" s="668" t="s">
        <v>2348</v>
      </c>
      <c r="O532" s="667" t="s">
        <v>1585</v>
      </c>
      <c r="P532" s="667" t="s">
        <v>2399</v>
      </c>
      <c r="Q532" s="677" t="s">
        <v>174</v>
      </c>
      <c r="R532" s="677"/>
      <c r="S532" s="668" t="s">
        <v>1596</v>
      </c>
      <c r="T532" s="667" t="s">
        <v>764</v>
      </c>
      <c r="U532" s="668">
        <v>3</v>
      </c>
      <c r="V532" s="666">
        <v>6</v>
      </c>
      <c r="W532" s="666">
        <v>2</v>
      </c>
      <c r="X532" s="666">
        <v>1</v>
      </c>
      <c r="Y532" s="666">
        <v>4.5</v>
      </c>
      <c r="Z532" s="670">
        <v>100</v>
      </c>
      <c r="AA532" s="670">
        <v>50</v>
      </c>
      <c r="AB532" s="670">
        <v>20</v>
      </c>
      <c r="AC532" s="670">
        <v>30</v>
      </c>
      <c r="AD532" s="671">
        <v>1</v>
      </c>
      <c r="AE532" s="672">
        <v>1</v>
      </c>
      <c r="AF532" s="673">
        <v>1</v>
      </c>
      <c r="AG532" s="673">
        <v>1</v>
      </c>
      <c r="AH532" s="672">
        <v>1</v>
      </c>
      <c r="AI532" s="673">
        <v>1</v>
      </c>
      <c r="AJ532" s="674">
        <v>1</v>
      </c>
      <c r="AK532" s="675">
        <v>1</v>
      </c>
      <c r="AL532" s="675">
        <v>0</v>
      </c>
      <c r="AM532" s="675">
        <v>0</v>
      </c>
      <c r="AN532" s="676">
        <v>0</v>
      </c>
      <c r="AO532" s="672">
        <v>1</v>
      </c>
      <c r="AP532" s="675">
        <v>0</v>
      </c>
      <c r="AQ532" s="675">
        <v>0</v>
      </c>
      <c r="AR532" s="675">
        <v>0</v>
      </c>
    </row>
    <row r="533" spans="1:64" s="679" customFormat="1" x14ac:dyDescent="0.2">
      <c r="A533" s="666">
        <v>42</v>
      </c>
      <c r="B533" s="666" t="s">
        <v>1363</v>
      </c>
      <c r="C533" s="666">
        <v>2008</v>
      </c>
      <c r="D533" s="667" t="s">
        <v>2334</v>
      </c>
      <c r="E533" s="666" t="s">
        <v>2335</v>
      </c>
      <c r="F533" s="666">
        <v>4.4580000000000002</v>
      </c>
      <c r="G533" s="668" t="s">
        <v>2336</v>
      </c>
      <c r="H533" s="667" t="s">
        <v>2337</v>
      </c>
      <c r="I533" s="667" t="s">
        <v>73</v>
      </c>
      <c r="J533" s="667" t="s">
        <v>52</v>
      </c>
      <c r="K533" s="667" t="s">
        <v>52</v>
      </c>
      <c r="L533" s="667" t="s">
        <v>52</v>
      </c>
      <c r="M533" s="666" t="s">
        <v>2338</v>
      </c>
      <c r="N533" s="668" t="s">
        <v>2339</v>
      </c>
      <c r="O533" s="666" t="s">
        <v>1583</v>
      </c>
      <c r="P533" s="666" t="s">
        <v>2340</v>
      </c>
      <c r="Q533" s="666" t="s">
        <v>2340</v>
      </c>
      <c r="R533" s="666"/>
      <c r="S533" s="669" t="s">
        <v>1597</v>
      </c>
      <c r="T533" s="667" t="s">
        <v>408</v>
      </c>
      <c r="U533" s="669">
        <v>1</v>
      </c>
      <c r="V533" s="666">
        <v>4</v>
      </c>
      <c r="W533" s="666">
        <v>2</v>
      </c>
      <c r="X533" s="666">
        <v>3</v>
      </c>
      <c r="Y533" s="666">
        <v>9</v>
      </c>
      <c r="Z533" s="670">
        <v>66.666666666666657</v>
      </c>
      <c r="AA533" s="670">
        <v>50</v>
      </c>
      <c r="AB533" s="670">
        <v>60</v>
      </c>
      <c r="AC533" s="670">
        <v>60</v>
      </c>
      <c r="AD533" s="671">
        <v>0</v>
      </c>
      <c r="AE533" s="672">
        <v>1</v>
      </c>
      <c r="AF533" s="673">
        <v>0</v>
      </c>
      <c r="AG533" s="673">
        <v>1</v>
      </c>
      <c r="AH533" s="672">
        <v>1</v>
      </c>
      <c r="AI533" s="673">
        <v>1</v>
      </c>
      <c r="AJ533" s="674">
        <v>1</v>
      </c>
      <c r="AK533" s="675">
        <v>1</v>
      </c>
      <c r="AL533" s="675">
        <v>0</v>
      </c>
      <c r="AM533" s="675">
        <v>0</v>
      </c>
      <c r="AN533" s="676">
        <v>1</v>
      </c>
      <c r="AO533" s="672">
        <v>1</v>
      </c>
      <c r="AP533" s="675">
        <v>1</v>
      </c>
      <c r="AQ533" s="675">
        <v>0</v>
      </c>
      <c r="AR533" s="675">
        <v>0</v>
      </c>
      <c r="AS533" s="668"/>
      <c r="AT533" s="666"/>
      <c r="AU533" s="666"/>
      <c r="AV533" s="666"/>
      <c r="AW533" s="666"/>
      <c r="AX533" s="666"/>
      <c r="AY533" s="666"/>
      <c r="AZ533" s="666"/>
      <c r="BA533" s="666"/>
      <c r="BB533" s="666"/>
      <c r="BC533" s="666"/>
      <c r="BD533" s="666"/>
      <c r="BE533" s="666"/>
      <c r="BF533" s="666"/>
      <c r="BG533" s="666"/>
      <c r="BH533" s="666"/>
      <c r="BI533" s="666"/>
      <c r="BJ533" s="666"/>
      <c r="BK533" s="666"/>
      <c r="BL533" s="666"/>
    </row>
    <row r="534" spans="1:64" s="679" customFormat="1" x14ac:dyDescent="0.2">
      <c r="A534" s="666">
        <v>42</v>
      </c>
      <c r="B534" s="666" t="s">
        <v>1363</v>
      </c>
      <c r="C534" s="666">
        <v>2008</v>
      </c>
      <c r="D534" s="667" t="s">
        <v>2334</v>
      </c>
      <c r="E534" s="666" t="s">
        <v>2335</v>
      </c>
      <c r="F534" s="666">
        <v>4.4580000000000002</v>
      </c>
      <c r="G534" s="668" t="s">
        <v>2336</v>
      </c>
      <c r="H534" s="667" t="s">
        <v>2337</v>
      </c>
      <c r="I534" s="667" t="s">
        <v>73</v>
      </c>
      <c r="J534" s="667" t="s">
        <v>52</v>
      </c>
      <c r="K534" s="667" t="s">
        <v>52</v>
      </c>
      <c r="L534" s="667" t="s">
        <v>52</v>
      </c>
      <c r="M534" s="666" t="s">
        <v>2341</v>
      </c>
      <c r="N534" s="668" t="s">
        <v>2339</v>
      </c>
      <c r="O534" s="666" t="s">
        <v>1583</v>
      </c>
      <c r="P534" s="666" t="s">
        <v>2340</v>
      </c>
      <c r="Q534" s="666" t="s">
        <v>2340</v>
      </c>
      <c r="R534" s="666"/>
      <c r="S534" s="669" t="s">
        <v>1597</v>
      </c>
      <c r="T534" s="667" t="s">
        <v>408</v>
      </c>
      <c r="U534" s="669">
        <v>1</v>
      </c>
      <c r="V534" s="666">
        <v>4</v>
      </c>
      <c r="W534" s="666">
        <v>2</v>
      </c>
      <c r="X534" s="666">
        <v>3</v>
      </c>
      <c r="Y534" s="666">
        <v>9</v>
      </c>
      <c r="Z534" s="670">
        <v>66.666666666666657</v>
      </c>
      <c r="AA534" s="670">
        <v>50</v>
      </c>
      <c r="AB534" s="670">
        <v>60</v>
      </c>
      <c r="AC534" s="670">
        <v>60</v>
      </c>
      <c r="AD534" s="671">
        <v>0</v>
      </c>
      <c r="AE534" s="672">
        <v>1</v>
      </c>
      <c r="AF534" s="673">
        <v>0</v>
      </c>
      <c r="AG534" s="673">
        <v>1</v>
      </c>
      <c r="AH534" s="672">
        <v>1</v>
      </c>
      <c r="AI534" s="673">
        <v>1</v>
      </c>
      <c r="AJ534" s="674">
        <v>1</v>
      </c>
      <c r="AK534" s="675">
        <v>1</v>
      </c>
      <c r="AL534" s="675">
        <v>0</v>
      </c>
      <c r="AM534" s="675">
        <v>0</v>
      </c>
      <c r="AN534" s="676">
        <v>1</v>
      </c>
      <c r="AO534" s="672">
        <v>1</v>
      </c>
      <c r="AP534" s="675">
        <v>1</v>
      </c>
      <c r="AQ534" s="675">
        <v>0</v>
      </c>
      <c r="AR534" s="675">
        <v>0</v>
      </c>
      <c r="AS534" s="668"/>
      <c r="AT534" s="666"/>
      <c r="AU534" s="666"/>
      <c r="AV534" s="666"/>
      <c r="AW534" s="666"/>
      <c r="AX534" s="666"/>
      <c r="AY534" s="666"/>
      <c r="AZ534" s="666"/>
      <c r="BA534" s="666"/>
      <c r="BB534" s="666"/>
      <c r="BC534" s="666"/>
      <c r="BD534" s="666"/>
      <c r="BE534" s="666"/>
      <c r="BF534" s="666"/>
      <c r="BG534" s="666"/>
      <c r="BH534" s="666"/>
      <c r="BI534" s="666"/>
      <c r="BJ534" s="666"/>
      <c r="BK534" s="666"/>
      <c r="BL534" s="666"/>
    </row>
    <row r="535" spans="1:64" s="679" customFormat="1" x14ac:dyDescent="0.2">
      <c r="A535" s="666">
        <v>9</v>
      </c>
      <c r="B535" s="666" t="s">
        <v>1338</v>
      </c>
      <c r="C535" s="666">
        <v>1983</v>
      </c>
      <c r="D535" s="667" t="s">
        <v>2396</v>
      </c>
      <c r="E535" s="666" t="s">
        <v>2397</v>
      </c>
      <c r="F535" s="666" t="s">
        <v>52</v>
      </c>
      <c r="G535" s="668" t="s">
        <v>2336</v>
      </c>
      <c r="H535" s="666" t="s">
        <v>2337</v>
      </c>
      <c r="I535" s="666" t="s">
        <v>2208</v>
      </c>
      <c r="J535" s="667" t="s">
        <v>2398</v>
      </c>
      <c r="K535" s="667" t="s">
        <v>710</v>
      </c>
      <c r="L535" s="666" t="s">
        <v>2362</v>
      </c>
      <c r="M535" s="666" t="s">
        <v>52</v>
      </c>
      <c r="N535" s="668" t="s">
        <v>2348</v>
      </c>
      <c r="O535" s="667" t="s">
        <v>1584</v>
      </c>
      <c r="P535" s="667" t="s">
        <v>2401</v>
      </c>
      <c r="Q535" s="677" t="s">
        <v>743</v>
      </c>
      <c r="R535" s="677"/>
      <c r="S535" s="669" t="s">
        <v>1596</v>
      </c>
      <c r="T535" s="667" t="s">
        <v>753</v>
      </c>
      <c r="U535" s="668">
        <v>3</v>
      </c>
      <c r="V535" s="666">
        <v>6</v>
      </c>
      <c r="W535" s="666">
        <v>2</v>
      </c>
      <c r="X535" s="666">
        <v>1</v>
      </c>
      <c r="Y535" s="666">
        <v>4.5</v>
      </c>
      <c r="Z535" s="670">
        <v>100</v>
      </c>
      <c r="AA535" s="670">
        <v>50</v>
      </c>
      <c r="AB535" s="670">
        <v>20</v>
      </c>
      <c r="AC535" s="670">
        <v>30</v>
      </c>
      <c r="AD535" s="671">
        <v>1</v>
      </c>
      <c r="AE535" s="672">
        <v>1</v>
      </c>
      <c r="AF535" s="673">
        <v>1</v>
      </c>
      <c r="AG535" s="673">
        <v>1</v>
      </c>
      <c r="AH535" s="672">
        <v>1</v>
      </c>
      <c r="AI535" s="673">
        <v>1</v>
      </c>
      <c r="AJ535" s="674">
        <v>1</v>
      </c>
      <c r="AK535" s="675">
        <v>1</v>
      </c>
      <c r="AL535" s="675">
        <v>0</v>
      </c>
      <c r="AM535" s="675">
        <v>0</v>
      </c>
      <c r="AN535" s="676">
        <v>0</v>
      </c>
      <c r="AO535" s="672">
        <v>1</v>
      </c>
      <c r="AP535" s="675">
        <v>0</v>
      </c>
      <c r="AQ535" s="675">
        <v>0</v>
      </c>
      <c r="AR535" s="675">
        <v>0</v>
      </c>
      <c r="AS535" s="668"/>
      <c r="AT535" s="666"/>
      <c r="AU535" s="666"/>
      <c r="AV535" s="666"/>
      <c r="AW535" s="666"/>
      <c r="AX535" s="666"/>
      <c r="AY535" s="666"/>
      <c r="AZ535" s="666"/>
      <c r="BA535" s="666"/>
      <c r="BB535" s="666"/>
      <c r="BC535" s="666"/>
      <c r="BD535" s="666"/>
      <c r="BE535" s="666"/>
      <c r="BF535" s="666"/>
      <c r="BG535" s="666"/>
      <c r="BH535" s="666"/>
      <c r="BI535" s="666"/>
      <c r="BJ535" s="666"/>
      <c r="BK535" s="666"/>
      <c r="BL535" s="666"/>
    </row>
    <row r="536" spans="1:64" s="679" customFormat="1" x14ac:dyDescent="0.2">
      <c r="A536" s="666">
        <v>47</v>
      </c>
      <c r="B536" s="666" t="s">
        <v>1344</v>
      </c>
      <c r="C536" s="666">
        <v>2019</v>
      </c>
      <c r="D536" s="667" t="s">
        <v>2356</v>
      </c>
      <c r="E536" s="666" t="s">
        <v>2375</v>
      </c>
      <c r="F536" s="666">
        <v>4.3460000000000001</v>
      </c>
      <c r="G536" s="668" t="s">
        <v>2336</v>
      </c>
      <c r="H536" s="667" t="s">
        <v>2337</v>
      </c>
      <c r="I536" s="667" t="s">
        <v>73</v>
      </c>
      <c r="J536" s="667" t="s">
        <v>52</v>
      </c>
      <c r="K536" s="667" t="s">
        <v>52</v>
      </c>
      <c r="L536" s="667" t="s">
        <v>52</v>
      </c>
      <c r="M536" s="666" t="s">
        <v>52</v>
      </c>
      <c r="N536" s="668" t="s">
        <v>2348</v>
      </c>
      <c r="O536" s="667" t="s">
        <v>1582</v>
      </c>
      <c r="P536" s="667" t="s">
        <v>2378</v>
      </c>
      <c r="Q536" s="677" t="s">
        <v>247</v>
      </c>
      <c r="R536" s="677"/>
      <c r="S536" s="668" t="s">
        <v>1602</v>
      </c>
      <c r="T536" s="666" t="s">
        <v>587</v>
      </c>
      <c r="U536" s="668">
        <v>5</v>
      </c>
      <c r="V536" s="666">
        <v>6</v>
      </c>
      <c r="W536" s="666">
        <v>2</v>
      </c>
      <c r="X536" s="666">
        <v>2</v>
      </c>
      <c r="Y536" s="666">
        <v>5</v>
      </c>
      <c r="Z536" s="670">
        <v>100</v>
      </c>
      <c r="AA536" s="670">
        <v>50</v>
      </c>
      <c r="AB536" s="670">
        <v>40</v>
      </c>
      <c r="AC536" s="670">
        <v>33.333333333333329</v>
      </c>
      <c r="AD536" s="671">
        <v>1</v>
      </c>
      <c r="AE536" s="672">
        <v>1</v>
      </c>
      <c r="AF536" s="673">
        <v>1</v>
      </c>
      <c r="AG536" s="673">
        <v>1</v>
      </c>
      <c r="AH536" s="672">
        <v>1</v>
      </c>
      <c r="AI536" s="673">
        <v>1</v>
      </c>
      <c r="AJ536" s="674">
        <v>1</v>
      </c>
      <c r="AK536" s="675">
        <v>1</v>
      </c>
      <c r="AL536" s="675">
        <v>0</v>
      </c>
      <c r="AM536" s="675">
        <v>0</v>
      </c>
      <c r="AN536" s="676">
        <v>1</v>
      </c>
      <c r="AO536" s="672">
        <v>0</v>
      </c>
      <c r="AP536" s="675">
        <v>0</v>
      </c>
      <c r="AQ536" s="675">
        <v>1</v>
      </c>
      <c r="AR536" s="675">
        <v>0</v>
      </c>
      <c r="AS536" s="668"/>
      <c r="AT536" s="666"/>
      <c r="AU536" s="666"/>
      <c r="AV536" s="666"/>
      <c r="AW536" s="666"/>
      <c r="AX536" s="666"/>
      <c r="AY536" s="666"/>
      <c r="AZ536" s="666"/>
      <c r="BA536" s="666"/>
      <c r="BB536" s="666"/>
      <c r="BC536" s="666"/>
      <c r="BD536" s="666"/>
      <c r="BE536" s="666"/>
      <c r="BF536" s="666"/>
      <c r="BG536" s="666"/>
      <c r="BH536" s="666"/>
      <c r="BI536" s="666"/>
      <c r="BJ536" s="666"/>
      <c r="BK536" s="666"/>
      <c r="BL536" s="666"/>
    </row>
    <row r="537" spans="1:64" x14ac:dyDescent="0.2">
      <c r="A537" s="666">
        <v>9</v>
      </c>
      <c r="B537" s="666" t="s">
        <v>1338</v>
      </c>
      <c r="C537" s="666">
        <v>1983</v>
      </c>
      <c r="D537" s="667" t="s">
        <v>2396</v>
      </c>
      <c r="E537" s="666" t="s">
        <v>2397</v>
      </c>
      <c r="F537" s="666" t="s">
        <v>52</v>
      </c>
      <c r="G537" s="668" t="s">
        <v>2336</v>
      </c>
      <c r="H537" s="666" t="s">
        <v>2337</v>
      </c>
      <c r="I537" s="666" t="s">
        <v>2208</v>
      </c>
      <c r="J537" s="667" t="s">
        <v>2398</v>
      </c>
      <c r="K537" s="667" t="s">
        <v>710</v>
      </c>
      <c r="L537" s="666" t="s">
        <v>2362</v>
      </c>
      <c r="M537" s="666" t="s">
        <v>52</v>
      </c>
      <c r="N537" s="668" t="s">
        <v>2348</v>
      </c>
      <c r="O537" s="667" t="s">
        <v>1585</v>
      </c>
      <c r="P537" s="667" t="s">
        <v>2399</v>
      </c>
      <c r="Q537" s="677" t="s">
        <v>174</v>
      </c>
      <c r="R537" s="677"/>
      <c r="S537" s="669" t="s">
        <v>1596</v>
      </c>
      <c r="T537" s="667" t="s">
        <v>761</v>
      </c>
      <c r="U537" s="668">
        <v>3</v>
      </c>
      <c r="V537" s="666">
        <v>6</v>
      </c>
      <c r="W537" s="666">
        <v>2</v>
      </c>
      <c r="X537" s="666">
        <v>1</v>
      </c>
      <c r="Y537" s="666">
        <v>4.5</v>
      </c>
      <c r="Z537" s="670">
        <v>100</v>
      </c>
      <c r="AA537" s="670">
        <v>50</v>
      </c>
      <c r="AB537" s="670">
        <v>20</v>
      </c>
      <c r="AC537" s="670">
        <v>30</v>
      </c>
      <c r="AD537" s="671">
        <v>1</v>
      </c>
      <c r="AE537" s="672">
        <v>1</v>
      </c>
      <c r="AF537" s="673">
        <v>1</v>
      </c>
      <c r="AG537" s="673">
        <v>1</v>
      </c>
      <c r="AH537" s="672">
        <v>1</v>
      </c>
      <c r="AI537" s="673">
        <v>1</v>
      </c>
      <c r="AJ537" s="674">
        <v>1</v>
      </c>
      <c r="AK537" s="675">
        <v>1</v>
      </c>
      <c r="AL537" s="675">
        <v>0</v>
      </c>
      <c r="AM537" s="675">
        <v>0</v>
      </c>
      <c r="AN537" s="676">
        <v>0</v>
      </c>
      <c r="AO537" s="672">
        <v>1</v>
      </c>
      <c r="AP537" s="675">
        <v>0</v>
      </c>
      <c r="AQ537" s="675">
        <v>0</v>
      </c>
      <c r="AR537" s="675">
        <v>0</v>
      </c>
    </row>
    <row r="538" spans="1:64" x14ac:dyDescent="0.2">
      <c r="A538" s="666">
        <v>9</v>
      </c>
      <c r="B538" s="666" t="s">
        <v>1338</v>
      </c>
      <c r="C538" s="666">
        <v>1983</v>
      </c>
      <c r="D538" s="667" t="s">
        <v>2396</v>
      </c>
      <c r="E538" s="666" t="s">
        <v>2397</v>
      </c>
      <c r="F538" s="666" t="s">
        <v>52</v>
      </c>
      <c r="G538" s="668" t="s">
        <v>2336</v>
      </c>
      <c r="H538" s="666" t="s">
        <v>2337</v>
      </c>
      <c r="I538" s="666" t="s">
        <v>2208</v>
      </c>
      <c r="J538" s="667" t="s">
        <v>2398</v>
      </c>
      <c r="K538" s="667" t="s">
        <v>710</v>
      </c>
      <c r="L538" s="666" t="s">
        <v>2362</v>
      </c>
      <c r="M538" s="666" t="s">
        <v>52</v>
      </c>
      <c r="N538" s="668" t="s">
        <v>2348</v>
      </c>
      <c r="O538" s="667" t="s">
        <v>1585</v>
      </c>
      <c r="P538" s="667" t="s">
        <v>2399</v>
      </c>
      <c r="Q538" s="677" t="s">
        <v>174</v>
      </c>
      <c r="R538" s="677"/>
      <c r="S538" s="669" t="s">
        <v>1596</v>
      </c>
      <c r="T538" s="667" t="s">
        <v>762</v>
      </c>
      <c r="U538" s="668">
        <v>3</v>
      </c>
      <c r="V538" s="666">
        <v>6</v>
      </c>
      <c r="W538" s="666">
        <v>2</v>
      </c>
      <c r="X538" s="666">
        <v>1</v>
      </c>
      <c r="Y538" s="666">
        <v>4.5</v>
      </c>
      <c r="Z538" s="670">
        <v>100</v>
      </c>
      <c r="AA538" s="670">
        <v>50</v>
      </c>
      <c r="AB538" s="670">
        <v>20</v>
      </c>
      <c r="AC538" s="670">
        <v>30</v>
      </c>
      <c r="AD538" s="671">
        <v>1</v>
      </c>
      <c r="AE538" s="672">
        <v>1</v>
      </c>
      <c r="AF538" s="673">
        <v>1</v>
      </c>
      <c r="AG538" s="673">
        <v>1</v>
      </c>
      <c r="AH538" s="672">
        <v>1</v>
      </c>
      <c r="AI538" s="673">
        <v>1</v>
      </c>
      <c r="AJ538" s="674">
        <v>1</v>
      </c>
      <c r="AK538" s="675">
        <v>1</v>
      </c>
      <c r="AL538" s="675">
        <v>0</v>
      </c>
      <c r="AM538" s="675">
        <v>0</v>
      </c>
      <c r="AN538" s="676">
        <v>0</v>
      </c>
      <c r="AO538" s="672">
        <v>1</v>
      </c>
      <c r="AP538" s="675">
        <v>0</v>
      </c>
      <c r="AQ538" s="675">
        <v>0</v>
      </c>
      <c r="AR538" s="675">
        <v>0</v>
      </c>
    </row>
    <row r="539" spans="1:64" x14ac:dyDescent="0.2">
      <c r="A539" s="666">
        <v>9</v>
      </c>
      <c r="B539" s="666" t="s">
        <v>1338</v>
      </c>
      <c r="C539" s="666">
        <v>1983</v>
      </c>
      <c r="D539" s="667" t="s">
        <v>2396</v>
      </c>
      <c r="E539" s="666" t="s">
        <v>2397</v>
      </c>
      <c r="F539" s="666" t="s">
        <v>52</v>
      </c>
      <c r="G539" s="668" t="s">
        <v>2336</v>
      </c>
      <c r="H539" s="666" t="s">
        <v>2337</v>
      </c>
      <c r="I539" s="666" t="s">
        <v>2208</v>
      </c>
      <c r="J539" s="667" t="s">
        <v>2398</v>
      </c>
      <c r="K539" s="667" t="s">
        <v>710</v>
      </c>
      <c r="L539" s="666" t="s">
        <v>2362</v>
      </c>
      <c r="M539" s="666" t="s">
        <v>52</v>
      </c>
      <c r="N539" s="668" t="s">
        <v>2348</v>
      </c>
      <c r="O539" s="667" t="s">
        <v>1584</v>
      </c>
      <c r="P539" s="667" t="s">
        <v>2401</v>
      </c>
      <c r="Q539" s="677" t="s">
        <v>743</v>
      </c>
      <c r="R539" s="677"/>
      <c r="S539" s="669" t="s">
        <v>1596</v>
      </c>
      <c r="T539" s="667" t="s">
        <v>755</v>
      </c>
      <c r="U539" s="668">
        <v>3</v>
      </c>
      <c r="V539" s="666">
        <v>6</v>
      </c>
      <c r="W539" s="666">
        <v>2</v>
      </c>
      <c r="X539" s="666">
        <v>1</v>
      </c>
      <c r="Y539" s="666">
        <v>4.5</v>
      </c>
      <c r="Z539" s="670">
        <v>100</v>
      </c>
      <c r="AA539" s="670">
        <v>50</v>
      </c>
      <c r="AB539" s="670">
        <v>20</v>
      </c>
      <c r="AC539" s="670">
        <v>30</v>
      </c>
      <c r="AD539" s="671">
        <v>1</v>
      </c>
      <c r="AE539" s="672">
        <v>1</v>
      </c>
      <c r="AF539" s="673">
        <v>1</v>
      </c>
      <c r="AG539" s="673">
        <v>1</v>
      </c>
      <c r="AH539" s="672">
        <v>1</v>
      </c>
      <c r="AI539" s="673">
        <v>1</v>
      </c>
      <c r="AJ539" s="674">
        <v>1</v>
      </c>
      <c r="AK539" s="675">
        <v>1</v>
      </c>
      <c r="AL539" s="675">
        <v>0</v>
      </c>
      <c r="AM539" s="675">
        <v>0</v>
      </c>
      <c r="AN539" s="676">
        <v>0</v>
      </c>
      <c r="AO539" s="672">
        <v>1</v>
      </c>
      <c r="AP539" s="675">
        <v>0</v>
      </c>
      <c r="AQ539" s="675">
        <v>0</v>
      </c>
      <c r="AR539" s="675">
        <v>0</v>
      </c>
    </row>
    <row r="540" spans="1:64" x14ac:dyDescent="0.2">
      <c r="A540" s="666">
        <v>9</v>
      </c>
      <c r="B540" s="666" t="s">
        <v>1338</v>
      </c>
      <c r="C540" s="666">
        <v>1983</v>
      </c>
      <c r="D540" s="667" t="s">
        <v>2396</v>
      </c>
      <c r="E540" s="666" t="s">
        <v>2397</v>
      </c>
      <c r="F540" s="666" t="s">
        <v>52</v>
      </c>
      <c r="G540" s="668" t="s">
        <v>2336</v>
      </c>
      <c r="H540" s="666" t="s">
        <v>2337</v>
      </c>
      <c r="I540" s="666" t="s">
        <v>2208</v>
      </c>
      <c r="J540" s="667" t="s">
        <v>2398</v>
      </c>
      <c r="K540" s="667" t="s">
        <v>710</v>
      </c>
      <c r="L540" s="666" t="s">
        <v>2362</v>
      </c>
      <c r="M540" s="666" t="s">
        <v>52</v>
      </c>
      <c r="N540" s="668" t="s">
        <v>2348</v>
      </c>
      <c r="O540" s="667" t="s">
        <v>1584</v>
      </c>
      <c r="P540" s="667" t="s">
        <v>2401</v>
      </c>
      <c r="Q540" s="677" t="s">
        <v>743</v>
      </c>
      <c r="R540" s="677"/>
      <c r="S540" s="669" t="s">
        <v>1596</v>
      </c>
      <c r="T540" s="667" t="s">
        <v>754</v>
      </c>
      <c r="U540" s="668">
        <v>3</v>
      </c>
      <c r="V540" s="666">
        <v>6</v>
      </c>
      <c r="W540" s="666">
        <v>2</v>
      </c>
      <c r="X540" s="666">
        <v>1</v>
      </c>
      <c r="Y540" s="666">
        <v>4.5</v>
      </c>
      <c r="Z540" s="670">
        <v>100</v>
      </c>
      <c r="AA540" s="670">
        <v>50</v>
      </c>
      <c r="AB540" s="670">
        <v>20</v>
      </c>
      <c r="AC540" s="670">
        <v>30</v>
      </c>
      <c r="AD540" s="671">
        <v>1</v>
      </c>
      <c r="AE540" s="672">
        <v>1</v>
      </c>
      <c r="AF540" s="673">
        <v>1</v>
      </c>
      <c r="AG540" s="673">
        <v>1</v>
      </c>
      <c r="AH540" s="672">
        <v>1</v>
      </c>
      <c r="AI540" s="673">
        <v>1</v>
      </c>
      <c r="AJ540" s="674">
        <v>1</v>
      </c>
      <c r="AK540" s="675">
        <v>1</v>
      </c>
      <c r="AL540" s="675">
        <v>0</v>
      </c>
      <c r="AM540" s="675">
        <v>0</v>
      </c>
      <c r="AN540" s="676">
        <v>0</v>
      </c>
      <c r="AO540" s="672">
        <v>1</v>
      </c>
      <c r="AP540" s="675">
        <v>0</v>
      </c>
      <c r="AQ540" s="675">
        <v>0</v>
      </c>
      <c r="AR540" s="675">
        <v>0</v>
      </c>
    </row>
    <row r="541" spans="1:64" s="679" customFormat="1" x14ac:dyDescent="0.2">
      <c r="A541" s="666">
        <v>9</v>
      </c>
      <c r="B541" s="666" t="s">
        <v>1338</v>
      </c>
      <c r="C541" s="666">
        <v>1983</v>
      </c>
      <c r="D541" s="667" t="s">
        <v>2396</v>
      </c>
      <c r="E541" s="666" t="s">
        <v>2397</v>
      </c>
      <c r="F541" s="666" t="s">
        <v>52</v>
      </c>
      <c r="G541" s="668" t="s">
        <v>2336</v>
      </c>
      <c r="H541" s="666" t="s">
        <v>2337</v>
      </c>
      <c r="I541" s="666" t="s">
        <v>2208</v>
      </c>
      <c r="J541" s="667" t="s">
        <v>2398</v>
      </c>
      <c r="K541" s="667" t="s">
        <v>710</v>
      </c>
      <c r="L541" s="666" t="s">
        <v>2362</v>
      </c>
      <c r="M541" s="666" t="s">
        <v>52</v>
      </c>
      <c r="N541" s="668" t="s">
        <v>2348</v>
      </c>
      <c r="O541" s="667" t="s">
        <v>1584</v>
      </c>
      <c r="P541" s="667" t="s">
        <v>2401</v>
      </c>
      <c r="Q541" s="677" t="s">
        <v>744</v>
      </c>
      <c r="R541" s="677"/>
      <c r="S541" s="669" t="s">
        <v>1596</v>
      </c>
      <c r="T541" s="667" t="s">
        <v>754</v>
      </c>
      <c r="U541" s="668">
        <v>3</v>
      </c>
      <c r="V541" s="666">
        <v>6</v>
      </c>
      <c r="W541" s="666">
        <v>2</v>
      </c>
      <c r="X541" s="666">
        <v>1</v>
      </c>
      <c r="Y541" s="666">
        <v>4.5</v>
      </c>
      <c r="Z541" s="670">
        <v>100</v>
      </c>
      <c r="AA541" s="670">
        <v>50</v>
      </c>
      <c r="AB541" s="670">
        <v>20</v>
      </c>
      <c r="AC541" s="670">
        <v>30</v>
      </c>
      <c r="AD541" s="671">
        <v>1</v>
      </c>
      <c r="AE541" s="672">
        <v>1</v>
      </c>
      <c r="AF541" s="673">
        <v>1</v>
      </c>
      <c r="AG541" s="673">
        <v>1</v>
      </c>
      <c r="AH541" s="672">
        <v>1</v>
      </c>
      <c r="AI541" s="673">
        <v>1</v>
      </c>
      <c r="AJ541" s="674">
        <v>1</v>
      </c>
      <c r="AK541" s="675">
        <v>1</v>
      </c>
      <c r="AL541" s="675">
        <v>0</v>
      </c>
      <c r="AM541" s="675">
        <v>0</v>
      </c>
      <c r="AN541" s="676">
        <v>0</v>
      </c>
      <c r="AO541" s="672">
        <v>1</v>
      </c>
      <c r="AP541" s="675">
        <v>0</v>
      </c>
      <c r="AQ541" s="675">
        <v>0</v>
      </c>
      <c r="AR541" s="675">
        <v>0</v>
      </c>
      <c r="AS541" s="668"/>
      <c r="AT541" s="666"/>
      <c r="AU541" s="666"/>
      <c r="AV541" s="666"/>
      <c r="AW541" s="666"/>
      <c r="AX541" s="666"/>
      <c r="AY541" s="666"/>
      <c r="AZ541" s="666"/>
      <c r="BA541" s="666"/>
      <c r="BB541" s="666"/>
      <c r="BC541" s="666"/>
      <c r="BD541" s="666"/>
      <c r="BE541" s="666"/>
      <c r="BF541" s="666"/>
      <c r="BG541" s="666"/>
      <c r="BH541" s="666"/>
      <c r="BI541" s="666"/>
      <c r="BJ541" s="666"/>
      <c r="BK541" s="666"/>
      <c r="BL541" s="666"/>
    </row>
    <row r="542" spans="1:64" s="679" customFormat="1" x14ac:dyDescent="0.2">
      <c r="A542" s="666">
        <v>9</v>
      </c>
      <c r="B542" s="666" t="s">
        <v>1338</v>
      </c>
      <c r="C542" s="666">
        <v>1983</v>
      </c>
      <c r="D542" s="667" t="s">
        <v>2396</v>
      </c>
      <c r="E542" s="666" t="s">
        <v>2397</v>
      </c>
      <c r="F542" s="666" t="s">
        <v>52</v>
      </c>
      <c r="G542" s="668" t="s">
        <v>2336</v>
      </c>
      <c r="H542" s="666" t="s">
        <v>2337</v>
      </c>
      <c r="I542" s="666" t="s">
        <v>2208</v>
      </c>
      <c r="J542" s="667" t="s">
        <v>2398</v>
      </c>
      <c r="K542" s="667" t="s">
        <v>710</v>
      </c>
      <c r="L542" s="666" t="s">
        <v>2362</v>
      </c>
      <c r="M542" s="666" t="s">
        <v>52</v>
      </c>
      <c r="N542" s="668" t="s">
        <v>2348</v>
      </c>
      <c r="O542" s="667" t="s">
        <v>1585</v>
      </c>
      <c r="P542" s="667" t="s">
        <v>2399</v>
      </c>
      <c r="Q542" s="677" t="s">
        <v>174</v>
      </c>
      <c r="R542" s="677"/>
      <c r="S542" s="669" t="s">
        <v>1596</v>
      </c>
      <c r="T542" s="667" t="s">
        <v>766</v>
      </c>
      <c r="U542" s="668">
        <v>3</v>
      </c>
      <c r="V542" s="666">
        <v>6</v>
      </c>
      <c r="W542" s="666">
        <v>2</v>
      </c>
      <c r="X542" s="666">
        <v>1</v>
      </c>
      <c r="Y542" s="666">
        <v>4.5</v>
      </c>
      <c r="Z542" s="670">
        <v>100</v>
      </c>
      <c r="AA542" s="670">
        <v>50</v>
      </c>
      <c r="AB542" s="670">
        <v>20</v>
      </c>
      <c r="AC542" s="670">
        <v>30</v>
      </c>
      <c r="AD542" s="671">
        <v>1</v>
      </c>
      <c r="AE542" s="672">
        <v>1</v>
      </c>
      <c r="AF542" s="673">
        <v>1</v>
      </c>
      <c r="AG542" s="673">
        <v>1</v>
      </c>
      <c r="AH542" s="672">
        <v>1</v>
      </c>
      <c r="AI542" s="673">
        <v>1</v>
      </c>
      <c r="AJ542" s="674">
        <v>1</v>
      </c>
      <c r="AK542" s="675">
        <v>1</v>
      </c>
      <c r="AL542" s="675">
        <v>0</v>
      </c>
      <c r="AM542" s="675">
        <v>0</v>
      </c>
      <c r="AN542" s="676">
        <v>0</v>
      </c>
      <c r="AO542" s="672">
        <v>1</v>
      </c>
      <c r="AP542" s="675">
        <v>0</v>
      </c>
      <c r="AQ542" s="675">
        <v>0</v>
      </c>
      <c r="AR542" s="675">
        <v>0</v>
      </c>
      <c r="AS542" s="668"/>
      <c r="AT542" s="666"/>
      <c r="AU542" s="666"/>
      <c r="AV542" s="666"/>
      <c r="AW542" s="666"/>
      <c r="AX542" s="666"/>
      <c r="AY542" s="666"/>
      <c r="AZ542" s="666"/>
      <c r="BA542" s="666"/>
      <c r="BB542" s="666"/>
      <c r="BC542" s="666"/>
      <c r="BD542" s="666"/>
      <c r="BE542" s="666"/>
      <c r="BF542" s="666"/>
      <c r="BG542" s="666"/>
      <c r="BH542" s="666"/>
      <c r="BI542" s="666"/>
      <c r="BJ542" s="666"/>
      <c r="BK542" s="666"/>
      <c r="BL542" s="666"/>
    </row>
    <row r="543" spans="1:64" s="679" customFormat="1" x14ac:dyDescent="0.2">
      <c r="A543" s="666">
        <v>9</v>
      </c>
      <c r="B543" s="666" t="s">
        <v>1338</v>
      </c>
      <c r="C543" s="666">
        <v>1983</v>
      </c>
      <c r="D543" s="667" t="s">
        <v>2396</v>
      </c>
      <c r="E543" s="666" t="s">
        <v>2397</v>
      </c>
      <c r="F543" s="666" t="s">
        <v>52</v>
      </c>
      <c r="G543" s="668" t="s">
        <v>2336</v>
      </c>
      <c r="H543" s="666" t="s">
        <v>2337</v>
      </c>
      <c r="I543" s="666" t="s">
        <v>2208</v>
      </c>
      <c r="J543" s="667" t="s">
        <v>2398</v>
      </c>
      <c r="K543" s="667" t="s">
        <v>710</v>
      </c>
      <c r="L543" s="666" t="s">
        <v>2362</v>
      </c>
      <c r="M543" s="666" t="s">
        <v>52</v>
      </c>
      <c r="N543" s="668" t="s">
        <v>2348</v>
      </c>
      <c r="O543" s="667" t="s">
        <v>1585</v>
      </c>
      <c r="P543" s="667" t="s">
        <v>2399</v>
      </c>
      <c r="Q543" s="677" t="s">
        <v>174</v>
      </c>
      <c r="R543" s="677"/>
      <c r="S543" s="669" t="s">
        <v>1596</v>
      </c>
      <c r="T543" s="667" t="s">
        <v>765</v>
      </c>
      <c r="U543" s="668">
        <v>3</v>
      </c>
      <c r="V543" s="666">
        <v>6</v>
      </c>
      <c r="W543" s="666">
        <v>2</v>
      </c>
      <c r="X543" s="666">
        <v>1</v>
      </c>
      <c r="Y543" s="666">
        <v>4.5</v>
      </c>
      <c r="Z543" s="670">
        <v>100</v>
      </c>
      <c r="AA543" s="670">
        <v>50</v>
      </c>
      <c r="AB543" s="670">
        <v>20</v>
      </c>
      <c r="AC543" s="670">
        <v>30</v>
      </c>
      <c r="AD543" s="671">
        <v>1</v>
      </c>
      <c r="AE543" s="672">
        <v>1</v>
      </c>
      <c r="AF543" s="673">
        <v>1</v>
      </c>
      <c r="AG543" s="673">
        <v>1</v>
      </c>
      <c r="AH543" s="672">
        <v>1</v>
      </c>
      <c r="AI543" s="673">
        <v>1</v>
      </c>
      <c r="AJ543" s="674">
        <v>1</v>
      </c>
      <c r="AK543" s="675">
        <v>1</v>
      </c>
      <c r="AL543" s="675">
        <v>0</v>
      </c>
      <c r="AM543" s="675">
        <v>0</v>
      </c>
      <c r="AN543" s="676">
        <v>0</v>
      </c>
      <c r="AO543" s="672">
        <v>1</v>
      </c>
      <c r="AP543" s="675">
        <v>0</v>
      </c>
      <c r="AQ543" s="675">
        <v>0</v>
      </c>
      <c r="AR543" s="675">
        <v>0</v>
      </c>
      <c r="AS543" s="668"/>
      <c r="AT543" s="666"/>
      <c r="AU543" s="666"/>
      <c r="AV543" s="666"/>
      <c r="AW543" s="666"/>
      <c r="AX543" s="666"/>
      <c r="AY543" s="666"/>
      <c r="AZ543" s="666"/>
      <c r="BA543" s="666"/>
      <c r="BB543" s="666"/>
      <c r="BC543" s="666"/>
      <c r="BD543" s="666"/>
      <c r="BE543" s="666"/>
      <c r="BF543" s="666"/>
      <c r="BG543" s="666"/>
      <c r="BH543" s="666"/>
      <c r="BI543" s="666"/>
      <c r="BJ543" s="666"/>
      <c r="BK543" s="666"/>
      <c r="BL543" s="666"/>
    </row>
    <row r="544" spans="1:64" s="679" customFormat="1" x14ac:dyDescent="0.2">
      <c r="A544" s="666">
        <v>2</v>
      </c>
      <c r="B544" s="666" t="s">
        <v>1361</v>
      </c>
      <c r="C544" s="666">
        <v>2012</v>
      </c>
      <c r="D544" s="667" t="s">
        <v>2356</v>
      </c>
      <c r="E544" s="666" t="s">
        <v>2370</v>
      </c>
      <c r="F544" s="666">
        <v>2.7730000000000001</v>
      </c>
      <c r="G544" s="668" t="s">
        <v>2336</v>
      </c>
      <c r="H544" s="667" t="s">
        <v>2391</v>
      </c>
      <c r="I544" s="667" t="s">
        <v>230</v>
      </c>
      <c r="J544" s="667" t="s">
        <v>52</v>
      </c>
      <c r="K544" s="667" t="s">
        <v>52</v>
      </c>
      <c r="L544" s="667" t="s">
        <v>52</v>
      </c>
      <c r="M544" s="666" t="s">
        <v>52</v>
      </c>
      <c r="N544" s="668" t="s">
        <v>2360</v>
      </c>
      <c r="O544" s="667" t="s">
        <v>234</v>
      </c>
      <c r="P544" s="667" t="s">
        <v>2503</v>
      </c>
      <c r="Q544" s="677" t="s">
        <v>233</v>
      </c>
      <c r="R544" s="677"/>
      <c r="S544" s="668" t="s">
        <v>90</v>
      </c>
      <c r="T544" s="666" t="s">
        <v>239</v>
      </c>
      <c r="U544" s="668">
        <v>6</v>
      </c>
      <c r="V544" s="666">
        <v>5</v>
      </c>
      <c r="W544" s="666">
        <v>3</v>
      </c>
      <c r="X544" s="666">
        <v>4</v>
      </c>
      <c r="Y544" s="666">
        <v>12</v>
      </c>
      <c r="Z544" s="670">
        <v>83.333333333333343</v>
      </c>
      <c r="AA544" s="670">
        <v>75</v>
      </c>
      <c r="AB544" s="670">
        <v>80</v>
      </c>
      <c r="AC544" s="670">
        <v>80</v>
      </c>
      <c r="AD544" s="671">
        <v>1</v>
      </c>
      <c r="AE544" s="672">
        <v>1</v>
      </c>
      <c r="AF544" s="673">
        <v>0</v>
      </c>
      <c r="AG544" s="673">
        <v>1</v>
      </c>
      <c r="AH544" s="672">
        <v>1</v>
      </c>
      <c r="AI544" s="673">
        <v>1</v>
      </c>
      <c r="AJ544" s="674">
        <v>1</v>
      </c>
      <c r="AK544" s="675">
        <v>1</v>
      </c>
      <c r="AL544" s="675">
        <v>0</v>
      </c>
      <c r="AM544" s="675">
        <v>1</v>
      </c>
      <c r="AN544" s="676">
        <v>1</v>
      </c>
      <c r="AO544" s="672">
        <v>1</v>
      </c>
      <c r="AP544" s="675">
        <v>0</v>
      </c>
      <c r="AQ544" s="675">
        <v>1</v>
      </c>
      <c r="AR544" s="675">
        <v>1</v>
      </c>
      <c r="AS544" s="668"/>
      <c r="AT544" s="666"/>
      <c r="AU544" s="666"/>
      <c r="AV544" s="666"/>
      <c r="AW544" s="666"/>
      <c r="AX544" s="666"/>
      <c r="AY544" s="666"/>
      <c r="AZ544" s="666"/>
      <c r="BA544" s="666"/>
      <c r="BB544" s="666"/>
      <c r="BC544" s="666"/>
      <c r="BD544" s="666"/>
      <c r="BE544" s="666"/>
      <c r="BF544" s="666"/>
      <c r="BG544" s="666"/>
      <c r="BH544" s="666"/>
      <c r="BI544" s="666"/>
      <c r="BJ544" s="666"/>
      <c r="BK544" s="666"/>
      <c r="BL544" s="666"/>
    </row>
    <row r="545" spans="1:45" x14ac:dyDescent="0.2">
      <c r="A545" s="666">
        <v>2</v>
      </c>
      <c r="B545" s="666" t="s">
        <v>1361</v>
      </c>
      <c r="C545" s="666">
        <v>2012</v>
      </c>
      <c r="D545" s="667" t="s">
        <v>2356</v>
      </c>
      <c r="E545" s="666" t="s">
        <v>2370</v>
      </c>
      <c r="F545" s="666">
        <v>2.7730000000000001</v>
      </c>
      <c r="G545" s="668" t="s">
        <v>2336</v>
      </c>
      <c r="H545" s="667" t="s">
        <v>2391</v>
      </c>
      <c r="I545" s="667" t="s">
        <v>230</v>
      </c>
      <c r="J545" s="667" t="s">
        <v>52</v>
      </c>
      <c r="K545" s="667" t="s">
        <v>52</v>
      </c>
      <c r="L545" s="667" t="s">
        <v>52</v>
      </c>
      <c r="M545" s="666" t="s">
        <v>52</v>
      </c>
      <c r="N545" s="668" t="s">
        <v>2360</v>
      </c>
      <c r="O545" s="667" t="s">
        <v>234</v>
      </c>
      <c r="P545" s="667" t="s">
        <v>2503</v>
      </c>
      <c r="Q545" s="677" t="s">
        <v>232</v>
      </c>
      <c r="R545" s="677"/>
      <c r="S545" s="668" t="s">
        <v>90</v>
      </c>
      <c r="T545" s="666" t="s">
        <v>239</v>
      </c>
      <c r="U545" s="668">
        <v>6</v>
      </c>
      <c r="V545" s="666">
        <v>5</v>
      </c>
      <c r="W545" s="666">
        <v>3</v>
      </c>
      <c r="X545" s="666">
        <v>4</v>
      </c>
      <c r="Y545" s="666">
        <v>12</v>
      </c>
      <c r="Z545" s="670">
        <v>83.333333333333343</v>
      </c>
      <c r="AA545" s="670">
        <v>75</v>
      </c>
      <c r="AB545" s="670">
        <v>80</v>
      </c>
      <c r="AC545" s="670">
        <v>80</v>
      </c>
      <c r="AD545" s="671">
        <v>1</v>
      </c>
      <c r="AE545" s="672">
        <v>1</v>
      </c>
      <c r="AF545" s="673">
        <v>0</v>
      </c>
      <c r="AG545" s="673">
        <v>1</v>
      </c>
      <c r="AH545" s="672">
        <v>1</v>
      </c>
      <c r="AI545" s="673">
        <v>1</v>
      </c>
      <c r="AJ545" s="674">
        <v>1</v>
      </c>
      <c r="AK545" s="675">
        <v>1</v>
      </c>
      <c r="AL545" s="675">
        <v>0</v>
      </c>
      <c r="AM545" s="675">
        <v>1</v>
      </c>
      <c r="AN545" s="676">
        <v>1</v>
      </c>
      <c r="AO545" s="672">
        <v>1</v>
      </c>
      <c r="AP545" s="675">
        <v>0</v>
      </c>
      <c r="AQ545" s="675">
        <v>1</v>
      </c>
      <c r="AR545" s="675">
        <v>1</v>
      </c>
    </row>
    <row r="546" spans="1:45" x14ac:dyDescent="0.2">
      <c r="A546" s="666">
        <v>39</v>
      </c>
      <c r="B546" s="666" t="s">
        <v>1349</v>
      </c>
      <c r="C546" s="666">
        <v>2001</v>
      </c>
      <c r="D546" s="667" t="s">
        <v>2334</v>
      </c>
      <c r="E546" s="666" t="s">
        <v>2411</v>
      </c>
      <c r="F546" s="666">
        <v>1.181</v>
      </c>
      <c r="G546" s="668" t="s">
        <v>2336</v>
      </c>
      <c r="H546" s="667" t="s">
        <v>2383</v>
      </c>
      <c r="I546" s="667" t="s">
        <v>1781</v>
      </c>
      <c r="J546" s="667" t="s">
        <v>52</v>
      </c>
      <c r="K546" s="667" t="s">
        <v>52</v>
      </c>
      <c r="L546" s="667" t="s">
        <v>52</v>
      </c>
      <c r="M546" s="666" t="s">
        <v>52</v>
      </c>
      <c r="N546" s="668" t="s">
        <v>2360</v>
      </c>
      <c r="O546" s="667" t="s">
        <v>268</v>
      </c>
      <c r="P546" s="667" t="s">
        <v>2361</v>
      </c>
      <c r="Q546" s="677" t="s">
        <v>544</v>
      </c>
      <c r="R546" s="677"/>
      <c r="S546" s="668" t="s">
        <v>1597</v>
      </c>
      <c r="T546" s="666" t="s">
        <v>551</v>
      </c>
      <c r="U546" s="668">
        <v>2</v>
      </c>
      <c r="V546" s="666">
        <v>4</v>
      </c>
      <c r="W546" s="666">
        <v>2</v>
      </c>
      <c r="X546" s="666">
        <v>3</v>
      </c>
      <c r="Y546" s="666">
        <v>9</v>
      </c>
      <c r="Z546" s="670">
        <v>66.666666666666657</v>
      </c>
      <c r="AA546" s="670">
        <v>50</v>
      </c>
      <c r="AB546" s="670">
        <v>60</v>
      </c>
      <c r="AC546" s="670">
        <v>60</v>
      </c>
      <c r="AD546" s="671">
        <v>0</v>
      </c>
      <c r="AE546" s="672">
        <v>1</v>
      </c>
      <c r="AF546" s="673">
        <v>0</v>
      </c>
      <c r="AG546" s="673">
        <v>1</v>
      </c>
      <c r="AH546" s="672">
        <v>1</v>
      </c>
      <c r="AI546" s="673">
        <v>1</v>
      </c>
      <c r="AJ546" s="674">
        <v>1</v>
      </c>
      <c r="AK546" s="675">
        <v>1</v>
      </c>
      <c r="AL546" s="675">
        <v>0</v>
      </c>
      <c r="AM546" s="675">
        <v>0</v>
      </c>
      <c r="AN546" s="676">
        <v>1</v>
      </c>
      <c r="AO546" s="672">
        <v>1</v>
      </c>
      <c r="AP546" s="675">
        <v>0</v>
      </c>
      <c r="AQ546" s="675">
        <v>1</v>
      </c>
      <c r="AR546" s="675">
        <v>0</v>
      </c>
    </row>
    <row r="547" spans="1:45" x14ac:dyDescent="0.2">
      <c r="A547" s="666" t="s">
        <v>2412</v>
      </c>
      <c r="B547" s="666" t="s">
        <v>1354</v>
      </c>
      <c r="C547" s="666">
        <v>2013</v>
      </c>
      <c r="D547" s="667" t="s">
        <v>2356</v>
      </c>
      <c r="E547" s="666" t="s">
        <v>2375</v>
      </c>
      <c r="F547" s="666">
        <v>3.73</v>
      </c>
      <c r="G547" s="668" t="s">
        <v>2336</v>
      </c>
      <c r="H547" s="666" t="s">
        <v>2337</v>
      </c>
      <c r="I547" s="666" t="s">
        <v>2208</v>
      </c>
      <c r="J547" s="667" t="s">
        <v>2376</v>
      </c>
      <c r="K547" s="666" t="s">
        <v>52</v>
      </c>
      <c r="L547" s="666" t="s">
        <v>2347</v>
      </c>
      <c r="M547" s="666" t="s">
        <v>52</v>
      </c>
      <c r="N547" s="668" t="s">
        <v>2360</v>
      </c>
      <c r="O547" s="667" t="s">
        <v>268</v>
      </c>
      <c r="P547" s="667" t="s">
        <v>2361</v>
      </c>
      <c r="Q547" s="677" t="s">
        <v>435</v>
      </c>
      <c r="R547" s="677"/>
      <c r="S547" s="669" t="s">
        <v>1602</v>
      </c>
      <c r="T547" s="667" t="s">
        <v>1860</v>
      </c>
      <c r="U547" s="668">
        <v>4</v>
      </c>
      <c r="V547" s="666">
        <v>6</v>
      </c>
      <c r="W547" s="666">
        <v>2</v>
      </c>
      <c r="X547" s="666">
        <v>3</v>
      </c>
      <c r="Y547" s="666">
        <v>11</v>
      </c>
      <c r="Z547" s="670">
        <v>100</v>
      </c>
      <c r="AA547" s="670">
        <v>50</v>
      </c>
      <c r="AB547" s="670">
        <v>60</v>
      </c>
      <c r="AC547" s="670">
        <v>73.333333333333329</v>
      </c>
      <c r="AD547" s="671">
        <v>1</v>
      </c>
      <c r="AE547" s="672">
        <v>1</v>
      </c>
      <c r="AF547" s="673">
        <v>1</v>
      </c>
      <c r="AG547" s="673">
        <v>1</v>
      </c>
      <c r="AH547" s="672">
        <v>1</v>
      </c>
      <c r="AI547" s="673">
        <v>1</v>
      </c>
      <c r="AJ547" s="674">
        <v>1</v>
      </c>
      <c r="AK547" s="675">
        <v>1</v>
      </c>
      <c r="AL547" s="675">
        <v>0</v>
      </c>
      <c r="AM547" s="675">
        <v>0</v>
      </c>
      <c r="AN547" s="676">
        <v>1</v>
      </c>
      <c r="AO547" s="672">
        <v>1</v>
      </c>
      <c r="AP547" s="675">
        <v>0</v>
      </c>
      <c r="AQ547" s="675">
        <v>1</v>
      </c>
      <c r="AR547" s="675">
        <v>0</v>
      </c>
    </row>
    <row r="548" spans="1:45" x14ac:dyDescent="0.2">
      <c r="A548" s="666" t="s">
        <v>2413</v>
      </c>
      <c r="B548" s="666" t="s">
        <v>1354</v>
      </c>
      <c r="C548" s="666">
        <v>2014</v>
      </c>
      <c r="D548" s="667" t="s">
        <v>2356</v>
      </c>
      <c r="E548" s="666" t="s">
        <v>2375</v>
      </c>
      <c r="F548" s="666">
        <v>3.73</v>
      </c>
      <c r="G548" s="668" t="s">
        <v>2336</v>
      </c>
      <c r="H548" s="667" t="s">
        <v>2337</v>
      </c>
      <c r="I548" s="667" t="s">
        <v>73</v>
      </c>
      <c r="J548" s="667" t="s">
        <v>52</v>
      </c>
      <c r="K548" s="667" t="s">
        <v>52</v>
      </c>
      <c r="L548" s="667" t="s">
        <v>52</v>
      </c>
      <c r="M548" s="666" t="s">
        <v>52</v>
      </c>
      <c r="N548" s="668" t="s">
        <v>2360</v>
      </c>
      <c r="O548" s="667" t="s">
        <v>268</v>
      </c>
      <c r="P548" s="667" t="s">
        <v>2361</v>
      </c>
      <c r="Q548" s="677" t="s">
        <v>435</v>
      </c>
      <c r="R548" s="677"/>
      <c r="S548" s="669" t="s">
        <v>1602</v>
      </c>
      <c r="T548" s="667" t="s">
        <v>1860</v>
      </c>
      <c r="U548" s="668">
        <v>4</v>
      </c>
      <c r="V548" s="666">
        <v>5</v>
      </c>
      <c r="W548" s="666">
        <v>2</v>
      </c>
      <c r="X548" s="666">
        <v>3</v>
      </c>
      <c r="Y548" s="666">
        <v>10</v>
      </c>
      <c r="Z548" s="670">
        <v>83.333333333333343</v>
      </c>
      <c r="AA548" s="670">
        <v>50</v>
      </c>
      <c r="AB548" s="670">
        <v>60</v>
      </c>
      <c r="AC548" s="670">
        <v>66.666666666666657</v>
      </c>
      <c r="AD548" s="671">
        <v>0</v>
      </c>
      <c r="AE548" s="672">
        <v>1</v>
      </c>
      <c r="AF548" s="673">
        <v>1</v>
      </c>
      <c r="AG548" s="673">
        <v>1</v>
      </c>
      <c r="AH548" s="672">
        <v>1</v>
      </c>
      <c r="AI548" s="673">
        <v>1</v>
      </c>
      <c r="AJ548" s="674">
        <v>1</v>
      </c>
      <c r="AK548" s="675">
        <v>1</v>
      </c>
      <c r="AL548" s="675">
        <v>0</v>
      </c>
      <c r="AM548" s="675">
        <v>0</v>
      </c>
      <c r="AN548" s="676">
        <v>1</v>
      </c>
      <c r="AO548" s="672">
        <v>1</v>
      </c>
      <c r="AP548" s="675">
        <v>0</v>
      </c>
      <c r="AQ548" s="675">
        <v>1</v>
      </c>
      <c r="AR548" s="675">
        <v>0</v>
      </c>
    </row>
    <row r="549" spans="1:45" x14ac:dyDescent="0.2">
      <c r="A549" s="666" t="s">
        <v>2412</v>
      </c>
      <c r="B549" s="666" t="s">
        <v>1354</v>
      </c>
      <c r="C549" s="666">
        <v>2012</v>
      </c>
      <c r="D549" s="667" t="s">
        <v>2356</v>
      </c>
      <c r="E549" s="666" t="s">
        <v>2375</v>
      </c>
      <c r="F549" s="666">
        <v>3.73</v>
      </c>
      <c r="G549" s="668" t="s">
        <v>2336</v>
      </c>
      <c r="H549" s="666" t="s">
        <v>2337</v>
      </c>
      <c r="I549" s="666" t="s">
        <v>2208</v>
      </c>
      <c r="J549" s="667" t="s">
        <v>2376</v>
      </c>
      <c r="K549" s="666" t="s">
        <v>52</v>
      </c>
      <c r="L549" s="666" t="s">
        <v>2347</v>
      </c>
      <c r="M549" s="666" t="s">
        <v>52</v>
      </c>
      <c r="N549" s="668" t="s">
        <v>2360</v>
      </c>
      <c r="O549" s="667" t="s">
        <v>268</v>
      </c>
      <c r="P549" s="667" t="s">
        <v>2361</v>
      </c>
      <c r="Q549" s="677" t="s">
        <v>435</v>
      </c>
      <c r="R549" s="677"/>
      <c r="S549" s="669" t="s">
        <v>1600</v>
      </c>
      <c r="T549" s="667" t="s">
        <v>447</v>
      </c>
      <c r="U549" s="668">
        <v>5</v>
      </c>
      <c r="V549" s="666">
        <v>6</v>
      </c>
      <c r="W549" s="666">
        <v>2</v>
      </c>
      <c r="X549" s="666">
        <v>3</v>
      </c>
      <c r="Y549" s="666">
        <v>11</v>
      </c>
      <c r="Z549" s="670">
        <v>100</v>
      </c>
      <c r="AA549" s="670">
        <v>50</v>
      </c>
      <c r="AB549" s="670">
        <v>60</v>
      </c>
      <c r="AC549" s="670">
        <v>73.333333333333329</v>
      </c>
      <c r="AD549" s="671">
        <v>1</v>
      </c>
      <c r="AE549" s="672">
        <v>1</v>
      </c>
      <c r="AF549" s="673">
        <v>1</v>
      </c>
      <c r="AG549" s="673">
        <v>1</v>
      </c>
      <c r="AH549" s="672">
        <v>1</v>
      </c>
      <c r="AI549" s="673">
        <v>1</v>
      </c>
      <c r="AJ549" s="674">
        <v>1</v>
      </c>
      <c r="AK549" s="675">
        <v>1</v>
      </c>
      <c r="AL549" s="675">
        <v>0</v>
      </c>
      <c r="AM549" s="675">
        <v>0</v>
      </c>
      <c r="AN549" s="676">
        <v>1</v>
      </c>
      <c r="AO549" s="672">
        <v>1</v>
      </c>
      <c r="AP549" s="675">
        <v>0</v>
      </c>
      <c r="AQ549" s="675">
        <v>1</v>
      </c>
      <c r="AR549" s="675">
        <v>0</v>
      </c>
    </row>
    <row r="550" spans="1:45" x14ac:dyDescent="0.2">
      <c r="A550" s="666" t="s">
        <v>2413</v>
      </c>
      <c r="B550" s="666" t="s">
        <v>1354</v>
      </c>
      <c r="C550" s="666">
        <v>2012</v>
      </c>
      <c r="D550" s="667" t="s">
        <v>2356</v>
      </c>
      <c r="E550" s="666" t="s">
        <v>2375</v>
      </c>
      <c r="F550" s="666">
        <v>3.73</v>
      </c>
      <c r="G550" s="668" t="s">
        <v>2336</v>
      </c>
      <c r="H550" s="667" t="s">
        <v>2337</v>
      </c>
      <c r="I550" s="667" t="s">
        <v>73</v>
      </c>
      <c r="J550" s="667" t="s">
        <v>52</v>
      </c>
      <c r="K550" s="667" t="s">
        <v>52</v>
      </c>
      <c r="L550" s="667" t="s">
        <v>52</v>
      </c>
      <c r="M550" s="666" t="s">
        <v>52</v>
      </c>
      <c r="N550" s="668" t="s">
        <v>2360</v>
      </c>
      <c r="O550" s="667" t="s">
        <v>268</v>
      </c>
      <c r="P550" s="667" t="s">
        <v>2361</v>
      </c>
      <c r="Q550" s="677" t="s">
        <v>435</v>
      </c>
      <c r="R550" s="677"/>
      <c r="S550" s="668" t="s">
        <v>1600</v>
      </c>
      <c r="T550" s="667" t="s">
        <v>447</v>
      </c>
      <c r="U550" s="668">
        <v>5</v>
      </c>
      <c r="V550" s="666">
        <v>5</v>
      </c>
      <c r="W550" s="666">
        <v>2</v>
      </c>
      <c r="X550" s="666">
        <v>3</v>
      </c>
      <c r="Y550" s="666">
        <v>10</v>
      </c>
      <c r="Z550" s="670">
        <v>83.333333333333343</v>
      </c>
      <c r="AA550" s="670">
        <v>50</v>
      </c>
      <c r="AB550" s="670">
        <v>60</v>
      </c>
      <c r="AC550" s="670">
        <v>66.666666666666657</v>
      </c>
      <c r="AD550" s="671">
        <v>0</v>
      </c>
      <c r="AE550" s="672">
        <v>1</v>
      </c>
      <c r="AF550" s="673">
        <v>1</v>
      </c>
      <c r="AG550" s="673">
        <v>1</v>
      </c>
      <c r="AH550" s="672">
        <v>1</v>
      </c>
      <c r="AI550" s="673">
        <v>1</v>
      </c>
      <c r="AJ550" s="674">
        <v>1</v>
      </c>
      <c r="AK550" s="675">
        <v>1</v>
      </c>
      <c r="AL550" s="675">
        <v>0</v>
      </c>
      <c r="AM550" s="675">
        <v>0</v>
      </c>
      <c r="AN550" s="676">
        <v>1</v>
      </c>
      <c r="AO550" s="672">
        <v>1</v>
      </c>
      <c r="AP550" s="675">
        <v>0</v>
      </c>
      <c r="AQ550" s="675">
        <v>1</v>
      </c>
      <c r="AR550" s="675">
        <v>0</v>
      </c>
    </row>
    <row r="551" spans="1:45" x14ac:dyDescent="0.2">
      <c r="A551" s="666">
        <v>39</v>
      </c>
      <c r="B551" s="666" t="s">
        <v>1349</v>
      </c>
      <c r="C551" s="666">
        <v>2001</v>
      </c>
      <c r="D551" s="667" t="s">
        <v>2334</v>
      </c>
      <c r="E551" s="666" t="s">
        <v>2411</v>
      </c>
      <c r="F551" s="666">
        <v>1.181</v>
      </c>
      <c r="G551" s="668" t="s">
        <v>2336</v>
      </c>
      <c r="H551" s="667" t="s">
        <v>2383</v>
      </c>
      <c r="I551" s="667" t="s">
        <v>1781</v>
      </c>
      <c r="J551" s="667" t="s">
        <v>52</v>
      </c>
      <c r="K551" s="667" t="s">
        <v>52</v>
      </c>
      <c r="L551" s="667" t="s">
        <v>52</v>
      </c>
      <c r="M551" s="666" t="s">
        <v>52</v>
      </c>
      <c r="N551" s="668" t="s">
        <v>2360</v>
      </c>
      <c r="O551" s="667" t="s">
        <v>268</v>
      </c>
      <c r="P551" s="667" t="s">
        <v>2361</v>
      </c>
      <c r="Q551" s="677" t="s">
        <v>544</v>
      </c>
      <c r="R551" s="677"/>
      <c r="S551" s="668" t="s">
        <v>1597</v>
      </c>
      <c r="T551" s="666" t="s">
        <v>550</v>
      </c>
      <c r="U551" s="668">
        <v>2</v>
      </c>
      <c r="V551" s="666">
        <v>4</v>
      </c>
      <c r="W551" s="666">
        <v>2</v>
      </c>
      <c r="X551" s="666">
        <v>3</v>
      </c>
      <c r="Y551" s="666">
        <v>9</v>
      </c>
      <c r="Z551" s="670">
        <v>66.666666666666657</v>
      </c>
      <c r="AA551" s="670">
        <v>50</v>
      </c>
      <c r="AB551" s="670">
        <v>60</v>
      </c>
      <c r="AC551" s="670">
        <v>60</v>
      </c>
      <c r="AD551" s="671">
        <v>0</v>
      </c>
      <c r="AE551" s="672">
        <v>1</v>
      </c>
      <c r="AF551" s="673">
        <v>0</v>
      </c>
      <c r="AG551" s="673">
        <v>1</v>
      </c>
      <c r="AH551" s="672">
        <v>1</v>
      </c>
      <c r="AI551" s="673">
        <v>1</v>
      </c>
      <c r="AJ551" s="674">
        <v>1</v>
      </c>
      <c r="AK551" s="675">
        <v>1</v>
      </c>
      <c r="AL551" s="675">
        <v>0</v>
      </c>
      <c r="AM551" s="675">
        <v>0</v>
      </c>
      <c r="AN551" s="676">
        <v>1</v>
      </c>
      <c r="AO551" s="672">
        <v>1</v>
      </c>
      <c r="AP551" s="675">
        <v>0</v>
      </c>
      <c r="AQ551" s="675">
        <v>1</v>
      </c>
      <c r="AR551" s="675">
        <v>0</v>
      </c>
    </row>
    <row r="552" spans="1:45" s="242" customFormat="1" x14ac:dyDescent="0.2">
      <c r="A552" s="666">
        <v>27</v>
      </c>
      <c r="B552" s="666" t="s">
        <v>2287</v>
      </c>
      <c r="C552" s="666">
        <v>2019</v>
      </c>
      <c r="D552" s="666" t="s">
        <v>2356</v>
      </c>
      <c r="E552" s="666" t="s">
        <v>2504</v>
      </c>
      <c r="F552" s="666">
        <v>4.4470000000000001</v>
      </c>
      <c r="G552" s="668" t="s">
        <v>2336</v>
      </c>
      <c r="H552" s="666" t="s">
        <v>2337</v>
      </c>
      <c r="I552" s="666" t="s">
        <v>2208</v>
      </c>
      <c r="J552" s="666" t="s">
        <v>2479</v>
      </c>
      <c r="K552" s="667" t="s">
        <v>52</v>
      </c>
      <c r="L552" s="666" t="s">
        <v>2347</v>
      </c>
      <c r="M552" s="666" t="s">
        <v>2353</v>
      </c>
      <c r="N552" s="668" t="s">
        <v>2360</v>
      </c>
      <c r="O552" s="666" t="s">
        <v>268</v>
      </c>
      <c r="P552" s="667" t="s">
        <v>2361</v>
      </c>
      <c r="Q552" s="684" t="s">
        <v>182</v>
      </c>
      <c r="R552" s="677"/>
      <c r="S552" s="668" t="s">
        <v>1598</v>
      </c>
      <c r="T552" s="666" t="s">
        <v>2213</v>
      </c>
      <c r="U552" s="668">
        <v>1</v>
      </c>
      <c r="V552" s="666">
        <v>6</v>
      </c>
      <c r="W552" s="666">
        <v>2</v>
      </c>
      <c r="X552" s="666">
        <v>3</v>
      </c>
      <c r="Y552" s="666">
        <v>11</v>
      </c>
      <c r="Z552" s="670">
        <v>100</v>
      </c>
      <c r="AA552" s="670">
        <v>50</v>
      </c>
      <c r="AB552" s="670">
        <v>60</v>
      </c>
      <c r="AC552" s="670">
        <v>73.333333333333329</v>
      </c>
      <c r="AD552" s="671">
        <v>1</v>
      </c>
      <c r="AE552" s="672">
        <v>1</v>
      </c>
      <c r="AF552" s="673">
        <v>1</v>
      </c>
      <c r="AG552" s="673">
        <v>1</v>
      </c>
      <c r="AH552" s="672">
        <v>1</v>
      </c>
      <c r="AI552" s="673">
        <v>1</v>
      </c>
      <c r="AJ552" s="674">
        <v>1</v>
      </c>
      <c r="AK552" s="675">
        <v>1</v>
      </c>
      <c r="AL552" s="675">
        <v>0</v>
      </c>
      <c r="AM552" s="675">
        <v>0</v>
      </c>
      <c r="AN552" s="676">
        <v>1</v>
      </c>
      <c r="AO552" s="672">
        <v>1</v>
      </c>
      <c r="AP552" s="675">
        <v>0</v>
      </c>
      <c r="AQ552" s="675">
        <v>1</v>
      </c>
      <c r="AR552" s="675">
        <v>0</v>
      </c>
      <c r="AS552" s="668"/>
    </row>
    <row r="553" spans="1:45" s="242" customFormat="1" x14ac:dyDescent="0.2">
      <c r="A553" s="666" t="s">
        <v>2505</v>
      </c>
      <c r="B553" s="666" t="s">
        <v>2288</v>
      </c>
      <c r="C553" s="666">
        <v>2019</v>
      </c>
      <c r="D553" s="666" t="s">
        <v>2356</v>
      </c>
      <c r="E553" s="666" t="s">
        <v>2449</v>
      </c>
      <c r="F553" s="666">
        <v>2.7269999999999999</v>
      </c>
      <c r="G553" s="668" t="s">
        <v>2336</v>
      </c>
      <c r="H553" s="666" t="s">
        <v>2337</v>
      </c>
      <c r="I553" s="666" t="s">
        <v>2208</v>
      </c>
      <c r="J553" s="666" t="s">
        <v>2376</v>
      </c>
      <c r="K553" s="667" t="s">
        <v>52</v>
      </c>
      <c r="L553" s="666" t="s">
        <v>2379</v>
      </c>
      <c r="M553" s="666" t="s">
        <v>2506</v>
      </c>
      <c r="N553" s="668" t="s">
        <v>2339</v>
      </c>
      <c r="O553" s="666" t="s">
        <v>1583</v>
      </c>
      <c r="P553" s="666" t="s">
        <v>2340</v>
      </c>
      <c r="Q553" s="666" t="s">
        <v>2340</v>
      </c>
      <c r="R553" s="677"/>
      <c r="S553" s="668" t="s">
        <v>90</v>
      </c>
      <c r="T553" s="666" t="s">
        <v>2265</v>
      </c>
      <c r="U553" s="668">
        <v>6</v>
      </c>
      <c r="V553" s="666">
        <v>5</v>
      </c>
      <c r="W553" s="666">
        <v>3</v>
      </c>
      <c r="X553" s="666">
        <v>2</v>
      </c>
      <c r="Y553" s="666">
        <v>2.5</v>
      </c>
      <c r="Z553" s="670">
        <v>83.333333333333343</v>
      </c>
      <c r="AA553" s="670">
        <v>75</v>
      </c>
      <c r="AB553" s="670">
        <v>40</v>
      </c>
      <c r="AC553" s="670">
        <v>16.666666666666664</v>
      </c>
      <c r="AD553" s="671">
        <v>1</v>
      </c>
      <c r="AE553" s="672">
        <v>1</v>
      </c>
      <c r="AF553" s="673">
        <v>1</v>
      </c>
      <c r="AG553" s="673">
        <v>1</v>
      </c>
      <c r="AH553" s="672">
        <v>0</v>
      </c>
      <c r="AI553" s="673">
        <v>1</v>
      </c>
      <c r="AJ553" s="674">
        <v>1</v>
      </c>
      <c r="AK553" s="675">
        <v>1</v>
      </c>
      <c r="AL553" s="675">
        <v>0</v>
      </c>
      <c r="AM553" s="675">
        <v>1</v>
      </c>
      <c r="AN553" s="676">
        <v>0</v>
      </c>
      <c r="AO553" s="672">
        <v>1</v>
      </c>
      <c r="AP553" s="675">
        <v>0</v>
      </c>
      <c r="AQ553" s="675">
        <v>1</v>
      </c>
      <c r="AR553" s="675">
        <v>0</v>
      </c>
      <c r="AS553" s="668"/>
    </row>
    <row r="554" spans="1:45" s="242" customFormat="1" x14ac:dyDescent="0.2">
      <c r="A554" s="666" t="s">
        <v>2505</v>
      </c>
      <c r="B554" s="666" t="s">
        <v>2288</v>
      </c>
      <c r="C554" s="666">
        <v>2019</v>
      </c>
      <c r="D554" s="666" t="s">
        <v>2356</v>
      </c>
      <c r="E554" s="666" t="s">
        <v>2449</v>
      </c>
      <c r="F554" s="666">
        <v>2.7269999999999999</v>
      </c>
      <c r="G554" s="668" t="s">
        <v>2336</v>
      </c>
      <c r="H554" s="666" t="s">
        <v>2337</v>
      </c>
      <c r="I554" s="666" t="s">
        <v>2208</v>
      </c>
      <c r="J554" s="666" t="s">
        <v>2376</v>
      </c>
      <c r="K554" s="667" t="s">
        <v>52</v>
      </c>
      <c r="L554" s="666" t="s">
        <v>2379</v>
      </c>
      <c r="M554" s="666" t="s">
        <v>2506</v>
      </c>
      <c r="N554" s="668" t="s">
        <v>2339</v>
      </c>
      <c r="O554" s="666" t="s">
        <v>1583</v>
      </c>
      <c r="P554" s="666" t="s">
        <v>2340</v>
      </c>
      <c r="Q554" s="666" t="s">
        <v>2340</v>
      </c>
      <c r="R554" s="677"/>
      <c r="S554" s="668" t="s">
        <v>90</v>
      </c>
      <c r="T554" s="666" t="s">
        <v>2266</v>
      </c>
      <c r="U554" s="668">
        <v>6</v>
      </c>
      <c r="V554" s="666">
        <v>5</v>
      </c>
      <c r="W554" s="666">
        <v>3</v>
      </c>
      <c r="X554" s="666">
        <v>2</v>
      </c>
      <c r="Y554" s="666">
        <v>2.5</v>
      </c>
      <c r="Z554" s="670">
        <v>83.333333333333343</v>
      </c>
      <c r="AA554" s="670">
        <v>75</v>
      </c>
      <c r="AB554" s="670">
        <v>40</v>
      </c>
      <c r="AC554" s="670">
        <v>16.666666666666664</v>
      </c>
      <c r="AD554" s="671">
        <v>1</v>
      </c>
      <c r="AE554" s="672">
        <v>1</v>
      </c>
      <c r="AF554" s="673">
        <v>1</v>
      </c>
      <c r="AG554" s="673">
        <v>1</v>
      </c>
      <c r="AH554" s="672">
        <v>0</v>
      </c>
      <c r="AI554" s="673">
        <v>1</v>
      </c>
      <c r="AJ554" s="674">
        <v>1</v>
      </c>
      <c r="AK554" s="675">
        <v>1</v>
      </c>
      <c r="AL554" s="675">
        <v>0</v>
      </c>
      <c r="AM554" s="675">
        <v>1</v>
      </c>
      <c r="AN554" s="676">
        <v>0</v>
      </c>
      <c r="AO554" s="672">
        <v>1</v>
      </c>
      <c r="AP554" s="675">
        <v>0</v>
      </c>
      <c r="AQ554" s="675">
        <v>1</v>
      </c>
      <c r="AR554" s="675">
        <v>0</v>
      </c>
      <c r="AS554" s="668"/>
    </row>
    <row r="555" spans="1:45" s="242" customFormat="1" x14ac:dyDescent="0.2">
      <c r="A555" s="666" t="s">
        <v>2505</v>
      </c>
      <c r="B555" s="666" t="s">
        <v>2288</v>
      </c>
      <c r="C555" s="666">
        <v>2019</v>
      </c>
      <c r="D555" s="666" t="s">
        <v>2356</v>
      </c>
      <c r="E555" s="666" t="s">
        <v>2449</v>
      </c>
      <c r="F555" s="666">
        <v>2.7269999999999999</v>
      </c>
      <c r="G555" s="668" t="s">
        <v>2336</v>
      </c>
      <c r="H555" s="666" t="s">
        <v>2337</v>
      </c>
      <c r="I555" s="666" t="s">
        <v>2208</v>
      </c>
      <c r="J555" s="666" t="s">
        <v>2376</v>
      </c>
      <c r="K555" s="667" t="s">
        <v>52</v>
      </c>
      <c r="L555" s="666" t="s">
        <v>2379</v>
      </c>
      <c r="M555" s="666" t="s">
        <v>2506</v>
      </c>
      <c r="N555" s="668" t="s">
        <v>2339</v>
      </c>
      <c r="O555" s="666" t="s">
        <v>1583</v>
      </c>
      <c r="P555" s="666" t="s">
        <v>2340</v>
      </c>
      <c r="Q555" s="666" t="s">
        <v>2340</v>
      </c>
      <c r="R555" s="677"/>
      <c r="S555" s="668" t="s">
        <v>90</v>
      </c>
      <c r="T555" s="666" t="s">
        <v>2267</v>
      </c>
      <c r="U555" s="668">
        <v>6</v>
      </c>
      <c r="V555" s="666">
        <v>5</v>
      </c>
      <c r="W555" s="666">
        <v>3</v>
      </c>
      <c r="X555" s="666">
        <v>2</v>
      </c>
      <c r="Y555" s="666">
        <v>2.5</v>
      </c>
      <c r="Z555" s="670">
        <v>83.333333333333343</v>
      </c>
      <c r="AA555" s="670">
        <v>75</v>
      </c>
      <c r="AB555" s="670">
        <v>40</v>
      </c>
      <c r="AC555" s="670">
        <v>16.666666666666664</v>
      </c>
      <c r="AD555" s="671">
        <v>1</v>
      </c>
      <c r="AE555" s="672">
        <v>1</v>
      </c>
      <c r="AF555" s="673">
        <v>1</v>
      </c>
      <c r="AG555" s="673">
        <v>1</v>
      </c>
      <c r="AH555" s="672">
        <v>0</v>
      </c>
      <c r="AI555" s="673">
        <v>1</v>
      </c>
      <c r="AJ555" s="674">
        <v>1</v>
      </c>
      <c r="AK555" s="675">
        <v>1</v>
      </c>
      <c r="AL555" s="675">
        <v>0</v>
      </c>
      <c r="AM555" s="675">
        <v>1</v>
      </c>
      <c r="AN555" s="676">
        <v>0</v>
      </c>
      <c r="AO555" s="672">
        <v>1</v>
      </c>
      <c r="AP555" s="675">
        <v>0</v>
      </c>
      <c r="AQ555" s="675">
        <v>1</v>
      </c>
      <c r="AR555" s="675">
        <v>0</v>
      </c>
      <c r="AS555" s="668"/>
    </row>
    <row r="556" spans="1:45" s="242" customFormat="1" x14ac:dyDescent="0.2">
      <c r="A556" s="666" t="s">
        <v>2505</v>
      </c>
      <c r="B556" s="666" t="s">
        <v>2288</v>
      </c>
      <c r="C556" s="666">
        <v>2019</v>
      </c>
      <c r="D556" s="666" t="s">
        <v>2356</v>
      </c>
      <c r="E556" s="666" t="s">
        <v>2449</v>
      </c>
      <c r="F556" s="666">
        <v>2.7269999999999999</v>
      </c>
      <c r="G556" s="668" t="s">
        <v>2336</v>
      </c>
      <c r="H556" s="666" t="s">
        <v>2337</v>
      </c>
      <c r="I556" s="666" t="s">
        <v>2208</v>
      </c>
      <c r="J556" s="666" t="s">
        <v>2376</v>
      </c>
      <c r="K556" s="667" t="s">
        <v>52</v>
      </c>
      <c r="L556" s="666" t="s">
        <v>2379</v>
      </c>
      <c r="M556" s="666" t="s">
        <v>2506</v>
      </c>
      <c r="N556" s="668" t="s">
        <v>2339</v>
      </c>
      <c r="O556" s="666" t="s">
        <v>1583</v>
      </c>
      <c r="P556" s="666" t="s">
        <v>2340</v>
      </c>
      <c r="Q556" s="666" t="s">
        <v>2340</v>
      </c>
      <c r="R556" s="677"/>
      <c r="S556" s="668" t="s">
        <v>90</v>
      </c>
      <c r="T556" s="666" t="s">
        <v>2268</v>
      </c>
      <c r="U556" s="668">
        <v>6</v>
      </c>
      <c r="V556" s="666">
        <v>5</v>
      </c>
      <c r="W556" s="666">
        <v>3</v>
      </c>
      <c r="X556" s="666">
        <v>2</v>
      </c>
      <c r="Y556" s="666">
        <v>2.5</v>
      </c>
      <c r="Z556" s="670">
        <v>83.333333333333343</v>
      </c>
      <c r="AA556" s="670">
        <v>75</v>
      </c>
      <c r="AB556" s="670">
        <v>40</v>
      </c>
      <c r="AC556" s="670">
        <v>16.666666666666664</v>
      </c>
      <c r="AD556" s="671">
        <v>1</v>
      </c>
      <c r="AE556" s="672">
        <v>1</v>
      </c>
      <c r="AF556" s="673">
        <v>1</v>
      </c>
      <c r="AG556" s="673">
        <v>1</v>
      </c>
      <c r="AH556" s="672">
        <v>0</v>
      </c>
      <c r="AI556" s="673">
        <v>1</v>
      </c>
      <c r="AJ556" s="674">
        <v>1</v>
      </c>
      <c r="AK556" s="675">
        <v>1</v>
      </c>
      <c r="AL556" s="675">
        <v>0</v>
      </c>
      <c r="AM556" s="675">
        <v>1</v>
      </c>
      <c r="AN556" s="676">
        <v>0</v>
      </c>
      <c r="AO556" s="672">
        <v>1</v>
      </c>
      <c r="AP556" s="675">
        <v>0</v>
      </c>
      <c r="AQ556" s="675">
        <v>1</v>
      </c>
      <c r="AR556" s="675">
        <v>0</v>
      </c>
      <c r="AS556" s="668"/>
    </row>
    <row r="557" spans="1:45" s="242" customFormat="1" x14ac:dyDescent="0.2">
      <c r="A557" s="666" t="s">
        <v>2505</v>
      </c>
      <c r="B557" s="666" t="s">
        <v>2288</v>
      </c>
      <c r="C557" s="666">
        <v>2019</v>
      </c>
      <c r="D557" s="666" t="s">
        <v>2356</v>
      </c>
      <c r="E557" s="666" t="s">
        <v>2449</v>
      </c>
      <c r="F557" s="666">
        <v>2.7269999999999999</v>
      </c>
      <c r="G557" s="668" t="s">
        <v>2336</v>
      </c>
      <c r="H557" s="666" t="s">
        <v>2337</v>
      </c>
      <c r="I557" s="666" t="s">
        <v>2208</v>
      </c>
      <c r="J557" s="666" t="s">
        <v>2376</v>
      </c>
      <c r="K557" s="667" t="s">
        <v>52</v>
      </c>
      <c r="L557" s="666" t="s">
        <v>2379</v>
      </c>
      <c r="M557" s="666" t="s">
        <v>2506</v>
      </c>
      <c r="N557" s="668" t="s">
        <v>2339</v>
      </c>
      <c r="O557" s="666" t="s">
        <v>1583</v>
      </c>
      <c r="P557" s="666" t="s">
        <v>2340</v>
      </c>
      <c r="Q557" s="666" t="s">
        <v>2340</v>
      </c>
      <c r="R557" s="677"/>
      <c r="S557" s="668" t="s">
        <v>90</v>
      </c>
      <c r="T557" s="666" t="s">
        <v>2269</v>
      </c>
      <c r="U557" s="668">
        <v>6</v>
      </c>
      <c r="V557" s="666">
        <v>5</v>
      </c>
      <c r="W557" s="666">
        <v>3</v>
      </c>
      <c r="X557" s="666">
        <v>2</v>
      </c>
      <c r="Y557" s="666">
        <v>2.5</v>
      </c>
      <c r="Z557" s="670">
        <v>83.333333333333343</v>
      </c>
      <c r="AA557" s="670">
        <v>75</v>
      </c>
      <c r="AB557" s="670">
        <v>40</v>
      </c>
      <c r="AC557" s="670">
        <v>16.666666666666664</v>
      </c>
      <c r="AD557" s="671">
        <v>1</v>
      </c>
      <c r="AE557" s="672">
        <v>1</v>
      </c>
      <c r="AF557" s="673">
        <v>1</v>
      </c>
      <c r="AG557" s="673">
        <v>1</v>
      </c>
      <c r="AH557" s="672">
        <v>0</v>
      </c>
      <c r="AI557" s="673">
        <v>1</v>
      </c>
      <c r="AJ557" s="674">
        <v>1</v>
      </c>
      <c r="AK557" s="675">
        <v>1</v>
      </c>
      <c r="AL557" s="675">
        <v>0</v>
      </c>
      <c r="AM557" s="675">
        <v>1</v>
      </c>
      <c r="AN557" s="676">
        <v>0</v>
      </c>
      <c r="AO557" s="672">
        <v>1</v>
      </c>
      <c r="AP557" s="675">
        <v>0</v>
      </c>
      <c r="AQ557" s="675">
        <v>1</v>
      </c>
      <c r="AR557" s="675">
        <v>0</v>
      </c>
      <c r="AS557" s="668"/>
    </row>
    <row r="558" spans="1:45" s="242" customFormat="1" x14ac:dyDescent="0.2">
      <c r="A558" s="666" t="s">
        <v>2505</v>
      </c>
      <c r="B558" s="666" t="s">
        <v>2288</v>
      </c>
      <c r="C558" s="666">
        <v>2019</v>
      </c>
      <c r="D558" s="666" t="s">
        <v>2356</v>
      </c>
      <c r="E558" s="666" t="s">
        <v>2449</v>
      </c>
      <c r="F558" s="666">
        <v>2.7269999999999999</v>
      </c>
      <c r="G558" s="668" t="s">
        <v>2336</v>
      </c>
      <c r="H558" s="666" t="s">
        <v>2337</v>
      </c>
      <c r="I558" s="666" t="s">
        <v>2208</v>
      </c>
      <c r="J558" s="666" t="s">
        <v>2376</v>
      </c>
      <c r="K558" s="667" t="s">
        <v>52</v>
      </c>
      <c r="L558" s="666" t="s">
        <v>2379</v>
      </c>
      <c r="M558" s="666" t="s">
        <v>2506</v>
      </c>
      <c r="N558" s="668" t="s">
        <v>2339</v>
      </c>
      <c r="O558" s="666" t="s">
        <v>1583</v>
      </c>
      <c r="P558" s="666" t="s">
        <v>2340</v>
      </c>
      <c r="Q558" s="666" t="s">
        <v>2340</v>
      </c>
      <c r="R558" s="677"/>
      <c r="S558" s="668" t="s">
        <v>90</v>
      </c>
      <c r="T558" s="666" t="s">
        <v>2270</v>
      </c>
      <c r="U558" s="668">
        <v>6</v>
      </c>
      <c r="V558" s="666">
        <v>5</v>
      </c>
      <c r="W558" s="666">
        <v>3</v>
      </c>
      <c r="X558" s="666">
        <v>2</v>
      </c>
      <c r="Y558" s="666">
        <v>2.5</v>
      </c>
      <c r="Z558" s="670">
        <v>83.333333333333343</v>
      </c>
      <c r="AA558" s="670">
        <v>75</v>
      </c>
      <c r="AB558" s="670">
        <v>40</v>
      </c>
      <c r="AC558" s="670">
        <v>16.666666666666664</v>
      </c>
      <c r="AD558" s="671">
        <v>1</v>
      </c>
      <c r="AE558" s="672">
        <v>1</v>
      </c>
      <c r="AF558" s="673">
        <v>1</v>
      </c>
      <c r="AG558" s="673">
        <v>1</v>
      </c>
      <c r="AH558" s="672">
        <v>0</v>
      </c>
      <c r="AI558" s="673">
        <v>1</v>
      </c>
      <c r="AJ558" s="674">
        <v>1</v>
      </c>
      <c r="AK558" s="675">
        <v>1</v>
      </c>
      <c r="AL558" s="675">
        <v>0</v>
      </c>
      <c r="AM558" s="675">
        <v>1</v>
      </c>
      <c r="AN558" s="676">
        <v>0</v>
      </c>
      <c r="AO558" s="672">
        <v>1</v>
      </c>
      <c r="AP558" s="675">
        <v>0</v>
      </c>
      <c r="AQ558" s="675">
        <v>1</v>
      </c>
      <c r="AR558" s="675">
        <v>0</v>
      </c>
      <c r="AS558" s="668"/>
    </row>
    <row r="559" spans="1:45" s="242" customFormat="1" x14ac:dyDescent="0.2">
      <c r="A559" s="666" t="s">
        <v>2505</v>
      </c>
      <c r="B559" s="666" t="s">
        <v>2288</v>
      </c>
      <c r="C559" s="666">
        <v>2019</v>
      </c>
      <c r="D559" s="666" t="s">
        <v>2356</v>
      </c>
      <c r="E559" s="666" t="s">
        <v>2449</v>
      </c>
      <c r="F559" s="666">
        <v>2.7269999999999999</v>
      </c>
      <c r="G559" s="668" t="s">
        <v>2336</v>
      </c>
      <c r="H559" s="666" t="s">
        <v>2337</v>
      </c>
      <c r="I559" s="666" t="s">
        <v>2208</v>
      </c>
      <c r="J559" s="666" t="s">
        <v>2376</v>
      </c>
      <c r="K559" s="667" t="s">
        <v>52</v>
      </c>
      <c r="L559" s="666" t="s">
        <v>2379</v>
      </c>
      <c r="M559" s="666" t="s">
        <v>2506</v>
      </c>
      <c r="N559" s="668" t="s">
        <v>2339</v>
      </c>
      <c r="O559" s="666" t="s">
        <v>1583</v>
      </c>
      <c r="P559" s="666" t="s">
        <v>2340</v>
      </c>
      <c r="Q559" s="666" t="s">
        <v>2340</v>
      </c>
      <c r="R559" s="677"/>
      <c r="S559" s="668" t="s">
        <v>90</v>
      </c>
      <c r="T559" s="666" t="s">
        <v>2271</v>
      </c>
      <c r="U559" s="668">
        <v>6</v>
      </c>
      <c r="V559" s="666">
        <v>5</v>
      </c>
      <c r="W559" s="666">
        <v>3</v>
      </c>
      <c r="X559" s="666">
        <v>2</v>
      </c>
      <c r="Y559" s="666">
        <v>2.5</v>
      </c>
      <c r="Z559" s="670">
        <v>83.333333333333343</v>
      </c>
      <c r="AA559" s="670">
        <v>75</v>
      </c>
      <c r="AB559" s="670">
        <v>40</v>
      </c>
      <c r="AC559" s="670">
        <v>16.666666666666664</v>
      </c>
      <c r="AD559" s="671">
        <v>1</v>
      </c>
      <c r="AE559" s="672">
        <v>1</v>
      </c>
      <c r="AF559" s="673">
        <v>1</v>
      </c>
      <c r="AG559" s="673">
        <v>1</v>
      </c>
      <c r="AH559" s="672">
        <v>0</v>
      </c>
      <c r="AI559" s="673">
        <v>1</v>
      </c>
      <c r="AJ559" s="674">
        <v>1</v>
      </c>
      <c r="AK559" s="675">
        <v>1</v>
      </c>
      <c r="AL559" s="675">
        <v>0</v>
      </c>
      <c r="AM559" s="675">
        <v>1</v>
      </c>
      <c r="AN559" s="676">
        <v>0</v>
      </c>
      <c r="AO559" s="672">
        <v>1</v>
      </c>
      <c r="AP559" s="675">
        <v>0</v>
      </c>
      <c r="AQ559" s="675">
        <v>1</v>
      </c>
      <c r="AR559" s="675">
        <v>0</v>
      </c>
      <c r="AS559" s="668"/>
    </row>
    <row r="560" spans="1:45" s="242" customFormat="1" x14ac:dyDescent="0.2">
      <c r="A560" s="666" t="s">
        <v>2505</v>
      </c>
      <c r="B560" s="666" t="s">
        <v>2288</v>
      </c>
      <c r="C560" s="666">
        <v>2019</v>
      </c>
      <c r="D560" s="666" t="s">
        <v>2356</v>
      </c>
      <c r="E560" s="666" t="s">
        <v>2449</v>
      </c>
      <c r="F560" s="666">
        <v>2.7269999999999999</v>
      </c>
      <c r="G560" s="668" t="s">
        <v>2336</v>
      </c>
      <c r="H560" s="666" t="s">
        <v>2337</v>
      </c>
      <c r="I560" s="666" t="s">
        <v>2208</v>
      </c>
      <c r="J560" s="666" t="s">
        <v>2376</v>
      </c>
      <c r="K560" s="667" t="s">
        <v>52</v>
      </c>
      <c r="L560" s="666" t="s">
        <v>2379</v>
      </c>
      <c r="M560" s="666" t="s">
        <v>2506</v>
      </c>
      <c r="N560" s="668" t="s">
        <v>2339</v>
      </c>
      <c r="O560" s="666" t="s">
        <v>1583</v>
      </c>
      <c r="P560" s="666" t="s">
        <v>2340</v>
      </c>
      <c r="Q560" s="666" t="s">
        <v>2340</v>
      </c>
      <c r="R560" s="677"/>
      <c r="S560" s="668" t="s">
        <v>90</v>
      </c>
      <c r="T560" s="666" t="s">
        <v>2265</v>
      </c>
      <c r="U560" s="668">
        <v>6</v>
      </c>
      <c r="V560" s="666">
        <v>5</v>
      </c>
      <c r="W560" s="666">
        <v>3</v>
      </c>
      <c r="X560" s="666">
        <v>2</v>
      </c>
      <c r="Y560" s="666">
        <v>2.5</v>
      </c>
      <c r="Z560" s="670">
        <v>83.333333333333343</v>
      </c>
      <c r="AA560" s="670">
        <v>75</v>
      </c>
      <c r="AB560" s="670">
        <v>40</v>
      </c>
      <c r="AC560" s="670">
        <v>16.666666666666664</v>
      </c>
      <c r="AD560" s="671">
        <v>1</v>
      </c>
      <c r="AE560" s="672">
        <v>1</v>
      </c>
      <c r="AF560" s="673">
        <v>1</v>
      </c>
      <c r="AG560" s="673">
        <v>1</v>
      </c>
      <c r="AH560" s="672">
        <v>0</v>
      </c>
      <c r="AI560" s="673">
        <v>1</v>
      </c>
      <c r="AJ560" s="674">
        <v>1</v>
      </c>
      <c r="AK560" s="675">
        <v>1</v>
      </c>
      <c r="AL560" s="675">
        <v>0</v>
      </c>
      <c r="AM560" s="675">
        <v>1</v>
      </c>
      <c r="AN560" s="676">
        <v>0</v>
      </c>
      <c r="AO560" s="672">
        <v>1</v>
      </c>
      <c r="AP560" s="675">
        <v>0</v>
      </c>
      <c r="AQ560" s="675">
        <v>1</v>
      </c>
      <c r="AR560" s="675">
        <v>0</v>
      </c>
      <c r="AS560" s="668"/>
    </row>
    <row r="561" spans="1:45" s="242" customFormat="1" x14ac:dyDescent="0.2">
      <c r="A561" s="666" t="s">
        <v>2505</v>
      </c>
      <c r="B561" s="666" t="s">
        <v>2288</v>
      </c>
      <c r="C561" s="666">
        <v>2019</v>
      </c>
      <c r="D561" s="666" t="s">
        <v>2356</v>
      </c>
      <c r="E561" s="666" t="s">
        <v>2449</v>
      </c>
      <c r="F561" s="666">
        <v>2.7269999999999999</v>
      </c>
      <c r="G561" s="668" t="s">
        <v>2336</v>
      </c>
      <c r="H561" s="666" t="s">
        <v>2337</v>
      </c>
      <c r="I561" s="666" t="s">
        <v>2208</v>
      </c>
      <c r="J561" s="666" t="s">
        <v>2376</v>
      </c>
      <c r="K561" s="667" t="s">
        <v>52</v>
      </c>
      <c r="L561" s="666" t="s">
        <v>2379</v>
      </c>
      <c r="M561" s="666" t="s">
        <v>2506</v>
      </c>
      <c r="N561" s="668" t="s">
        <v>2339</v>
      </c>
      <c r="O561" s="666" t="s">
        <v>1583</v>
      </c>
      <c r="P561" s="666" t="s">
        <v>2340</v>
      </c>
      <c r="Q561" s="666" t="s">
        <v>2340</v>
      </c>
      <c r="R561" s="677"/>
      <c r="S561" s="668" t="s">
        <v>90</v>
      </c>
      <c r="T561" s="666" t="s">
        <v>2266</v>
      </c>
      <c r="U561" s="668">
        <v>6</v>
      </c>
      <c r="V561" s="666">
        <v>5</v>
      </c>
      <c r="W561" s="666">
        <v>3</v>
      </c>
      <c r="X561" s="666">
        <v>2</v>
      </c>
      <c r="Y561" s="666">
        <v>2.5</v>
      </c>
      <c r="Z561" s="670">
        <v>83.333333333333343</v>
      </c>
      <c r="AA561" s="670">
        <v>75</v>
      </c>
      <c r="AB561" s="670">
        <v>40</v>
      </c>
      <c r="AC561" s="670">
        <v>16.666666666666664</v>
      </c>
      <c r="AD561" s="671">
        <v>1</v>
      </c>
      <c r="AE561" s="672">
        <v>1</v>
      </c>
      <c r="AF561" s="673">
        <v>1</v>
      </c>
      <c r="AG561" s="673">
        <v>1</v>
      </c>
      <c r="AH561" s="672">
        <v>0</v>
      </c>
      <c r="AI561" s="673">
        <v>1</v>
      </c>
      <c r="AJ561" s="674">
        <v>1</v>
      </c>
      <c r="AK561" s="675">
        <v>1</v>
      </c>
      <c r="AL561" s="675">
        <v>0</v>
      </c>
      <c r="AM561" s="675">
        <v>1</v>
      </c>
      <c r="AN561" s="676">
        <v>0</v>
      </c>
      <c r="AO561" s="672">
        <v>1</v>
      </c>
      <c r="AP561" s="675">
        <v>0</v>
      </c>
      <c r="AQ561" s="675">
        <v>1</v>
      </c>
      <c r="AR561" s="675">
        <v>0</v>
      </c>
      <c r="AS561" s="668"/>
    </row>
    <row r="562" spans="1:45" s="242" customFormat="1" x14ac:dyDescent="0.2">
      <c r="A562" s="666" t="s">
        <v>2505</v>
      </c>
      <c r="B562" s="666" t="s">
        <v>2288</v>
      </c>
      <c r="C562" s="666">
        <v>2019</v>
      </c>
      <c r="D562" s="666" t="s">
        <v>2356</v>
      </c>
      <c r="E562" s="666" t="s">
        <v>2449</v>
      </c>
      <c r="F562" s="666">
        <v>2.7269999999999999</v>
      </c>
      <c r="G562" s="668" t="s">
        <v>2336</v>
      </c>
      <c r="H562" s="666" t="s">
        <v>2337</v>
      </c>
      <c r="I562" s="666" t="s">
        <v>2208</v>
      </c>
      <c r="J562" s="666" t="s">
        <v>2376</v>
      </c>
      <c r="K562" s="667" t="s">
        <v>52</v>
      </c>
      <c r="L562" s="666" t="s">
        <v>2379</v>
      </c>
      <c r="M562" s="666" t="s">
        <v>2506</v>
      </c>
      <c r="N562" s="668" t="s">
        <v>2339</v>
      </c>
      <c r="O562" s="666" t="s">
        <v>1583</v>
      </c>
      <c r="P562" s="666" t="s">
        <v>2340</v>
      </c>
      <c r="Q562" s="666" t="s">
        <v>2340</v>
      </c>
      <c r="R562" s="677"/>
      <c r="S562" s="668" t="s">
        <v>90</v>
      </c>
      <c r="T562" s="666" t="s">
        <v>2267</v>
      </c>
      <c r="U562" s="668">
        <v>6</v>
      </c>
      <c r="V562" s="666">
        <v>5</v>
      </c>
      <c r="W562" s="666">
        <v>3</v>
      </c>
      <c r="X562" s="666">
        <v>2</v>
      </c>
      <c r="Y562" s="666">
        <v>2.5</v>
      </c>
      <c r="Z562" s="670">
        <v>83.333333333333343</v>
      </c>
      <c r="AA562" s="670">
        <v>75</v>
      </c>
      <c r="AB562" s="670">
        <v>40</v>
      </c>
      <c r="AC562" s="670">
        <v>16.666666666666664</v>
      </c>
      <c r="AD562" s="671">
        <v>1</v>
      </c>
      <c r="AE562" s="672">
        <v>1</v>
      </c>
      <c r="AF562" s="673">
        <v>1</v>
      </c>
      <c r="AG562" s="673">
        <v>1</v>
      </c>
      <c r="AH562" s="672">
        <v>0</v>
      </c>
      <c r="AI562" s="673">
        <v>1</v>
      </c>
      <c r="AJ562" s="674">
        <v>1</v>
      </c>
      <c r="AK562" s="675">
        <v>1</v>
      </c>
      <c r="AL562" s="675">
        <v>0</v>
      </c>
      <c r="AM562" s="675">
        <v>1</v>
      </c>
      <c r="AN562" s="676">
        <v>0</v>
      </c>
      <c r="AO562" s="672">
        <v>1</v>
      </c>
      <c r="AP562" s="675">
        <v>0</v>
      </c>
      <c r="AQ562" s="675">
        <v>1</v>
      </c>
      <c r="AR562" s="675">
        <v>0</v>
      </c>
      <c r="AS562" s="668"/>
    </row>
    <row r="563" spans="1:45" s="242" customFormat="1" x14ac:dyDescent="0.2">
      <c r="A563" s="666" t="s">
        <v>2505</v>
      </c>
      <c r="B563" s="666" t="s">
        <v>2288</v>
      </c>
      <c r="C563" s="666">
        <v>2019</v>
      </c>
      <c r="D563" s="666" t="s">
        <v>2356</v>
      </c>
      <c r="E563" s="666" t="s">
        <v>2449</v>
      </c>
      <c r="F563" s="666">
        <v>2.7269999999999999</v>
      </c>
      <c r="G563" s="668" t="s">
        <v>2336</v>
      </c>
      <c r="H563" s="666" t="s">
        <v>2337</v>
      </c>
      <c r="I563" s="666" t="s">
        <v>2208</v>
      </c>
      <c r="J563" s="666" t="s">
        <v>2376</v>
      </c>
      <c r="K563" s="667" t="s">
        <v>52</v>
      </c>
      <c r="L563" s="666" t="s">
        <v>2379</v>
      </c>
      <c r="M563" s="666" t="s">
        <v>2506</v>
      </c>
      <c r="N563" s="668" t="s">
        <v>2339</v>
      </c>
      <c r="O563" s="666" t="s">
        <v>1583</v>
      </c>
      <c r="P563" s="666" t="s">
        <v>2340</v>
      </c>
      <c r="Q563" s="666" t="s">
        <v>2340</v>
      </c>
      <c r="R563" s="677"/>
      <c r="S563" s="668" t="s">
        <v>90</v>
      </c>
      <c r="T563" s="666" t="s">
        <v>2268</v>
      </c>
      <c r="U563" s="668">
        <v>6</v>
      </c>
      <c r="V563" s="666">
        <v>5</v>
      </c>
      <c r="W563" s="666">
        <v>3</v>
      </c>
      <c r="X563" s="666">
        <v>2</v>
      </c>
      <c r="Y563" s="666">
        <v>2.5</v>
      </c>
      <c r="Z563" s="670">
        <v>83.333333333333343</v>
      </c>
      <c r="AA563" s="670">
        <v>75</v>
      </c>
      <c r="AB563" s="670">
        <v>40</v>
      </c>
      <c r="AC563" s="670">
        <v>16.666666666666664</v>
      </c>
      <c r="AD563" s="671">
        <v>1</v>
      </c>
      <c r="AE563" s="672">
        <v>1</v>
      </c>
      <c r="AF563" s="673">
        <v>1</v>
      </c>
      <c r="AG563" s="673">
        <v>1</v>
      </c>
      <c r="AH563" s="672">
        <v>0</v>
      </c>
      <c r="AI563" s="673">
        <v>1</v>
      </c>
      <c r="AJ563" s="674">
        <v>1</v>
      </c>
      <c r="AK563" s="675">
        <v>1</v>
      </c>
      <c r="AL563" s="675">
        <v>0</v>
      </c>
      <c r="AM563" s="675">
        <v>1</v>
      </c>
      <c r="AN563" s="676">
        <v>0</v>
      </c>
      <c r="AO563" s="672">
        <v>1</v>
      </c>
      <c r="AP563" s="675">
        <v>0</v>
      </c>
      <c r="AQ563" s="675">
        <v>1</v>
      </c>
      <c r="AR563" s="675">
        <v>0</v>
      </c>
      <c r="AS563" s="668"/>
    </row>
    <row r="564" spans="1:45" s="242" customFormat="1" x14ac:dyDescent="0.2">
      <c r="A564" s="666" t="s">
        <v>2505</v>
      </c>
      <c r="B564" s="666" t="s">
        <v>2288</v>
      </c>
      <c r="C564" s="666">
        <v>2019</v>
      </c>
      <c r="D564" s="666" t="s">
        <v>2356</v>
      </c>
      <c r="E564" s="666" t="s">
        <v>2449</v>
      </c>
      <c r="F564" s="666">
        <v>2.7269999999999999</v>
      </c>
      <c r="G564" s="668" t="s">
        <v>2336</v>
      </c>
      <c r="H564" s="666" t="s">
        <v>2337</v>
      </c>
      <c r="I564" s="666" t="s">
        <v>2208</v>
      </c>
      <c r="J564" s="666" t="s">
        <v>2376</v>
      </c>
      <c r="K564" s="667" t="s">
        <v>52</v>
      </c>
      <c r="L564" s="666" t="s">
        <v>2379</v>
      </c>
      <c r="M564" s="666" t="s">
        <v>2506</v>
      </c>
      <c r="N564" s="668" t="s">
        <v>2339</v>
      </c>
      <c r="O564" s="666" t="s">
        <v>1583</v>
      </c>
      <c r="P564" s="666" t="s">
        <v>2340</v>
      </c>
      <c r="Q564" s="666" t="s">
        <v>2340</v>
      </c>
      <c r="R564" s="677"/>
      <c r="S564" s="668" t="s">
        <v>90</v>
      </c>
      <c r="T564" s="666" t="s">
        <v>2269</v>
      </c>
      <c r="U564" s="668">
        <v>6</v>
      </c>
      <c r="V564" s="666">
        <v>5</v>
      </c>
      <c r="W564" s="666">
        <v>3</v>
      </c>
      <c r="X564" s="666">
        <v>2</v>
      </c>
      <c r="Y564" s="666">
        <v>2.5</v>
      </c>
      <c r="Z564" s="670">
        <v>83.333333333333343</v>
      </c>
      <c r="AA564" s="670">
        <v>75</v>
      </c>
      <c r="AB564" s="670">
        <v>40</v>
      </c>
      <c r="AC564" s="670">
        <v>16.666666666666664</v>
      </c>
      <c r="AD564" s="671">
        <v>1</v>
      </c>
      <c r="AE564" s="672">
        <v>1</v>
      </c>
      <c r="AF564" s="673">
        <v>1</v>
      </c>
      <c r="AG564" s="673">
        <v>1</v>
      </c>
      <c r="AH564" s="672">
        <v>0</v>
      </c>
      <c r="AI564" s="673">
        <v>1</v>
      </c>
      <c r="AJ564" s="674">
        <v>1</v>
      </c>
      <c r="AK564" s="675">
        <v>1</v>
      </c>
      <c r="AL564" s="675">
        <v>0</v>
      </c>
      <c r="AM564" s="675">
        <v>1</v>
      </c>
      <c r="AN564" s="676">
        <v>0</v>
      </c>
      <c r="AO564" s="672">
        <v>1</v>
      </c>
      <c r="AP564" s="675">
        <v>0</v>
      </c>
      <c r="AQ564" s="675">
        <v>1</v>
      </c>
      <c r="AR564" s="675">
        <v>0</v>
      </c>
      <c r="AS564" s="668"/>
    </row>
    <row r="565" spans="1:45" s="242" customFormat="1" x14ac:dyDescent="0.2">
      <c r="A565" s="666" t="s">
        <v>2505</v>
      </c>
      <c r="B565" s="666" t="s">
        <v>2288</v>
      </c>
      <c r="C565" s="666">
        <v>2019</v>
      </c>
      <c r="D565" s="666" t="s">
        <v>2356</v>
      </c>
      <c r="E565" s="666" t="s">
        <v>2449</v>
      </c>
      <c r="F565" s="666">
        <v>2.7269999999999999</v>
      </c>
      <c r="G565" s="668" t="s">
        <v>2336</v>
      </c>
      <c r="H565" s="666" t="s">
        <v>2337</v>
      </c>
      <c r="I565" s="666" t="s">
        <v>2208</v>
      </c>
      <c r="J565" s="666" t="s">
        <v>2376</v>
      </c>
      <c r="K565" s="667" t="s">
        <v>52</v>
      </c>
      <c r="L565" s="666" t="s">
        <v>2379</v>
      </c>
      <c r="M565" s="666" t="s">
        <v>2506</v>
      </c>
      <c r="N565" s="668" t="s">
        <v>2339</v>
      </c>
      <c r="O565" s="666" t="s">
        <v>1583</v>
      </c>
      <c r="P565" s="666" t="s">
        <v>2340</v>
      </c>
      <c r="Q565" s="666" t="s">
        <v>2340</v>
      </c>
      <c r="R565" s="677"/>
      <c r="S565" s="668" t="s">
        <v>90</v>
      </c>
      <c r="T565" s="666" t="s">
        <v>2270</v>
      </c>
      <c r="U565" s="668">
        <v>6</v>
      </c>
      <c r="V565" s="666">
        <v>5</v>
      </c>
      <c r="W565" s="666">
        <v>3</v>
      </c>
      <c r="X565" s="666">
        <v>2</v>
      </c>
      <c r="Y565" s="666">
        <v>2.5</v>
      </c>
      <c r="Z565" s="670">
        <v>83.333333333333343</v>
      </c>
      <c r="AA565" s="670">
        <v>75</v>
      </c>
      <c r="AB565" s="670">
        <v>40</v>
      </c>
      <c r="AC565" s="670">
        <v>16.666666666666664</v>
      </c>
      <c r="AD565" s="671">
        <v>1</v>
      </c>
      <c r="AE565" s="672">
        <v>1</v>
      </c>
      <c r="AF565" s="673">
        <v>1</v>
      </c>
      <c r="AG565" s="673">
        <v>1</v>
      </c>
      <c r="AH565" s="672">
        <v>0</v>
      </c>
      <c r="AI565" s="673">
        <v>1</v>
      </c>
      <c r="AJ565" s="674">
        <v>1</v>
      </c>
      <c r="AK565" s="675">
        <v>1</v>
      </c>
      <c r="AL565" s="675">
        <v>0</v>
      </c>
      <c r="AM565" s="675">
        <v>1</v>
      </c>
      <c r="AN565" s="676">
        <v>0</v>
      </c>
      <c r="AO565" s="672">
        <v>1</v>
      </c>
      <c r="AP565" s="675">
        <v>0</v>
      </c>
      <c r="AQ565" s="675">
        <v>1</v>
      </c>
      <c r="AR565" s="675">
        <v>0</v>
      </c>
      <c r="AS565" s="668"/>
    </row>
    <row r="566" spans="1:45" s="242" customFormat="1" x14ac:dyDescent="0.2">
      <c r="A566" s="666" t="s">
        <v>2505</v>
      </c>
      <c r="B566" s="666" t="s">
        <v>2288</v>
      </c>
      <c r="C566" s="666">
        <v>2019</v>
      </c>
      <c r="D566" s="666" t="s">
        <v>2356</v>
      </c>
      <c r="E566" s="666" t="s">
        <v>2449</v>
      </c>
      <c r="F566" s="666">
        <v>2.7269999999999999</v>
      </c>
      <c r="G566" s="668" t="s">
        <v>2336</v>
      </c>
      <c r="H566" s="666" t="s">
        <v>2337</v>
      </c>
      <c r="I566" s="666" t="s">
        <v>2208</v>
      </c>
      <c r="J566" s="666" t="s">
        <v>2376</v>
      </c>
      <c r="K566" s="667" t="s">
        <v>52</v>
      </c>
      <c r="L566" s="666" t="s">
        <v>2379</v>
      </c>
      <c r="M566" s="666" t="s">
        <v>2506</v>
      </c>
      <c r="N566" s="668" t="s">
        <v>2339</v>
      </c>
      <c r="O566" s="666" t="s">
        <v>1583</v>
      </c>
      <c r="P566" s="666" t="s">
        <v>2340</v>
      </c>
      <c r="Q566" s="666" t="s">
        <v>2340</v>
      </c>
      <c r="R566" s="677"/>
      <c r="S566" s="668" t="s">
        <v>90</v>
      </c>
      <c r="T566" s="666" t="s">
        <v>2271</v>
      </c>
      <c r="U566" s="668">
        <v>6</v>
      </c>
      <c r="V566" s="666">
        <v>5</v>
      </c>
      <c r="W566" s="666">
        <v>3</v>
      </c>
      <c r="X566" s="666">
        <v>2</v>
      </c>
      <c r="Y566" s="666">
        <v>2.5</v>
      </c>
      <c r="Z566" s="670">
        <v>83.333333333333343</v>
      </c>
      <c r="AA566" s="670">
        <v>75</v>
      </c>
      <c r="AB566" s="670">
        <v>40</v>
      </c>
      <c r="AC566" s="670">
        <v>16.666666666666664</v>
      </c>
      <c r="AD566" s="671">
        <v>1</v>
      </c>
      <c r="AE566" s="672">
        <v>1</v>
      </c>
      <c r="AF566" s="673">
        <v>1</v>
      </c>
      <c r="AG566" s="673">
        <v>1</v>
      </c>
      <c r="AH566" s="672">
        <v>0</v>
      </c>
      <c r="AI566" s="673">
        <v>1</v>
      </c>
      <c r="AJ566" s="674">
        <v>1</v>
      </c>
      <c r="AK566" s="675">
        <v>1</v>
      </c>
      <c r="AL566" s="675">
        <v>0</v>
      </c>
      <c r="AM566" s="675">
        <v>1</v>
      </c>
      <c r="AN566" s="676">
        <v>0</v>
      </c>
      <c r="AO566" s="672">
        <v>1</v>
      </c>
      <c r="AP566" s="675">
        <v>0</v>
      </c>
      <c r="AQ566" s="675">
        <v>1</v>
      </c>
      <c r="AR566" s="675">
        <v>0</v>
      </c>
      <c r="AS566" s="668"/>
    </row>
    <row r="567" spans="1:45" s="242" customFormat="1" x14ac:dyDescent="0.2">
      <c r="A567" s="666" t="s">
        <v>2507</v>
      </c>
      <c r="B567" s="666" t="s">
        <v>2288</v>
      </c>
      <c r="C567" s="666">
        <v>2019</v>
      </c>
      <c r="D567" s="666" t="s">
        <v>2356</v>
      </c>
      <c r="E567" s="666" t="s">
        <v>2449</v>
      </c>
      <c r="F567" s="666">
        <v>2.7269999999999999</v>
      </c>
      <c r="G567" s="668" t="s">
        <v>2336</v>
      </c>
      <c r="H567" s="666" t="s">
        <v>2337</v>
      </c>
      <c r="I567" s="666" t="s">
        <v>2208</v>
      </c>
      <c r="J567" s="666" t="s">
        <v>2376</v>
      </c>
      <c r="K567" s="666" t="s">
        <v>2364</v>
      </c>
      <c r="L567" s="666" t="s">
        <v>2362</v>
      </c>
      <c r="M567" s="666" t="s">
        <v>2508</v>
      </c>
      <c r="N567" s="668" t="s">
        <v>2339</v>
      </c>
      <c r="O567" s="666" t="s">
        <v>1583</v>
      </c>
      <c r="P567" s="666" t="s">
        <v>2340</v>
      </c>
      <c r="Q567" s="666" t="s">
        <v>2340</v>
      </c>
      <c r="R567" s="677"/>
      <c r="S567" s="668" t="s">
        <v>90</v>
      </c>
      <c r="T567" s="666" t="s">
        <v>2265</v>
      </c>
      <c r="U567" s="668">
        <v>6</v>
      </c>
      <c r="V567" s="666">
        <v>5</v>
      </c>
      <c r="W567" s="666">
        <v>3</v>
      </c>
      <c r="X567" s="666">
        <v>2</v>
      </c>
      <c r="Y567" s="666">
        <v>2.5</v>
      </c>
      <c r="Z567" s="670">
        <v>83.333333333333343</v>
      </c>
      <c r="AA567" s="670">
        <v>75</v>
      </c>
      <c r="AB567" s="670">
        <v>40</v>
      </c>
      <c r="AC567" s="670">
        <v>16.666666666666664</v>
      </c>
      <c r="AD567" s="671">
        <v>1</v>
      </c>
      <c r="AE567" s="672">
        <v>1</v>
      </c>
      <c r="AF567" s="673">
        <v>1</v>
      </c>
      <c r="AG567" s="673">
        <v>1</v>
      </c>
      <c r="AH567" s="672">
        <v>0</v>
      </c>
      <c r="AI567" s="673">
        <v>1</v>
      </c>
      <c r="AJ567" s="674">
        <v>1</v>
      </c>
      <c r="AK567" s="675">
        <v>1</v>
      </c>
      <c r="AL567" s="675">
        <v>0</v>
      </c>
      <c r="AM567" s="675">
        <v>1</v>
      </c>
      <c r="AN567" s="676">
        <v>0</v>
      </c>
      <c r="AO567" s="672">
        <v>1</v>
      </c>
      <c r="AP567" s="675">
        <v>0</v>
      </c>
      <c r="AQ567" s="675">
        <v>1</v>
      </c>
      <c r="AR567" s="675">
        <v>0</v>
      </c>
      <c r="AS567" s="668"/>
    </row>
    <row r="568" spans="1:45" s="242" customFormat="1" x14ac:dyDescent="0.2">
      <c r="A568" s="666" t="s">
        <v>2507</v>
      </c>
      <c r="B568" s="666" t="s">
        <v>2288</v>
      </c>
      <c r="C568" s="666">
        <v>2019</v>
      </c>
      <c r="D568" s="666" t="s">
        <v>2356</v>
      </c>
      <c r="E568" s="666" t="s">
        <v>2449</v>
      </c>
      <c r="F568" s="666">
        <v>2.7269999999999999</v>
      </c>
      <c r="G568" s="668" t="s">
        <v>2336</v>
      </c>
      <c r="H568" s="666" t="s">
        <v>2337</v>
      </c>
      <c r="I568" s="666" t="s">
        <v>2208</v>
      </c>
      <c r="J568" s="666" t="s">
        <v>2376</v>
      </c>
      <c r="K568" s="666" t="s">
        <v>2364</v>
      </c>
      <c r="L568" s="666" t="s">
        <v>2362</v>
      </c>
      <c r="M568" s="666" t="s">
        <v>2508</v>
      </c>
      <c r="N568" s="668" t="s">
        <v>2339</v>
      </c>
      <c r="O568" s="666" t="s">
        <v>1583</v>
      </c>
      <c r="P568" s="666" t="s">
        <v>2340</v>
      </c>
      <c r="Q568" s="666" t="s">
        <v>2340</v>
      </c>
      <c r="R568" s="677"/>
      <c r="S568" s="668" t="s">
        <v>90</v>
      </c>
      <c r="T568" s="666" t="s">
        <v>2266</v>
      </c>
      <c r="U568" s="668">
        <v>6</v>
      </c>
      <c r="V568" s="666">
        <v>5</v>
      </c>
      <c r="W568" s="666">
        <v>3</v>
      </c>
      <c r="X568" s="666">
        <v>2</v>
      </c>
      <c r="Y568" s="666">
        <v>2.5</v>
      </c>
      <c r="Z568" s="670">
        <v>83.333333333333343</v>
      </c>
      <c r="AA568" s="670">
        <v>75</v>
      </c>
      <c r="AB568" s="670">
        <v>40</v>
      </c>
      <c r="AC568" s="670">
        <v>16.666666666666664</v>
      </c>
      <c r="AD568" s="671">
        <v>1</v>
      </c>
      <c r="AE568" s="672">
        <v>1</v>
      </c>
      <c r="AF568" s="673">
        <v>1</v>
      </c>
      <c r="AG568" s="673">
        <v>1</v>
      </c>
      <c r="AH568" s="672">
        <v>0</v>
      </c>
      <c r="AI568" s="673">
        <v>1</v>
      </c>
      <c r="AJ568" s="674">
        <v>1</v>
      </c>
      <c r="AK568" s="675">
        <v>1</v>
      </c>
      <c r="AL568" s="675">
        <v>0</v>
      </c>
      <c r="AM568" s="675">
        <v>1</v>
      </c>
      <c r="AN568" s="676">
        <v>0</v>
      </c>
      <c r="AO568" s="672">
        <v>1</v>
      </c>
      <c r="AP568" s="675">
        <v>0</v>
      </c>
      <c r="AQ568" s="675">
        <v>1</v>
      </c>
      <c r="AR568" s="675">
        <v>0</v>
      </c>
      <c r="AS568" s="668"/>
    </row>
    <row r="569" spans="1:45" s="242" customFormat="1" x14ac:dyDescent="0.2">
      <c r="A569" s="666" t="s">
        <v>2507</v>
      </c>
      <c r="B569" s="666" t="s">
        <v>2288</v>
      </c>
      <c r="C569" s="666">
        <v>2019</v>
      </c>
      <c r="D569" s="666" t="s">
        <v>2356</v>
      </c>
      <c r="E569" s="666" t="s">
        <v>2449</v>
      </c>
      <c r="F569" s="666">
        <v>2.7269999999999999</v>
      </c>
      <c r="G569" s="668" t="s">
        <v>2336</v>
      </c>
      <c r="H569" s="666" t="s">
        <v>2337</v>
      </c>
      <c r="I569" s="666" t="s">
        <v>2208</v>
      </c>
      <c r="J569" s="666" t="s">
        <v>2376</v>
      </c>
      <c r="K569" s="666" t="s">
        <v>2364</v>
      </c>
      <c r="L569" s="666" t="s">
        <v>2362</v>
      </c>
      <c r="M569" s="666" t="s">
        <v>2508</v>
      </c>
      <c r="N569" s="668" t="s">
        <v>2339</v>
      </c>
      <c r="O569" s="666" t="s">
        <v>1583</v>
      </c>
      <c r="P569" s="666" t="s">
        <v>2340</v>
      </c>
      <c r="Q569" s="666" t="s">
        <v>2340</v>
      </c>
      <c r="R569" s="677"/>
      <c r="S569" s="668" t="s">
        <v>90</v>
      </c>
      <c r="T569" s="666" t="s">
        <v>2267</v>
      </c>
      <c r="U569" s="668">
        <v>6</v>
      </c>
      <c r="V569" s="666">
        <v>5</v>
      </c>
      <c r="W569" s="666">
        <v>3</v>
      </c>
      <c r="X569" s="666">
        <v>2</v>
      </c>
      <c r="Y569" s="666">
        <v>2.5</v>
      </c>
      <c r="Z569" s="670">
        <v>83.333333333333343</v>
      </c>
      <c r="AA569" s="670">
        <v>75</v>
      </c>
      <c r="AB569" s="670">
        <v>40</v>
      </c>
      <c r="AC569" s="670">
        <v>16.666666666666664</v>
      </c>
      <c r="AD569" s="671">
        <v>1</v>
      </c>
      <c r="AE569" s="672">
        <v>1</v>
      </c>
      <c r="AF569" s="673">
        <v>1</v>
      </c>
      <c r="AG569" s="673">
        <v>1</v>
      </c>
      <c r="AH569" s="672">
        <v>0</v>
      </c>
      <c r="AI569" s="673">
        <v>1</v>
      </c>
      <c r="AJ569" s="674">
        <v>1</v>
      </c>
      <c r="AK569" s="675">
        <v>1</v>
      </c>
      <c r="AL569" s="675">
        <v>0</v>
      </c>
      <c r="AM569" s="675">
        <v>1</v>
      </c>
      <c r="AN569" s="676">
        <v>0</v>
      </c>
      <c r="AO569" s="672">
        <v>1</v>
      </c>
      <c r="AP569" s="675">
        <v>0</v>
      </c>
      <c r="AQ569" s="675">
        <v>1</v>
      </c>
      <c r="AR569" s="675">
        <v>0</v>
      </c>
      <c r="AS569" s="668"/>
    </row>
    <row r="570" spans="1:45" s="242" customFormat="1" x14ac:dyDescent="0.2">
      <c r="A570" s="666" t="s">
        <v>2507</v>
      </c>
      <c r="B570" s="666" t="s">
        <v>2288</v>
      </c>
      <c r="C570" s="666">
        <v>2019</v>
      </c>
      <c r="D570" s="666" t="s">
        <v>2356</v>
      </c>
      <c r="E570" s="666" t="s">
        <v>2449</v>
      </c>
      <c r="F570" s="666">
        <v>2.7269999999999999</v>
      </c>
      <c r="G570" s="668" t="s">
        <v>2336</v>
      </c>
      <c r="H570" s="666" t="s">
        <v>2337</v>
      </c>
      <c r="I570" s="666" t="s">
        <v>2208</v>
      </c>
      <c r="J570" s="666" t="s">
        <v>2376</v>
      </c>
      <c r="K570" s="666" t="s">
        <v>2364</v>
      </c>
      <c r="L570" s="666" t="s">
        <v>2362</v>
      </c>
      <c r="M570" s="666" t="s">
        <v>2508</v>
      </c>
      <c r="N570" s="668" t="s">
        <v>2339</v>
      </c>
      <c r="O570" s="666" t="s">
        <v>1583</v>
      </c>
      <c r="P570" s="666" t="s">
        <v>2340</v>
      </c>
      <c r="Q570" s="666" t="s">
        <v>2340</v>
      </c>
      <c r="R570" s="677"/>
      <c r="S570" s="668" t="s">
        <v>90</v>
      </c>
      <c r="T570" s="666" t="s">
        <v>2268</v>
      </c>
      <c r="U570" s="668">
        <v>6</v>
      </c>
      <c r="V570" s="666">
        <v>5</v>
      </c>
      <c r="W570" s="666">
        <v>3</v>
      </c>
      <c r="X570" s="666">
        <v>2</v>
      </c>
      <c r="Y570" s="666">
        <v>2.5</v>
      </c>
      <c r="Z570" s="670">
        <v>83.333333333333343</v>
      </c>
      <c r="AA570" s="670">
        <v>75</v>
      </c>
      <c r="AB570" s="670">
        <v>40</v>
      </c>
      <c r="AC570" s="670">
        <v>16.666666666666664</v>
      </c>
      <c r="AD570" s="671">
        <v>1</v>
      </c>
      <c r="AE570" s="672">
        <v>1</v>
      </c>
      <c r="AF570" s="673">
        <v>1</v>
      </c>
      <c r="AG570" s="673">
        <v>1</v>
      </c>
      <c r="AH570" s="672">
        <v>0</v>
      </c>
      <c r="AI570" s="673">
        <v>1</v>
      </c>
      <c r="AJ570" s="674">
        <v>1</v>
      </c>
      <c r="AK570" s="675">
        <v>1</v>
      </c>
      <c r="AL570" s="675">
        <v>0</v>
      </c>
      <c r="AM570" s="675">
        <v>1</v>
      </c>
      <c r="AN570" s="676">
        <v>0</v>
      </c>
      <c r="AO570" s="672">
        <v>1</v>
      </c>
      <c r="AP570" s="675">
        <v>0</v>
      </c>
      <c r="AQ570" s="675">
        <v>1</v>
      </c>
      <c r="AR570" s="675">
        <v>0</v>
      </c>
      <c r="AS570" s="668"/>
    </row>
    <row r="571" spans="1:45" s="242" customFormat="1" x14ac:dyDescent="0.2">
      <c r="A571" s="666" t="s">
        <v>2507</v>
      </c>
      <c r="B571" s="666" t="s">
        <v>2288</v>
      </c>
      <c r="C571" s="666">
        <v>2019</v>
      </c>
      <c r="D571" s="666" t="s">
        <v>2356</v>
      </c>
      <c r="E571" s="666" t="s">
        <v>2449</v>
      </c>
      <c r="F571" s="666">
        <v>2.7269999999999999</v>
      </c>
      <c r="G571" s="668" t="s">
        <v>2336</v>
      </c>
      <c r="H571" s="666" t="s">
        <v>2337</v>
      </c>
      <c r="I571" s="666" t="s">
        <v>2208</v>
      </c>
      <c r="J571" s="666" t="s">
        <v>2376</v>
      </c>
      <c r="K571" s="666" t="s">
        <v>2364</v>
      </c>
      <c r="L571" s="666" t="s">
        <v>2362</v>
      </c>
      <c r="M571" s="666" t="s">
        <v>2508</v>
      </c>
      <c r="N571" s="668" t="s">
        <v>2339</v>
      </c>
      <c r="O571" s="666" t="s">
        <v>1583</v>
      </c>
      <c r="P571" s="666" t="s">
        <v>2340</v>
      </c>
      <c r="Q571" s="666" t="s">
        <v>2340</v>
      </c>
      <c r="R571" s="677"/>
      <c r="S571" s="668" t="s">
        <v>90</v>
      </c>
      <c r="T571" s="666" t="s">
        <v>2269</v>
      </c>
      <c r="U571" s="668">
        <v>6</v>
      </c>
      <c r="V571" s="666">
        <v>5</v>
      </c>
      <c r="W571" s="666">
        <v>3</v>
      </c>
      <c r="X571" s="666">
        <v>2</v>
      </c>
      <c r="Y571" s="666">
        <v>2.5</v>
      </c>
      <c r="Z571" s="670">
        <v>83.333333333333343</v>
      </c>
      <c r="AA571" s="670">
        <v>75</v>
      </c>
      <c r="AB571" s="670">
        <v>40</v>
      </c>
      <c r="AC571" s="670">
        <v>16.666666666666664</v>
      </c>
      <c r="AD571" s="671">
        <v>1</v>
      </c>
      <c r="AE571" s="672">
        <v>1</v>
      </c>
      <c r="AF571" s="673">
        <v>1</v>
      </c>
      <c r="AG571" s="673">
        <v>1</v>
      </c>
      <c r="AH571" s="672">
        <v>0</v>
      </c>
      <c r="AI571" s="673">
        <v>1</v>
      </c>
      <c r="AJ571" s="674">
        <v>1</v>
      </c>
      <c r="AK571" s="675">
        <v>1</v>
      </c>
      <c r="AL571" s="675">
        <v>0</v>
      </c>
      <c r="AM571" s="675">
        <v>1</v>
      </c>
      <c r="AN571" s="676">
        <v>0</v>
      </c>
      <c r="AO571" s="672">
        <v>1</v>
      </c>
      <c r="AP571" s="675">
        <v>0</v>
      </c>
      <c r="AQ571" s="675">
        <v>1</v>
      </c>
      <c r="AR571" s="675">
        <v>0</v>
      </c>
      <c r="AS571" s="668"/>
    </row>
    <row r="572" spans="1:45" s="242" customFormat="1" x14ac:dyDescent="0.2">
      <c r="A572" s="666" t="s">
        <v>2507</v>
      </c>
      <c r="B572" s="666" t="s">
        <v>2288</v>
      </c>
      <c r="C572" s="666">
        <v>2019</v>
      </c>
      <c r="D572" s="666" t="s">
        <v>2356</v>
      </c>
      <c r="E572" s="666" t="s">
        <v>2449</v>
      </c>
      <c r="F572" s="666">
        <v>2.7269999999999999</v>
      </c>
      <c r="G572" s="668" t="s">
        <v>2336</v>
      </c>
      <c r="H572" s="666" t="s">
        <v>2337</v>
      </c>
      <c r="I572" s="666" t="s">
        <v>2208</v>
      </c>
      <c r="J572" s="666" t="s">
        <v>2376</v>
      </c>
      <c r="K572" s="666" t="s">
        <v>2364</v>
      </c>
      <c r="L572" s="666" t="s">
        <v>2362</v>
      </c>
      <c r="M572" s="666" t="s">
        <v>2508</v>
      </c>
      <c r="N572" s="668" t="s">
        <v>2339</v>
      </c>
      <c r="O572" s="666" t="s">
        <v>1583</v>
      </c>
      <c r="P572" s="666" t="s">
        <v>2340</v>
      </c>
      <c r="Q572" s="666" t="s">
        <v>2340</v>
      </c>
      <c r="R572" s="677"/>
      <c r="S572" s="668" t="s">
        <v>90</v>
      </c>
      <c r="T572" s="666" t="s">
        <v>2270</v>
      </c>
      <c r="U572" s="668">
        <v>6</v>
      </c>
      <c r="V572" s="666">
        <v>5</v>
      </c>
      <c r="W572" s="666">
        <v>3</v>
      </c>
      <c r="X572" s="666">
        <v>2</v>
      </c>
      <c r="Y572" s="666">
        <v>2.5</v>
      </c>
      <c r="Z572" s="670">
        <v>83.333333333333343</v>
      </c>
      <c r="AA572" s="670">
        <v>75</v>
      </c>
      <c r="AB572" s="670">
        <v>40</v>
      </c>
      <c r="AC572" s="670">
        <v>16.666666666666664</v>
      </c>
      <c r="AD572" s="671">
        <v>1</v>
      </c>
      <c r="AE572" s="672">
        <v>1</v>
      </c>
      <c r="AF572" s="673">
        <v>1</v>
      </c>
      <c r="AG572" s="673">
        <v>1</v>
      </c>
      <c r="AH572" s="672">
        <v>0</v>
      </c>
      <c r="AI572" s="673">
        <v>1</v>
      </c>
      <c r="AJ572" s="674">
        <v>1</v>
      </c>
      <c r="AK572" s="675">
        <v>1</v>
      </c>
      <c r="AL572" s="675">
        <v>0</v>
      </c>
      <c r="AM572" s="675">
        <v>1</v>
      </c>
      <c r="AN572" s="676">
        <v>0</v>
      </c>
      <c r="AO572" s="672">
        <v>1</v>
      </c>
      <c r="AP572" s="675">
        <v>0</v>
      </c>
      <c r="AQ572" s="675">
        <v>1</v>
      </c>
      <c r="AR572" s="675">
        <v>0</v>
      </c>
      <c r="AS572" s="668"/>
    </row>
    <row r="573" spans="1:45" s="242" customFormat="1" x14ac:dyDescent="0.2">
      <c r="A573" s="666" t="s">
        <v>2507</v>
      </c>
      <c r="B573" s="666" t="s">
        <v>2288</v>
      </c>
      <c r="C573" s="666">
        <v>2019</v>
      </c>
      <c r="D573" s="666" t="s">
        <v>2356</v>
      </c>
      <c r="E573" s="666" t="s">
        <v>2449</v>
      </c>
      <c r="F573" s="666">
        <v>2.7269999999999999</v>
      </c>
      <c r="G573" s="668" t="s">
        <v>2336</v>
      </c>
      <c r="H573" s="666" t="s">
        <v>2337</v>
      </c>
      <c r="I573" s="666" t="s">
        <v>2208</v>
      </c>
      <c r="J573" s="666" t="s">
        <v>2376</v>
      </c>
      <c r="K573" s="666" t="s">
        <v>2364</v>
      </c>
      <c r="L573" s="666" t="s">
        <v>2362</v>
      </c>
      <c r="M573" s="666" t="s">
        <v>2508</v>
      </c>
      <c r="N573" s="668" t="s">
        <v>2339</v>
      </c>
      <c r="O573" s="666" t="s">
        <v>1583</v>
      </c>
      <c r="P573" s="666" t="s">
        <v>2340</v>
      </c>
      <c r="Q573" s="666" t="s">
        <v>2340</v>
      </c>
      <c r="R573" s="677"/>
      <c r="S573" s="668" t="s">
        <v>90</v>
      </c>
      <c r="T573" s="666" t="s">
        <v>2271</v>
      </c>
      <c r="U573" s="668">
        <v>6</v>
      </c>
      <c r="V573" s="666">
        <v>5</v>
      </c>
      <c r="W573" s="666">
        <v>3</v>
      </c>
      <c r="X573" s="666">
        <v>2</v>
      </c>
      <c r="Y573" s="666">
        <v>2.5</v>
      </c>
      <c r="Z573" s="670">
        <v>83.333333333333343</v>
      </c>
      <c r="AA573" s="670">
        <v>75</v>
      </c>
      <c r="AB573" s="670">
        <v>40</v>
      </c>
      <c r="AC573" s="670">
        <v>16.666666666666664</v>
      </c>
      <c r="AD573" s="671">
        <v>1</v>
      </c>
      <c r="AE573" s="672">
        <v>1</v>
      </c>
      <c r="AF573" s="673">
        <v>1</v>
      </c>
      <c r="AG573" s="673">
        <v>1</v>
      </c>
      <c r="AH573" s="672">
        <v>0</v>
      </c>
      <c r="AI573" s="673">
        <v>1</v>
      </c>
      <c r="AJ573" s="674">
        <v>1</v>
      </c>
      <c r="AK573" s="675">
        <v>1</v>
      </c>
      <c r="AL573" s="675">
        <v>0</v>
      </c>
      <c r="AM573" s="675">
        <v>1</v>
      </c>
      <c r="AN573" s="676">
        <v>0</v>
      </c>
      <c r="AO573" s="672">
        <v>1</v>
      </c>
      <c r="AP573" s="675">
        <v>0</v>
      </c>
      <c r="AQ573" s="675">
        <v>1</v>
      </c>
      <c r="AR573" s="675">
        <v>0</v>
      </c>
      <c r="AS573" s="668"/>
    </row>
    <row r="574" spans="1:45" s="242" customFormat="1" x14ac:dyDescent="0.2">
      <c r="A574" s="666" t="s">
        <v>2507</v>
      </c>
      <c r="B574" s="666" t="s">
        <v>2288</v>
      </c>
      <c r="C574" s="666">
        <v>2019</v>
      </c>
      <c r="D574" s="666" t="s">
        <v>2356</v>
      </c>
      <c r="E574" s="666" t="s">
        <v>2449</v>
      </c>
      <c r="F574" s="666">
        <v>2.7269999999999999</v>
      </c>
      <c r="G574" s="668" t="s">
        <v>2336</v>
      </c>
      <c r="H574" s="666" t="s">
        <v>2337</v>
      </c>
      <c r="I574" s="666" t="s">
        <v>2208</v>
      </c>
      <c r="J574" s="666" t="s">
        <v>2376</v>
      </c>
      <c r="K574" s="666" t="s">
        <v>2364</v>
      </c>
      <c r="L574" s="666" t="s">
        <v>2362</v>
      </c>
      <c r="M574" s="666" t="s">
        <v>2508</v>
      </c>
      <c r="N574" s="668" t="s">
        <v>2339</v>
      </c>
      <c r="O574" s="666" t="s">
        <v>1583</v>
      </c>
      <c r="P574" s="666" t="s">
        <v>2340</v>
      </c>
      <c r="Q574" s="666" t="s">
        <v>2340</v>
      </c>
      <c r="R574" s="677"/>
      <c r="S574" s="668" t="s">
        <v>90</v>
      </c>
      <c r="T574" s="666" t="s">
        <v>2265</v>
      </c>
      <c r="U574" s="668">
        <v>6</v>
      </c>
      <c r="V574" s="666">
        <v>5</v>
      </c>
      <c r="W574" s="666">
        <v>3</v>
      </c>
      <c r="X574" s="666">
        <v>2</v>
      </c>
      <c r="Y574" s="666">
        <v>2.5</v>
      </c>
      <c r="Z574" s="670">
        <v>83.333333333333343</v>
      </c>
      <c r="AA574" s="670">
        <v>75</v>
      </c>
      <c r="AB574" s="670">
        <v>40</v>
      </c>
      <c r="AC574" s="670">
        <v>16.666666666666664</v>
      </c>
      <c r="AD574" s="671">
        <v>1</v>
      </c>
      <c r="AE574" s="672">
        <v>1</v>
      </c>
      <c r="AF574" s="673">
        <v>1</v>
      </c>
      <c r="AG574" s="673">
        <v>1</v>
      </c>
      <c r="AH574" s="672">
        <v>0</v>
      </c>
      <c r="AI574" s="673">
        <v>1</v>
      </c>
      <c r="AJ574" s="674">
        <v>1</v>
      </c>
      <c r="AK574" s="675">
        <v>1</v>
      </c>
      <c r="AL574" s="675">
        <v>0</v>
      </c>
      <c r="AM574" s="675">
        <v>1</v>
      </c>
      <c r="AN574" s="676">
        <v>0</v>
      </c>
      <c r="AO574" s="672">
        <v>1</v>
      </c>
      <c r="AP574" s="675">
        <v>0</v>
      </c>
      <c r="AQ574" s="675">
        <v>1</v>
      </c>
      <c r="AR574" s="675">
        <v>0</v>
      </c>
      <c r="AS574" s="668"/>
    </row>
    <row r="575" spans="1:45" s="242" customFormat="1" x14ac:dyDescent="0.2">
      <c r="A575" s="666" t="s">
        <v>2507</v>
      </c>
      <c r="B575" s="666" t="s">
        <v>2288</v>
      </c>
      <c r="C575" s="666">
        <v>2019</v>
      </c>
      <c r="D575" s="666" t="s">
        <v>2356</v>
      </c>
      <c r="E575" s="666" t="s">
        <v>2449</v>
      </c>
      <c r="F575" s="666">
        <v>2.7269999999999999</v>
      </c>
      <c r="G575" s="668" t="s">
        <v>2336</v>
      </c>
      <c r="H575" s="666" t="s">
        <v>2337</v>
      </c>
      <c r="I575" s="666" t="s">
        <v>2208</v>
      </c>
      <c r="J575" s="666" t="s">
        <v>2376</v>
      </c>
      <c r="K575" s="666" t="s">
        <v>2364</v>
      </c>
      <c r="L575" s="666" t="s">
        <v>2362</v>
      </c>
      <c r="M575" s="666" t="s">
        <v>2508</v>
      </c>
      <c r="N575" s="668" t="s">
        <v>2339</v>
      </c>
      <c r="O575" s="666" t="s">
        <v>1583</v>
      </c>
      <c r="P575" s="666" t="s">
        <v>2340</v>
      </c>
      <c r="Q575" s="666" t="s">
        <v>2340</v>
      </c>
      <c r="R575" s="677"/>
      <c r="S575" s="668" t="s">
        <v>90</v>
      </c>
      <c r="T575" s="666" t="s">
        <v>2266</v>
      </c>
      <c r="U575" s="668">
        <v>6</v>
      </c>
      <c r="V575" s="666">
        <v>5</v>
      </c>
      <c r="W575" s="666">
        <v>3</v>
      </c>
      <c r="X575" s="666">
        <v>2</v>
      </c>
      <c r="Y575" s="666">
        <v>2.5</v>
      </c>
      <c r="Z575" s="670">
        <v>83.333333333333343</v>
      </c>
      <c r="AA575" s="670">
        <v>75</v>
      </c>
      <c r="AB575" s="670">
        <v>40</v>
      </c>
      <c r="AC575" s="670">
        <v>16.666666666666664</v>
      </c>
      <c r="AD575" s="671">
        <v>1</v>
      </c>
      <c r="AE575" s="672">
        <v>1</v>
      </c>
      <c r="AF575" s="673">
        <v>1</v>
      </c>
      <c r="AG575" s="673">
        <v>1</v>
      </c>
      <c r="AH575" s="672">
        <v>0</v>
      </c>
      <c r="AI575" s="673">
        <v>1</v>
      </c>
      <c r="AJ575" s="674">
        <v>1</v>
      </c>
      <c r="AK575" s="675">
        <v>1</v>
      </c>
      <c r="AL575" s="675">
        <v>0</v>
      </c>
      <c r="AM575" s="675">
        <v>1</v>
      </c>
      <c r="AN575" s="676">
        <v>0</v>
      </c>
      <c r="AO575" s="672">
        <v>1</v>
      </c>
      <c r="AP575" s="675">
        <v>0</v>
      </c>
      <c r="AQ575" s="675">
        <v>1</v>
      </c>
      <c r="AR575" s="675">
        <v>0</v>
      </c>
      <c r="AS575" s="668"/>
    </row>
    <row r="576" spans="1:45" s="242" customFormat="1" x14ac:dyDescent="0.2">
      <c r="A576" s="666" t="s">
        <v>2507</v>
      </c>
      <c r="B576" s="666" t="s">
        <v>2288</v>
      </c>
      <c r="C576" s="666">
        <v>2019</v>
      </c>
      <c r="D576" s="666" t="s">
        <v>2356</v>
      </c>
      <c r="E576" s="666" t="s">
        <v>2449</v>
      </c>
      <c r="F576" s="666">
        <v>2.7269999999999999</v>
      </c>
      <c r="G576" s="668" t="s">
        <v>2336</v>
      </c>
      <c r="H576" s="666" t="s">
        <v>2337</v>
      </c>
      <c r="I576" s="666" t="s">
        <v>2208</v>
      </c>
      <c r="J576" s="666" t="s">
        <v>2376</v>
      </c>
      <c r="K576" s="666" t="s">
        <v>2364</v>
      </c>
      <c r="L576" s="666" t="s">
        <v>2362</v>
      </c>
      <c r="M576" s="666" t="s">
        <v>2508</v>
      </c>
      <c r="N576" s="668" t="s">
        <v>2339</v>
      </c>
      <c r="O576" s="666" t="s">
        <v>1583</v>
      </c>
      <c r="P576" s="666" t="s">
        <v>2340</v>
      </c>
      <c r="Q576" s="666" t="s">
        <v>2340</v>
      </c>
      <c r="R576" s="677"/>
      <c r="S576" s="668" t="s">
        <v>90</v>
      </c>
      <c r="T576" s="666" t="s">
        <v>2267</v>
      </c>
      <c r="U576" s="668">
        <v>6</v>
      </c>
      <c r="V576" s="666">
        <v>5</v>
      </c>
      <c r="W576" s="666">
        <v>3</v>
      </c>
      <c r="X576" s="666">
        <v>2</v>
      </c>
      <c r="Y576" s="666">
        <v>2.5</v>
      </c>
      <c r="Z576" s="670">
        <v>83.333333333333343</v>
      </c>
      <c r="AA576" s="670">
        <v>75</v>
      </c>
      <c r="AB576" s="670">
        <v>40</v>
      </c>
      <c r="AC576" s="670">
        <v>16.666666666666664</v>
      </c>
      <c r="AD576" s="671">
        <v>1</v>
      </c>
      <c r="AE576" s="672">
        <v>1</v>
      </c>
      <c r="AF576" s="673">
        <v>1</v>
      </c>
      <c r="AG576" s="673">
        <v>1</v>
      </c>
      <c r="AH576" s="672">
        <v>0</v>
      </c>
      <c r="AI576" s="673">
        <v>1</v>
      </c>
      <c r="AJ576" s="674">
        <v>1</v>
      </c>
      <c r="AK576" s="675">
        <v>1</v>
      </c>
      <c r="AL576" s="675">
        <v>0</v>
      </c>
      <c r="AM576" s="675">
        <v>1</v>
      </c>
      <c r="AN576" s="676">
        <v>0</v>
      </c>
      <c r="AO576" s="672">
        <v>1</v>
      </c>
      <c r="AP576" s="675">
        <v>0</v>
      </c>
      <c r="AQ576" s="675">
        <v>1</v>
      </c>
      <c r="AR576" s="675">
        <v>0</v>
      </c>
      <c r="AS576" s="668"/>
    </row>
    <row r="577" spans="1:45" s="242" customFormat="1" x14ac:dyDescent="0.2">
      <c r="A577" s="666" t="s">
        <v>2507</v>
      </c>
      <c r="B577" s="666" t="s">
        <v>2288</v>
      </c>
      <c r="C577" s="666">
        <v>2019</v>
      </c>
      <c r="D577" s="666" t="s">
        <v>2356</v>
      </c>
      <c r="E577" s="666" t="s">
        <v>2449</v>
      </c>
      <c r="F577" s="666">
        <v>2.7269999999999999</v>
      </c>
      <c r="G577" s="668" t="s">
        <v>2336</v>
      </c>
      <c r="H577" s="666" t="s">
        <v>2337</v>
      </c>
      <c r="I577" s="666" t="s">
        <v>2208</v>
      </c>
      <c r="J577" s="666" t="s">
        <v>2376</v>
      </c>
      <c r="K577" s="666" t="s">
        <v>2364</v>
      </c>
      <c r="L577" s="666" t="s">
        <v>2362</v>
      </c>
      <c r="M577" s="666" t="s">
        <v>2508</v>
      </c>
      <c r="N577" s="668" t="s">
        <v>2339</v>
      </c>
      <c r="O577" s="666" t="s">
        <v>1583</v>
      </c>
      <c r="P577" s="666" t="s">
        <v>2340</v>
      </c>
      <c r="Q577" s="666" t="s">
        <v>2340</v>
      </c>
      <c r="R577" s="677"/>
      <c r="S577" s="668" t="s">
        <v>90</v>
      </c>
      <c r="T577" s="666" t="s">
        <v>2268</v>
      </c>
      <c r="U577" s="668">
        <v>6</v>
      </c>
      <c r="V577" s="666">
        <v>5</v>
      </c>
      <c r="W577" s="666">
        <v>3</v>
      </c>
      <c r="X577" s="666">
        <v>2</v>
      </c>
      <c r="Y577" s="666">
        <v>2.5</v>
      </c>
      <c r="Z577" s="670">
        <v>83.333333333333343</v>
      </c>
      <c r="AA577" s="670">
        <v>75</v>
      </c>
      <c r="AB577" s="670">
        <v>40</v>
      </c>
      <c r="AC577" s="670">
        <v>16.666666666666664</v>
      </c>
      <c r="AD577" s="671">
        <v>1</v>
      </c>
      <c r="AE577" s="672">
        <v>1</v>
      </c>
      <c r="AF577" s="673">
        <v>1</v>
      </c>
      <c r="AG577" s="673">
        <v>1</v>
      </c>
      <c r="AH577" s="672">
        <v>0</v>
      </c>
      <c r="AI577" s="673">
        <v>1</v>
      </c>
      <c r="AJ577" s="674">
        <v>1</v>
      </c>
      <c r="AK577" s="675">
        <v>1</v>
      </c>
      <c r="AL577" s="675">
        <v>0</v>
      </c>
      <c r="AM577" s="675">
        <v>1</v>
      </c>
      <c r="AN577" s="676">
        <v>0</v>
      </c>
      <c r="AO577" s="672">
        <v>1</v>
      </c>
      <c r="AP577" s="675">
        <v>0</v>
      </c>
      <c r="AQ577" s="675">
        <v>1</v>
      </c>
      <c r="AR577" s="675">
        <v>0</v>
      </c>
      <c r="AS577" s="668"/>
    </row>
    <row r="578" spans="1:45" s="242" customFormat="1" x14ac:dyDescent="0.2">
      <c r="A578" s="666" t="s">
        <v>2507</v>
      </c>
      <c r="B578" s="666" t="s">
        <v>2288</v>
      </c>
      <c r="C578" s="666">
        <v>2019</v>
      </c>
      <c r="D578" s="666" t="s">
        <v>2356</v>
      </c>
      <c r="E578" s="666" t="s">
        <v>2449</v>
      </c>
      <c r="F578" s="666">
        <v>2.7269999999999999</v>
      </c>
      <c r="G578" s="668" t="s">
        <v>2336</v>
      </c>
      <c r="H578" s="666" t="s">
        <v>2337</v>
      </c>
      <c r="I578" s="666" t="s">
        <v>2208</v>
      </c>
      <c r="J578" s="666" t="s">
        <v>2376</v>
      </c>
      <c r="K578" s="666" t="s">
        <v>2364</v>
      </c>
      <c r="L578" s="666" t="s">
        <v>2362</v>
      </c>
      <c r="M578" s="666" t="s">
        <v>2508</v>
      </c>
      <c r="N578" s="668" t="s">
        <v>2339</v>
      </c>
      <c r="O578" s="666" t="s">
        <v>1583</v>
      </c>
      <c r="P578" s="666" t="s">
        <v>2340</v>
      </c>
      <c r="Q578" s="666" t="s">
        <v>2340</v>
      </c>
      <c r="R578" s="677"/>
      <c r="S578" s="668" t="s">
        <v>90</v>
      </c>
      <c r="T578" s="666" t="s">
        <v>2269</v>
      </c>
      <c r="U578" s="668">
        <v>6</v>
      </c>
      <c r="V578" s="666">
        <v>5</v>
      </c>
      <c r="W578" s="666">
        <v>3</v>
      </c>
      <c r="X578" s="666">
        <v>2</v>
      </c>
      <c r="Y578" s="666">
        <v>2.5</v>
      </c>
      <c r="Z578" s="670">
        <v>83.333333333333343</v>
      </c>
      <c r="AA578" s="670">
        <v>75</v>
      </c>
      <c r="AB578" s="670">
        <v>40</v>
      </c>
      <c r="AC578" s="670">
        <v>16.666666666666664</v>
      </c>
      <c r="AD578" s="671">
        <v>1</v>
      </c>
      <c r="AE578" s="672">
        <v>1</v>
      </c>
      <c r="AF578" s="673">
        <v>1</v>
      </c>
      <c r="AG578" s="673">
        <v>1</v>
      </c>
      <c r="AH578" s="672">
        <v>0</v>
      </c>
      <c r="AI578" s="673">
        <v>1</v>
      </c>
      <c r="AJ578" s="674">
        <v>1</v>
      </c>
      <c r="AK578" s="675">
        <v>1</v>
      </c>
      <c r="AL578" s="675">
        <v>0</v>
      </c>
      <c r="AM578" s="675">
        <v>1</v>
      </c>
      <c r="AN578" s="676">
        <v>0</v>
      </c>
      <c r="AO578" s="672">
        <v>1</v>
      </c>
      <c r="AP578" s="675">
        <v>0</v>
      </c>
      <c r="AQ578" s="675">
        <v>1</v>
      </c>
      <c r="AR578" s="675">
        <v>0</v>
      </c>
      <c r="AS578" s="668"/>
    </row>
    <row r="579" spans="1:45" s="242" customFormat="1" x14ac:dyDescent="0.2">
      <c r="A579" s="666" t="s">
        <v>2507</v>
      </c>
      <c r="B579" s="666" t="s">
        <v>2288</v>
      </c>
      <c r="C579" s="666">
        <v>2019</v>
      </c>
      <c r="D579" s="666" t="s">
        <v>2356</v>
      </c>
      <c r="E579" s="666" t="s">
        <v>2449</v>
      </c>
      <c r="F579" s="666">
        <v>2.7269999999999999</v>
      </c>
      <c r="G579" s="668" t="s">
        <v>2336</v>
      </c>
      <c r="H579" s="666" t="s">
        <v>2337</v>
      </c>
      <c r="I579" s="666" t="s">
        <v>2208</v>
      </c>
      <c r="J579" s="666" t="s">
        <v>2376</v>
      </c>
      <c r="K579" s="666" t="s">
        <v>2364</v>
      </c>
      <c r="L579" s="666" t="s">
        <v>2362</v>
      </c>
      <c r="M579" s="666" t="s">
        <v>2508</v>
      </c>
      <c r="N579" s="668" t="s">
        <v>2339</v>
      </c>
      <c r="O579" s="666" t="s">
        <v>1583</v>
      </c>
      <c r="P579" s="666" t="s">
        <v>2340</v>
      </c>
      <c r="Q579" s="666" t="s">
        <v>2340</v>
      </c>
      <c r="R579" s="677"/>
      <c r="S579" s="668" t="s">
        <v>90</v>
      </c>
      <c r="T579" s="666" t="s">
        <v>2270</v>
      </c>
      <c r="U579" s="668">
        <v>6</v>
      </c>
      <c r="V579" s="666">
        <v>5</v>
      </c>
      <c r="W579" s="666">
        <v>3</v>
      </c>
      <c r="X579" s="666">
        <v>2</v>
      </c>
      <c r="Y579" s="666">
        <v>2.5</v>
      </c>
      <c r="Z579" s="670">
        <v>83.333333333333343</v>
      </c>
      <c r="AA579" s="670">
        <v>75</v>
      </c>
      <c r="AB579" s="670">
        <v>40</v>
      </c>
      <c r="AC579" s="670">
        <v>16.666666666666664</v>
      </c>
      <c r="AD579" s="671">
        <v>1</v>
      </c>
      <c r="AE579" s="672">
        <v>1</v>
      </c>
      <c r="AF579" s="673">
        <v>1</v>
      </c>
      <c r="AG579" s="673">
        <v>1</v>
      </c>
      <c r="AH579" s="672">
        <v>0</v>
      </c>
      <c r="AI579" s="673">
        <v>1</v>
      </c>
      <c r="AJ579" s="674">
        <v>1</v>
      </c>
      <c r="AK579" s="675">
        <v>1</v>
      </c>
      <c r="AL579" s="675">
        <v>0</v>
      </c>
      <c r="AM579" s="675">
        <v>1</v>
      </c>
      <c r="AN579" s="676">
        <v>0</v>
      </c>
      <c r="AO579" s="672">
        <v>1</v>
      </c>
      <c r="AP579" s="675">
        <v>0</v>
      </c>
      <c r="AQ579" s="675">
        <v>1</v>
      </c>
      <c r="AR579" s="675">
        <v>0</v>
      </c>
      <c r="AS579" s="668"/>
    </row>
    <row r="580" spans="1:45" s="242" customFormat="1" x14ac:dyDescent="0.2">
      <c r="A580" s="666" t="s">
        <v>2507</v>
      </c>
      <c r="B580" s="666" t="s">
        <v>2288</v>
      </c>
      <c r="C580" s="666">
        <v>2019</v>
      </c>
      <c r="D580" s="666" t="s">
        <v>2356</v>
      </c>
      <c r="E580" s="666" t="s">
        <v>2449</v>
      </c>
      <c r="F580" s="666">
        <v>2.7269999999999999</v>
      </c>
      <c r="G580" s="668" t="s">
        <v>2336</v>
      </c>
      <c r="H580" s="666" t="s">
        <v>2337</v>
      </c>
      <c r="I580" s="666" t="s">
        <v>2208</v>
      </c>
      <c r="J580" s="666" t="s">
        <v>2376</v>
      </c>
      <c r="K580" s="666" t="s">
        <v>2364</v>
      </c>
      <c r="L580" s="666" t="s">
        <v>2362</v>
      </c>
      <c r="M580" s="666" t="s">
        <v>2508</v>
      </c>
      <c r="N580" s="668" t="s">
        <v>2339</v>
      </c>
      <c r="O580" s="666" t="s">
        <v>1583</v>
      </c>
      <c r="P580" s="666" t="s">
        <v>2340</v>
      </c>
      <c r="Q580" s="666" t="s">
        <v>2340</v>
      </c>
      <c r="R580" s="677"/>
      <c r="S580" s="668" t="s">
        <v>90</v>
      </c>
      <c r="T580" s="666" t="s">
        <v>2271</v>
      </c>
      <c r="U580" s="668">
        <v>6</v>
      </c>
      <c r="V580" s="666">
        <v>5</v>
      </c>
      <c r="W580" s="666">
        <v>3</v>
      </c>
      <c r="X580" s="666">
        <v>2</v>
      </c>
      <c r="Y580" s="666">
        <v>2.5</v>
      </c>
      <c r="Z580" s="670">
        <v>83.333333333333343</v>
      </c>
      <c r="AA580" s="670">
        <v>75</v>
      </c>
      <c r="AB580" s="670">
        <v>40</v>
      </c>
      <c r="AC580" s="670">
        <v>16.666666666666664</v>
      </c>
      <c r="AD580" s="671">
        <v>1</v>
      </c>
      <c r="AE580" s="672">
        <v>1</v>
      </c>
      <c r="AF580" s="673">
        <v>1</v>
      </c>
      <c r="AG580" s="673">
        <v>1</v>
      </c>
      <c r="AH580" s="672">
        <v>0</v>
      </c>
      <c r="AI580" s="673">
        <v>1</v>
      </c>
      <c r="AJ580" s="674">
        <v>1</v>
      </c>
      <c r="AK580" s="675">
        <v>1</v>
      </c>
      <c r="AL580" s="675">
        <v>0</v>
      </c>
      <c r="AM580" s="675">
        <v>1</v>
      </c>
      <c r="AN580" s="676">
        <v>0</v>
      </c>
      <c r="AO580" s="672">
        <v>1</v>
      </c>
      <c r="AP580" s="675">
        <v>0</v>
      </c>
      <c r="AQ580" s="675">
        <v>1</v>
      </c>
      <c r="AR580" s="675">
        <v>0</v>
      </c>
      <c r="AS580" s="668"/>
    </row>
    <row r="581" spans="1:45" s="242" customFormat="1" x14ac:dyDescent="0.2">
      <c r="A581" s="666" t="s">
        <v>2509</v>
      </c>
      <c r="B581" s="666" t="s">
        <v>2288</v>
      </c>
      <c r="C581" s="666">
        <v>2019</v>
      </c>
      <c r="D581" s="666" t="s">
        <v>2356</v>
      </c>
      <c r="E581" s="666" t="s">
        <v>2449</v>
      </c>
      <c r="F581" s="666">
        <v>2.7269999999999999</v>
      </c>
      <c r="G581" s="668" t="s">
        <v>2336</v>
      </c>
      <c r="H581" s="666" t="s">
        <v>2337</v>
      </c>
      <c r="I581" s="666" t="s">
        <v>2208</v>
      </c>
      <c r="J581" s="666" t="s">
        <v>2376</v>
      </c>
      <c r="K581" s="666" t="s">
        <v>52</v>
      </c>
      <c r="L581" s="666" t="s">
        <v>2377</v>
      </c>
      <c r="M581" s="666" t="s">
        <v>2510</v>
      </c>
      <c r="N581" s="668" t="s">
        <v>2339</v>
      </c>
      <c r="O581" s="666" t="s">
        <v>1583</v>
      </c>
      <c r="P581" s="666" t="s">
        <v>2340</v>
      </c>
      <c r="Q581" s="666" t="s">
        <v>2340</v>
      </c>
      <c r="R581" s="677"/>
      <c r="S581" s="668" t="s">
        <v>90</v>
      </c>
      <c r="T581" s="666" t="s">
        <v>2265</v>
      </c>
      <c r="U581" s="668">
        <v>6</v>
      </c>
      <c r="V581" s="666">
        <v>5</v>
      </c>
      <c r="W581" s="666">
        <v>3</v>
      </c>
      <c r="X581" s="666">
        <v>2</v>
      </c>
      <c r="Y581" s="666">
        <v>2.5</v>
      </c>
      <c r="Z581" s="670">
        <v>83.333333333333343</v>
      </c>
      <c r="AA581" s="670">
        <v>75</v>
      </c>
      <c r="AB581" s="670">
        <v>40</v>
      </c>
      <c r="AC581" s="670">
        <v>16.666666666666664</v>
      </c>
      <c r="AD581" s="671">
        <v>1</v>
      </c>
      <c r="AE581" s="672">
        <v>1</v>
      </c>
      <c r="AF581" s="673">
        <v>1</v>
      </c>
      <c r="AG581" s="673">
        <v>1</v>
      </c>
      <c r="AH581" s="672">
        <v>0</v>
      </c>
      <c r="AI581" s="673">
        <v>1</v>
      </c>
      <c r="AJ581" s="674">
        <v>1</v>
      </c>
      <c r="AK581" s="675">
        <v>1</v>
      </c>
      <c r="AL581" s="675">
        <v>0</v>
      </c>
      <c r="AM581" s="675">
        <v>1</v>
      </c>
      <c r="AN581" s="676">
        <v>0</v>
      </c>
      <c r="AO581" s="672">
        <v>1</v>
      </c>
      <c r="AP581" s="675">
        <v>0</v>
      </c>
      <c r="AQ581" s="675">
        <v>1</v>
      </c>
      <c r="AR581" s="675">
        <v>0</v>
      </c>
      <c r="AS581" s="668"/>
    </row>
    <row r="582" spans="1:45" s="242" customFormat="1" x14ac:dyDescent="0.2">
      <c r="A582" s="666" t="s">
        <v>2509</v>
      </c>
      <c r="B582" s="666" t="s">
        <v>2288</v>
      </c>
      <c r="C582" s="666">
        <v>2019</v>
      </c>
      <c r="D582" s="666" t="s">
        <v>2356</v>
      </c>
      <c r="E582" s="666" t="s">
        <v>2449</v>
      </c>
      <c r="F582" s="666">
        <v>2.7269999999999999</v>
      </c>
      <c r="G582" s="668" t="s">
        <v>2336</v>
      </c>
      <c r="H582" s="666" t="s">
        <v>2337</v>
      </c>
      <c r="I582" s="666" t="s">
        <v>2208</v>
      </c>
      <c r="J582" s="666" t="s">
        <v>2376</v>
      </c>
      <c r="K582" s="666" t="s">
        <v>52</v>
      </c>
      <c r="L582" s="666" t="s">
        <v>2377</v>
      </c>
      <c r="M582" s="666" t="s">
        <v>2510</v>
      </c>
      <c r="N582" s="668" t="s">
        <v>2339</v>
      </c>
      <c r="O582" s="666" t="s">
        <v>1583</v>
      </c>
      <c r="P582" s="666" t="s">
        <v>2340</v>
      </c>
      <c r="Q582" s="666" t="s">
        <v>2340</v>
      </c>
      <c r="R582" s="677"/>
      <c r="S582" s="668" t="s">
        <v>90</v>
      </c>
      <c r="T582" s="666" t="s">
        <v>2266</v>
      </c>
      <c r="U582" s="668">
        <v>6</v>
      </c>
      <c r="V582" s="666">
        <v>5</v>
      </c>
      <c r="W582" s="666">
        <v>3</v>
      </c>
      <c r="X582" s="666">
        <v>2</v>
      </c>
      <c r="Y582" s="666">
        <v>2.5</v>
      </c>
      <c r="Z582" s="670">
        <v>83.333333333333343</v>
      </c>
      <c r="AA582" s="670">
        <v>75</v>
      </c>
      <c r="AB582" s="670">
        <v>40</v>
      </c>
      <c r="AC582" s="670">
        <v>16.666666666666664</v>
      </c>
      <c r="AD582" s="671">
        <v>1</v>
      </c>
      <c r="AE582" s="672">
        <v>1</v>
      </c>
      <c r="AF582" s="673">
        <v>1</v>
      </c>
      <c r="AG582" s="673">
        <v>1</v>
      </c>
      <c r="AH582" s="672">
        <v>0</v>
      </c>
      <c r="AI582" s="673">
        <v>1</v>
      </c>
      <c r="AJ582" s="674">
        <v>1</v>
      </c>
      <c r="AK582" s="675">
        <v>1</v>
      </c>
      <c r="AL582" s="675">
        <v>0</v>
      </c>
      <c r="AM582" s="675">
        <v>1</v>
      </c>
      <c r="AN582" s="676">
        <v>0</v>
      </c>
      <c r="AO582" s="672">
        <v>1</v>
      </c>
      <c r="AP582" s="675">
        <v>0</v>
      </c>
      <c r="AQ582" s="675">
        <v>1</v>
      </c>
      <c r="AR582" s="675">
        <v>0</v>
      </c>
      <c r="AS582" s="668"/>
    </row>
    <row r="583" spans="1:45" s="242" customFormat="1" x14ac:dyDescent="0.2">
      <c r="A583" s="666" t="s">
        <v>2509</v>
      </c>
      <c r="B583" s="666" t="s">
        <v>2288</v>
      </c>
      <c r="C583" s="666">
        <v>2019</v>
      </c>
      <c r="D583" s="666" t="s">
        <v>2356</v>
      </c>
      <c r="E583" s="666" t="s">
        <v>2449</v>
      </c>
      <c r="F583" s="666">
        <v>2.7269999999999999</v>
      </c>
      <c r="G583" s="668" t="s">
        <v>2336</v>
      </c>
      <c r="H583" s="666" t="s">
        <v>2337</v>
      </c>
      <c r="I583" s="666" t="s">
        <v>2208</v>
      </c>
      <c r="J583" s="666" t="s">
        <v>2376</v>
      </c>
      <c r="K583" s="666" t="s">
        <v>52</v>
      </c>
      <c r="L583" s="666" t="s">
        <v>2377</v>
      </c>
      <c r="M583" s="666" t="s">
        <v>2510</v>
      </c>
      <c r="N583" s="668" t="s">
        <v>2339</v>
      </c>
      <c r="O583" s="666" t="s">
        <v>1583</v>
      </c>
      <c r="P583" s="666" t="s">
        <v>2340</v>
      </c>
      <c r="Q583" s="666" t="s">
        <v>2340</v>
      </c>
      <c r="R583" s="677"/>
      <c r="S583" s="668" t="s">
        <v>90</v>
      </c>
      <c r="T583" s="666" t="s">
        <v>2267</v>
      </c>
      <c r="U583" s="668">
        <v>6</v>
      </c>
      <c r="V583" s="666">
        <v>5</v>
      </c>
      <c r="W583" s="666">
        <v>3</v>
      </c>
      <c r="X583" s="666">
        <v>2</v>
      </c>
      <c r="Y583" s="666">
        <v>2.5</v>
      </c>
      <c r="Z583" s="670">
        <v>83.333333333333343</v>
      </c>
      <c r="AA583" s="670">
        <v>75</v>
      </c>
      <c r="AB583" s="670">
        <v>40</v>
      </c>
      <c r="AC583" s="670">
        <v>16.666666666666664</v>
      </c>
      <c r="AD583" s="671">
        <v>1</v>
      </c>
      <c r="AE583" s="672">
        <v>1</v>
      </c>
      <c r="AF583" s="673">
        <v>1</v>
      </c>
      <c r="AG583" s="673">
        <v>1</v>
      </c>
      <c r="AH583" s="672">
        <v>0</v>
      </c>
      <c r="AI583" s="673">
        <v>1</v>
      </c>
      <c r="AJ583" s="674">
        <v>1</v>
      </c>
      <c r="AK583" s="675">
        <v>1</v>
      </c>
      <c r="AL583" s="675">
        <v>0</v>
      </c>
      <c r="AM583" s="675">
        <v>1</v>
      </c>
      <c r="AN583" s="676">
        <v>0</v>
      </c>
      <c r="AO583" s="672">
        <v>1</v>
      </c>
      <c r="AP583" s="675">
        <v>0</v>
      </c>
      <c r="AQ583" s="675">
        <v>1</v>
      </c>
      <c r="AR583" s="675">
        <v>0</v>
      </c>
      <c r="AS583" s="668"/>
    </row>
    <row r="584" spans="1:45" s="242" customFormat="1" x14ac:dyDescent="0.2">
      <c r="A584" s="666" t="s">
        <v>2509</v>
      </c>
      <c r="B584" s="666" t="s">
        <v>2288</v>
      </c>
      <c r="C584" s="666">
        <v>2019</v>
      </c>
      <c r="D584" s="666" t="s">
        <v>2356</v>
      </c>
      <c r="E584" s="666" t="s">
        <v>2449</v>
      </c>
      <c r="F584" s="666">
        <v>2.7269999999999999</v>
      </c>
      <c r="G584" s="668" t="s">
        <v>2336</v>
      </c>
      <c r="H584" s="666" t="s">
        <v>2337</v>
      </c>
      <c r="I584" s="666" t="s">
        <v>2208</v>
      </c>
      <c r="J584" s="666" t="s">
        <v>2376</v>
      </c>
      <c r="K584" s="666" t="s">
        <v>52</v>
      </c>
      <c r="L584" s="666" t="s">
        <v>2377</v>
      </c>
      <c r="M584" s="666" t="s">
        <v>2510</v>
      </c>
      <c r="N584" s="668" t="s">
        <v>2339</v>
      </c>
      <c r="O584" s="666" t="s">
        <v>1583</v>
      </c>
      <c r="P584" s="666" t="s">
        <v>2340</v>
      </c>
      <c r="Q584" s="666" t="s">
        <v>2340</v>
      </c>
      <c r="R584" s="677"/>
      <c r="S584" s="668" t="s">
        <v>90</v>
      </c>
      <c r="T584" s="666" t="s">
        <v>2268</v>
      </c>
      <c r="U584" s="668">
        <v>6</v>
      </c>
      <c r="V584" s="666">
        <v>5</v>
      </c>
      <c r="W584" s="666">
        <v>3</v>
      </c>
      <c r="X584" s="666">
        <v>2</v>
      </c>
      <c r="Y584" s="666">
        <v>2.5</v>
      </c>
      <c r="Z584" s="670">
        <v>83.333333333333343</v>
      </c>
      <c r="AA584" s="670">
        <v>75</v>
      </c>
      <c r="AB584" s="670">
        <v>40</v>
      </c>
      <c r="AC584" s="670">
        <v>16.666666666666664</v>
      </c>
      <c r="AD584" s="671">
        <v>1</v>
      </c>
      <c r="AE584" s="672">
        <v>1</v>
      </c>
      <c r="AF584" s="673">
        <v>1</v>
      </c>
      <c r="AG584" s="673">
        <v>1</v>
      </c>
      <c r="AH584" s="672">
        <v>0</v>
      </c>
      <c r="AI584" s="673">
        <v>1</v>
      </c>
      <c r="AJ584" s="674">
        <v>1</v>
      </c>
      <c r="AK584" s="675">
        <v>1</v>
      </c>
      <c r="AL584" s="675">
        <v>0</v>
      </c>
      <c r="AM584" s="675">
        <v>1</v>
      </c>
      <c r="AN584" s="676">
        <v>0</v>
      </c>
      <c r="AO584" s="672">
        <v>1</v>
      </c>
      <c r="AP584" s="675">
        <v>0</v>
      </c>
      <c r="AQ584" s="675">
        <v>1</v>
      </c>
      <c r="AR584" s="675">
        <v>0</v>
      </c>
      <c r="AS584" s="668"/>
    </row>
    <row r="585" spans="1:45" s="242" customFormat="1" x14ac:dyDescent="0.2">
      <c r="A585" s="666" t="s">
        <v>2509</v>
      </c>
      <c r="B585" s="666" t="s">
        <v>2288</v>
      </c>
      <c r="C585" s="666">
        <v>2019</v>
      </c>
      <c r="D585" s="666" t="s">
        <v>2356</v>
      </c>
      <c r="E585" s="666" t="s">
        <v>2449</v>
      </c>
      <c r="F585" s="666">
        <v>2.7269999999999999</v>
      </c>
      <c r="G585" s="668" t="s">
        <v>2336</v>
      </c>
      <c r="H585" s="666" t="s">
        <v>2337</v>
      </c>
      <c r="I585" s="666" t="s">
        <v>2208</v>
      </c>
      <c r="J585" s="666" t="s">
        <v>2376</v>
      </c>
      <c r="K585" s="666" t="s">
        <v>52</v>
      </c>
      <c r="L585" s="666" t="s">
        <v>2377</v>
      </c>
      <c r="M585" s="666" t="s">
        <v>2510</v>
      </c>
      <c r="N585" s="668" t="s">
        <v>2339</v>
      </c>
      <c r="O585" s="666" t="s">
        <v>1583</v>
      </c>
      <c r="P585" s="666" t="s">
        <v>2340</v>
      </c>
      <c r="Q585" s="666" t="s">
        <v>2340</v>
      </c>
      <c r="R585" s="677"/>
      <c r="S585" s="668" t="s">
        <v>90</v>
      </c>
      <c r="T585" s="666" t="s">
        <v>2269</v>
      </c>
      <c r="U585" s="668">
        <v>6</v>
      </c>
      <c r="V585" s="666">
        <v>5</v>
      </c>
      <c r="W585" s="666">
        <v>3</v>
      </c>
      <c r="X585" s="666">
        <v>2</v>
      </c>
      <c r="Y585" s="666">
        <v>2.5</v>
      </c>
      <c r="Z585" s="670">
        <v>83.333333333333343</v>
      </c>
      <c r="AA585" s="670">
        <v>75</v>
      </c>
      <c r="AB585" s="670">
        <v>40</v>
      </c>
      <c r="AC585" s="670">
        <v>16.666666666666664</v>
      </c>
      <c r="AD585" s="671">
        <v>1</v>
      </c>
      <c r="AE585" s="672">
        <v>1</v>
      </c>
      <c r="AF585" s="673">
        <v>1</v>
      </c>
      <c r="AG585" s="673">
        <v>1</v>
      </c>
      <c r="AH585" s="672">
        <v>0</v>
      </c>
      <c r="AI585" s="673">
        <v>1</v>
      </c>
      <c r="AJ585" s="674">
        <v>1</v>
      </c>
      <c r="AK585" s="675">
        <v>1</v>
      </c>
      <c r="AL585" s="675">
        <v>0</v>
      </c>
      <c r="AM585" s="675">
        <v>1</v>
      </c>
      <c r="AN585" s="676">
        <v>0</v>
      </c>
      <c r="AO585" s="672">
        <v>1</v>
      </c>
      <c r="AP585" s="675">
        <v>0</v>
      </c>
      <c r="AQ585" s="675">
        <v>1</v>
      </c>
      <c r="AR585" s="675">
        <v>0</v>
      </c>
      <c r="AS585" s="668"/>
    </row>
    <row r="586" spans="1:45" s="242" customFormat="1" x14ac:dyDescent="0.2">
      <c r="A586" s="666" t="s">
        <v>2509</v>
      </c>
      <c r="B586" s="666" t="s">
        <v>2288</v>
      </c>
      <c r="C586" s="666">
        <v>2019</v>
      </c>
      <c r="D586" s="666" t="s">
        <v>2356</v>
      </c>
      <c r="E586" s="666" t="s">
        <v>2449</v>
      </c>
      <c r="F586" s="666">
        <v>2.7269999999999999</v>
      </c>
      <c r="G586" s="668" t="s">
        <v>2336</v>
      </c>
      <c r="H586" s="666" t="s">
        <v>2337</v>
      </c>
      <c r="I586" s="666" t="s">
        <v>2208</v>
      </c>
      <c r="J586" s="666" t="s">
        <v>2376</v>
      </c>
      <c r="K586" s="666" t="s">
        <v>52</v>
      </c>
      <c r="L586" s="666" t="s">
        <v>2377</v>
      </c>
      <c r="M586" s="666" t="s">
        <v>2510</v>
      </c>
      <c r="N586" s="668" t="s">
        <v>2339</v>
      </c>
      <c r="O586" s="666" t="s">
        <v>1583</v>
      </c>
      <c r="P586" s="666" t="s">
        <v>2340</v>
      </c>
      <c r="Q586" s="666" t="s">
        <v>2340</v>
      </c>
      <c r="R586" s="677"/>
      <c r="S586" s="668" t="s">
        <v>90</v>
      </c>
      <c r="T586" s="666" t="s">
        <v>2270</v>
      </c>
      <c r="U586" s="668">
        <v>6</v>
      </c>
      <c r="V586" s="666">
        <v>5</v>
      </c>
      <c r="W586" s="666">
        <v>3</v>
      </c>
      <c r="X586" s="666">
        <v>2</v>
      </c>
      <c r="Y586" s="666">
        <v>2.5</v>
      </c>
      <c r="Z586" s="670">
        <v>83.333333333333343</v>
      </c>
      <c r="AA586" s="670">
        <v>75</v>
      </c>
      <c r="AB586" s="670">
        <v>40</v>
      </c>
      <c r="AC586" s="670">
        <v>16.666666666666664</v>
      </c>
      <c r="AD586" s="671">
        <v>1</v>
      </c>
      <c r="AE586" s="672">
        <v>1</v>
      </c>
      <c r="AF586" s="673">
        <v>1</v>
      </c>
      <c r="AG586" s="673">
        <v>1</v>
      </c>
      <c r="AH586" s="672">
        <v>0</v>
      </c>
      <c r="AI586" s="673">
        <v>1</v>
      </c>
      <c r="AJ586" s="674">
        <v>1</v>
      </c>
      <c r="AK586" s="675">
        <v>1</v>
      </c>
      <c r="AL586" s="675">
        <v>0</v>
      </c>
      <c r="AM586" s="675">
        <v>1</v>
      </c>
      <c r="AN586" s="676">
        <v>0</v>
      </c>
      <c r="AO586" s="672">
        <v>1</v>
      </c>
      <c r="AP586" s="675">
        <v>0</v>
      </c>
      <c r="AQ586" s="675">
        <v>1</v>
      </c>
      <c r="AR586" s="675">
        <v>0</v>
      </c>
      <c r="AS586" s="668"/>
    </row>
    <row r="587" spans="1:45" s="242" customFormat="1" x14ac:dyDescent="0.2">
      <c r="A587" s="666" t="s">
        <v>2509</v>
      </c>
      <c r="B587" s="666" t="s">
        <v>2288</v>
      </c>
      <c r="C587" s="666">
        <v>2019</v>
      </c>
      <c r="D587" s="666" t="s">
        <v>2356</v>
      </c>
      <c r="E587" s="666" t="s">
        <v>2449</v>
      </c>
      <c r="F587" s="666">
        <v>2.7269999999999999</v>
      </c>
      <c r="G587" s="668" t="s">
        <v>2336</v>
      </c>
      <c r="H587" s="666" t="s">
        <v>2337</v>
      </c>
      <c r="I587" s="666" t="s">
        <v>2208</v>
      </c>
      <c r="J587" s="666" t="s">
        <v>2376</v>
      </c>
      <c r="K587" s="666" t="s">
        <v>52</v>
      </c>
      <c r="L587" s="666" t="s">
        <v>2377</v>
      </c>
      <c r="M587" s="666" t="s">
        <v>2510</v>
      </c>
      <c r="N587" s="668" t="s">
        <v>2339</v>
      </c>
      <c r="O587" s="666" t="s">
        <v>1583</v>
      </c>
      <c r="P587" s="666" t="s">
        <v>2340</v>
      </c>
      <c r="Q587" s="666" t="s">
        <v>2340</v>
      </c>
      <c r="R587" s="677"/>
      <c r="S587" s="668" t="s">
        <v>90</v>
      </c>
      <c r="T587" s="666" t="s">
        <v>2271</v>
      </c>
      <c r="U587" s="668">
        <v>6</v>
      </c>
      <c r="V587" s="666">
        <v>5</v>
      </c>
      <c r="W587" s="666">
        <v>3</v>
      </c>
      <c r="X587" s="666">
        <v>2</v>
      </c>
      <c r="Y587" s="666">
        <v>2.5</v>
      </c>
      <c r="Z587" s="670">
        <v>83.333333333333343</v>
      </c>
      <c r="AA587" s="670">
        <v>75</v>
      </c>
      <c r="AB587" s="670">
        <v>40</v>
      </c>
      <c r="AC587" s="670">
        <v>16.666666666666664</v>
      </c>
      <c r="AD587" s="671">
        <v>1</v>
      </c>
      <c r="AE587" s="672">
        <v>1</v>
      </c>
      <c r="AF587" s="673">
        <v>1</v>
      </c>
      <c r="AG587" s="673">
        <v>1</v>
      </c>
      <c r="AH587" s="672">
        <v>0</v>
      </c>
      <c r="AI587" s="673">
        <v>1</v>
      </c>
      <c r="AJ587" s="674">
        <v>1</v>
      </c>
      <c r="AK587" s="675">
        <v>1</v>
      </c>
      <c r="AL587" s="675">
        <v>0</v>
      </c>
      <c r="AM587" s="675">
        <v>1</v>
      </c>
      <c r="AN587" s="676">
        <v>0</v>
      </c>
      <c r="AO587" s="672">
        <v>1</v>
      </c>
      <c r="AP587" s="675">
        <v>0</v>
      </c>
      <c r="AQ587" s="675">
        <v>1</v>
      </c>
      <c r="AR587" s="675">
        <v>0</v>
      </c>
      <c r="AS587" s="668"/>
    </row>
    <row r="588" spans="1:45" s="242" customFormat="1" x14ac:dyDescent="0.2">
      <c r="A588" s="666" t="s">
        <v>2509</v>
      </c>
      <c r="B588" s="666" t="s">
        <v>2288</v>
      </c>
      <c r="C588" s="666">
        <v>2019</v>
      </c>
      <c r="D588" s="666" t="s">
        <v>2356</v>
      </c>
      <c r="E588" s="666" t="s">
        <v>2449</v>
      </c>
      <c r="F588" s="666">
        <v>2.7269999999999999</v>
      </c>
      <c r="G588" s="668" t="s">
        <v>2336</v>
      </c>
      <c r="H588" s="666" t="s">
        <v>2337</v>
      </c>
      <c r="I588" s="666" t="s">
        <v>2208</v>
      </c>
      <c r="J588" s="666" t="s">
        <v>2376</v>
      </c>
      <c r="K588" s="666" t="s">
        <v>52</v>
      </c>
      <c r="L588" s="666" t="s">
        <v>2377</v>
      </c>
      <c r="M588" s="666" t="s">
        <v>2510</v>
      </c>
      <c r="N588" s="668" t="s">
        <v>2339</v>
      </c>
      <c r="O588" s="666" t="s">
        <v>1583</v>
      </c>
      <c r="P588" s="666" t="s">
        <v>2340</v>
      </c>
      <c r="Q588" s="666" t="s">
        <v>2340</v>
      </c>
      <c r="R588" s="677"/>
      <c r="S588" s="668" t="s">
        <v>90</v>
      </c>
      <c r="T588" s="666" t="s">
        <v>2265</v>
      </c>
      <c r="U588" s="668">
        <v>6</v>
      </c>
      <c r="V588" s="666">
        <v>5</v>
      </c>
      <c r="W588" s="666">
        <v>3</v>
      </c>
      <c r="X588" s="666">
        <v>2</v>
      </c>
      <c r="Y588" s="666">
        <v>2.5</v>
      </c>
      <c r="Z588" s="670">
        <v>83.333333333333343</v>
      </c>
      <c r="AA588" s="670">
        <v>75</v>
      </c>
      <c r="AB588" s="670">
        <v>40</v>
      </c>
      <c r="AC588" s="670">
        <v>16.666666666666664</v>
      </c>
      <c r="AD588" s="671">
        <v>1</v>
      </c>
      <c r="AE588" s="672">
        <v>1</v>
      </c>
      <c r="AF588" s="673">
        <v>1</v>
      </c>
      <c r="AG588" s="673">
        <v>1</v>
      </c>
      <c r="AH588" s="672">
        <v>0</v>
      </c>
      <c r="AI588" s="673">
        <v>1</v>
      </c>
      <c r="AJ588" s="674">
        <v>1</v>
      </c>
      <c r="AK588" s="675">
        <v>1</v>
      </c>
      <c r="AL588" s="675">
        <v>0</v>
      </c>
      <c r="AM588" s="675">
        <v>1</v>
      </c>
      <c r="AN588" s="676">
        <v>0</v>
      </c>
      <c r="AO588" s="672">
        <v>1</v>
      </c>
      <c r="AP588" s="675">
        <v>0</v>
      </c>
      <c r="AQ588" s="675">
        <v>1</v>
      </c>
      <c r="AR588" s="675">
        <v>0</v>
      </c>
      <c r="AS588" s="668"/>
    </row>
    <row r="589" spans="1:45" s="242" customFormat="1" x14ac:dyDescent="0.2">
      <c r="A589" s="666" t="s">
        <v>2509</v>
      </c>
      <c r="B589" s="666" t="s">
        <v>2288</v>
      </c>
      <c r="C589" s="666">
        <v>2019</v>
      </c>
      <c r="D589" s="666" t="s">
        <v>2356</v>
      </c>
      <c r="E589" s="666" t="s">
        <v>2449</v>
      </c>
      <c r="F589" s="666">
        <v>2.7269999999999999</v>
      </c>
      <c r="G589" s="668" t="s">
        <v>2336</v>
      </c>
      <c r="H589" s="666" t="s">
        <v>2337</v>
      </c>
      <c r="I589" s="666" t="s">
        <v>2208</v>
      </c>
      <c r="J589" s="666" t="s">
        <v>2376</v>
      </c>
      <c r="K589" s="666" t="s">
        <v>52</v>
      </c>
      <c r="L589" s="666" t="s">
        <v>2377</v>
      </c>
      <c r="M589" s="666" t="s">
        <v>2510</v>
      </c>
      <c r="N589" s="668" t="s">
        <v>2339</v>
      </c>
      <c r="O589" s="666" t="s">
        <v>1583</v>
      </c>
      <c r="P589" s="666" t="s">
        <v>2340</v>
      </c>
      <c r="Q589" s="666" t="s">
        <v>2340</v>
      </c>
      <c r="R589" s="677"/>
      <c r="S589" s="668" t="s">
        <v>90</v>
      </c>
      <c r="T589" s="666" t="s">
        <v>2266</v>
      </c>
      <c r="U589" s="668">
        <v>6</v>
      </c>
      <c r="V589" s="666">
        <v>5</v>
      </c>
      <c r="W589" s="666">
        <v>3</v>
      </c>
      <c r="X589" s="666">
        <v>2</v>
      </c>
      <c r="Y589" s="666">
        <v>2.5</v>
      </c>
      <c r="Z589" s="670">
        <v>83.333333333333343</v>
      </c>
      <c r="AA589" s="670">
        <v>75</v>
      </c>
      <c r="AB589" s="670">
        <v>40</v>
      </c>
      <c r="AC589" s="670">
        <v>16.666666666666664</v>
      </c>
      <c r="AD589" s="671">
        <v>1</v>
      </c>
      <c r="AE589" s="672">
        <v>1</v>
      </c>
      <c r="AF589" s="673">
        <v>1</v>
      </c>
      <c r="AG589" s="673">
        <v>1</v>
      </c>
      <c r="AH589" s="672">
        <v>0</v>
      </c>
      <c r="AI589" s="673">
        <v>1</v>
      </c>
      <c r="AJ589" s="674">
        <v>1</v>
      </c>
      <c r="AK589" s="675">
        <v>1</v>
      </c>
      <c r="AL589" s="675">
        <v>0</v>
      </c>
      <c r="AM589" s="675">
        <v>1</v>
      </c>
      <c r="AN589" s="676">
        <v>0</v>
      </c>
      <c r="AO589" s="672">
        <v>1</v>
      </c>
      <c r="AP589" s="675">
        <v>0</v>
      </c>
      <c r="AQ589" s="675">
        <v>1</v>
      </c>
      <c r="AR589" s="675">
        <v>0</v>
      </c>
      <c r="AS589" s="668"/>
    </row>
    <row r="590" spans="1:45" s="242" customFormat="1" x14ac:dyDescent="0.2">
      <c r="A590" s="666" t="s">
        <v>2509</v>
      </c>
      <c r="B590" s="666" t="s">
        <v>2288</v>
      </c>
      <c r="C590" s="666">
        <v>2019</v>
      </c>
      <c r="D590" s="666" t="s">
        <v>2356</v>
      </c>
      <c r="E590" s="666" t="s">
        <v>2449</v>
      </c>
      <c r="F590" s="666">
        <v>2.7269999999999999</v>
      </c>
      <c r="G590" s="668" t="s">
        <v>2336</v>
      </c>
      <c r="H590" s="666" t="s">
        <v>2337</v>
      </c>
      <c r="I590" s="666" t="s">
        <v>2208</v>
      </c>
      <c r="J590" s="666" t="s">
        <v>2376</v>
      </c>
      <c r="K590" s="666" t="s">
        <v>52</v>
      </c>
      <c r="L590" s="666" t="s">
        <v>2377</v>
      </c>
      <c r="M590" s="666" t="s">
        <v>2510</v>
      </c>
      <c r="N590" s="668" t="s">
        <v>2339</v>
      </c>
      <c r="O590" s="666" t="s">
        <v>1583</v>
      </c>
      <c r="P590" s="666" t="s">
        <v>2340</v>
      </c>
      <c r="Q590" s="666" t="s">
        <v>2340</v>
      </c>
      <c r="R590" s="677"/>
      <c r="S590" s="668" t="s">
        <v>90</v>
      </c>
      <c r="T590" s="666" t="s">
        <v>2267</v>
      </c>
      <c r="U590" s="668">
        <v>6</v>
      </c>
      <c r="V590" s="666">
        <v>5</v>
      </c>
      <c r="W590" s="666">
        <v>3</v>
      </c>
      <c r="X590" s="666">
        <v>2</v>
      </c>
      <c r="Y590" s="666">
        <v>2.5</v>
      </c>
      <c r="Z590" s="670">
        <v>83.333333333333343</v>
      </c>
      <c r="AA590" s="670">
        <v>75</v>
      </c>
      <c r="AB590" s="670">
        <v>40</v>
      </c>
      <c r="AC590" s="670">
        <v>16.666666666666664</v>
      </c>
      <c r="AD590" s="671">
        <v>1</v>
      </c>
      <c r="AE590" s="672">
        <v>1</v>
      </c>
      <c r="AF590" s="673">
        <v>1</v>
      </c>
      <c r="AG590" s="673">
        <v>1</v>
      </c>
      <c r="AH590" s="672">
        <v>0</v>
      </c>
      <c r="AI590" s="673">
        <v>1</v>
      </c>
      <c r="AJ590" s="674">
        <v>1</v>
      </c>
      <c r="AK590" s="675">
        <v>1</v>
      </c>
      <c r="AL590" s="675">
        <v>0</v>
      </c>
      <c r="AM590" s="675">
        <v>1</v>
      </c>
      <c r="AN590" s="676">
        <v>0</v>
      </c>
      <c r="AO590" s="672">
        <v>1</v>
      </c>
      <c r="AP590" s="675">
        <v>0</v>
      </c>
      <c r="AQ590" s="675">
        <v>1</v>
      </c>
      <c r="AR590" s="675">
        <v>0</v>
      </c>
      <c r="AS590" s="668"/>
    </row>
    <row r="591" spans="1:45" s="242" customFormat="1" x14ac:dyDescent="0.2">
      <c r="A591" s="666" t="s">
        <v>2509</v>
      </c>
      <c r="B591" s="666" t="s">
        <v>2288</v>
      </c>
      <c r="C591" s="666">
        <v>2019</v>
      </c>
      <c r="D591" s="666" t="s">
        <v>2356</v>
      </c>
      <c r="E591" s="666" t="s">
        <v>2449</v>
      </c>
      <c r="F591" s="666">
        <v>2.7269999999999999</v>
      </c>
      <c r="G591" s="668" t="s">
        <v>2336</v>
      </c>
      <c r="H591" s="666" t="s">
        <v>2337</v>
      </c>
      <c r="I591" s="666" t="s">
        <v>2208</v>
      </c>
      <c r="J591" s="666" t="s">
        <v>2376</v>
      </c>
      <c r="K591" s="666" t="s">
        <v>52</v>
      </c>
      <c r="L591" s="666" t="s">
        <v>2377</v>
      </c>
      <c r="M591" s="666" t="s">
        <v>2510</v>
      </c>
      <c r="N591" s="668" t="s">
        <v>2339</v>
      </c>
      <c r="O591" s="666" t="s">
        <v>1583</v>
      </c>
      <c r="P591" s="666" t="s">
        <v>2340</v>
      </c>
      <c r="Q591" s="666" t="s">
        <v>2340</v>
      </c>
      <c r="R591" s="677"/>
      <c r="S591" s="668" t="s">
        <v>90</v>
      </c>
      <c r="T591" s="666" t="s">
        <v>2268</v>
      </c>
      <c r="U591" s="668">
        <v>6</v>
      </c>
      <c r="V591" s="666">
        <v>5</v>
      </c>
      <c r="W591" s="666">
        <v>3</v>
      </c>
      <c r="X591" s="666">
        <v>2</v>
      </c>
      <c r="Y591" s="666">
        <v>2.5</v>
      </c>
      <c r="Z591" s="670">
        <v>83.333333333333343</v>
      </c>
      <c r="AA591" s="670">
        <v>75</v>
      </c>
      <c r="AB591" s="670">
        <v>40</v>
      </c>
      <c r="AC591" s="670">
        <v>16.666666666666664</v>
      </c>
      <c r="AD591" s="671">
        <v>1</v>
      </c>
      <c r="AE591" s="672">
        <v>1</v>
      </c>
      <c r="AF591" s="673">
        <v>1</v>
      </c>
      <c r="AG591" s="673">
        <v>1</v>
      </c>
      <c r="AH591" s="672">
        <v>0</v>
      </c>
      <c r="AI591" s="673">
        <v>1</v>
      </c>
      <c r="AJ591" s="674">
        <v>1</v>
      </c>
      <c r="AK591" s="675">
        <v>1</v>
      </c>
      <c r="AL591" s="675">
        <v>0</v>
      </c>
      <c r="AM591" s="675">
        <v>1</v>
      </c>
      <c r="AN591" s="676">
        <v>0</v>
      </c>
      <c r="AO591" s="672">
        <v>1</v>
      </c>
      <c r="AP591" s="675">
        <v>0</v>
      </c>
      <c r="AQ591" s="675">
        <v>1</v>
      </c>
      <c r="AR591" s="675">
        <v>0</v>
      </c>
      <c r="AS591" s="668"/>
    </row>
    <row r="592" spans="1:45" s="242" customFormat="1" x14ac:dyDescent="0.2">
      <c r="A592" s="666" t="s">
        <v>2509</v>
      </c>
      <c r="B592" s="666" t="s">
        <v>2288</v>
      </c>
      <c r="C592" s="666">
        <v>2019</v>
      </c>
      <c r="D592" s="666" t="s">
        <v>2356</v>
      </c>
      <c r="E592" s="666" t="s">
        <v>2449</v>
      </c>
      <c r="F592" s="666">
        <v>2.7269999999999999</v>
      </c>
      <c r="G592" s="668" t="s">
        <v>2336</v>
      </c>
      <c r="H592" s="666" t="s">
        <v>2337</v>
      </c>
      <c r="I592" s="666" t="s">
        <v>2208</v>
      </c>
      <c r="J592" s="666" t="s">
        <v>2376</v>
      </c>
      <c r="K592" s="666" t="s">
        <v>52</v>
      </c>
      <c r="L592" s="666" t="s">
        <v>2377</v>
      </c>
      <c r="M592" s="666" t="s">
        <v>2510</v>
      </c>
      <c r="N592" s="668" t="s">
        <v>2339</v>
      </c>
      <c r="O592" s="666" t="s">
        <v>1583</v>
      </c>
      <c r="P592" s="666" t="s">
        <v>2340</v>
      </c>
      <c r="Q592" s="666" t="s">
        <v>2340</v>
      </c>
      <c r="R592" s="677"/>
      <c r="S592" s="668" t="s">
        <v>90</v>
      </c>
      <c r="T592" s="666" t="s">
        <v>2269</v>
      </c>
      <c r="U592" s="668">
        <v>6</v>
      </c>
      <c r="V592" s="666">
        <v>5</v>
      </c>
      <c r="W592" s="666">
        <v>3</v>
      </c>
      <c r="X592" s="666">
        <v>2</v>
      </c>
      <c r="Y592" s="666">
        <v>2.5</v>
      </c>
      <c r="Z592" s="670">
        <v>83.333333333333343</v>
      </c>
      <c r="AA592" s="670">
        <v>75</v>
      </c>
      <c r="AB592" s="670">
        <v>40</v>
      </c>
      <c r="AC592" s="670">
        <v>16.666666666666664</v>
      </c>
      <c r="AD592" s="671">
        <v>1</v>
      </c>
      <c r="AE592" s="672">
        <v>1</v>
      </c>
      <c r="AF592" s="673">
        <v>1</v>
      </c>
      <c r="AG592" s="673">
        <v>1</v>
      </c>
      <c r="AH592" s="672">
        <v>0</v>
      </c>
      <c r="AI592" s="673">
        <v>1</v>
      </c>
      <c r="AJ592" s="674">
        <v>1</v>
      </c>
      <c r="AK592" s="675">
        <v>1</v>
      </c>
      <c r="AL592" s="675">
        <v>0</v>
      </c>
      <c r="AM592" s="675">
        <v>1</v>
      </c>
      <c r="AN592" s="676">
        <v>0</v>
      </c>
      <c r="AO592" s="672">
        <v>1</v>
      </c>
      <c r="AP592" s="675">
        <v>0</v>
      </c>
      <c r="AQ592" s="675">
        <v>1</v>
      </c>
      <c r="AR592" s="675">
        <v>0</v>
      </c>
      <c r="AS592" s="668"/>
    </row>
    <row r="593" spans="1:45" s="242" customFormat="1" x14ac:dyDescent="0.2">
      <c r="A593" s="666" t="s">
        <v>2509</v>
      </c>
      <c r="B593" s="666" t="s">
        <v>2288</v>
      </c>
      <c r="C593" s="666">
        <v>2019</v>
      </c>
      <c r="D593" s="666" t="s">
        <v>2356</v>
      </c>
      <c r="E593" s="666" t="s">
        <v>2449</v>
      </c>
      <c r="F593" s="666">
        <v>2.7269999999999999</v>
      </c>
      <c r="G593" s="668" t="s">
        <v>2336</v>
      </c>
      <c r="H593" s="666" t="s">
        <v>2337</v>
      </c>
      <c r="I593" s="666" t="s">
        <v>2208</v>
      </c>
      <c r="J593" s="666" t="s">
        <v>2376</v>
      </c>
      <c r="K593" s="666" t="s">
        <v>52</v>
      </c>
      <c r="L593" s="666" t="s">
        <v>2377</v>
      </c>
      <c r="M593" s="666" t="s">
        <v>2510</v>
      </c>
      <c r="N593" s="668" t="s">
        <v>2339</v>
      </c>
      <c r="O593" s="666" t="s">
        <v>1583</v>
      </c>
      <c r="P593" s="666" t="s">
        <v>2340</v>
      </c>
      <c r="Q593" s="666" t="s">
        <v>2340</v>
      </c>
      <c r="R593" s="677"/>
      <c r="S593" s="668" t="s">
        <v>90</v>
      </c>
      <c r="T593" s="666" t="s">
        <v>2270</v>
      </c>
      <c r="U593" s="668">
        <v>6</v>
      </c>
      <c r="V593" s="666">
        <v>5</v>
      </c>
      <c r="W593" s="666">
        <v>3</v>
      </c>
      <c r="X593" s="666">
        <v>2</v>
      </c>
      <c r="Y593" s="666">
        <v>2.5</v>
      </c>
      <c r="Z593" s="670">
        <v>83.333333333333343</v>
      </c>
      <c r="AA593" s="670">
        <v>75</v>
      </c>
      <c r="AB593" s="670">
        <v>40</v>
      </c>
      <c r="AC593" s="670">
        <v>16.666666666666664</v>
      </c>
      <c r="AD593" s="671">
        <v>1</v>
      </c>
      <c r="AE593" s="672">
        <v>1</v>
      </c>
      <c r="AF593" s="673">
        <v>1</v>
      </c>
      <c r="AG593" s="673">
        <v>1</v>
      </c>
      <c r="AH593" s="672">
        <v>0</v>
      </c>
      <c r="AI593" s="673">
        <v>1</v>
      </c>
      <c r="AJ593" s="674">
        <v>1</v>
      </c>
      <c r="AK593" s="675">
        <v>1</v>
      </c>
      <c r="AL593" s="675">
        <v>0</v>
      </c>
      <c r="AM593" s="675">
        <v>1</v>
      </c>
      <c r="AN593" s="676">
        <v>0</v>
      </c>
      <c r="AO593" s="672">
        <v>1</v>
      </c>
      <c r="AP593" s="675">
        <v>0</v>
      </c>
      <c r="AQ593" s="675">
        <v>1</v>
      </c>
      <c r="AR593" s="675">
        <v>0</v>
      </c>
      <c r="AS593" s="668"/>
    </row>
    <row r="594" spans="1:45" s="242" customFormat="1" x14ac:dyDescent="0.2">
      <c r="A594" s="666" t="s">
        <v>2509</v>
      </c>
      <c r="B594" s="666" t="s">
        <v>2288</v>
      </c>
      <c r="C594" s="666">
        <v>2019</v>
      </c>
      <c r="D594" s="666" t="s">
        <v>2356</v>
      </c>
      <c r="E594" s="666" t="s">
        <v>2449</v>
      </c>
      <c r="F594" s="666">
        <v>2.7269999999999999</v>
      </c>
      <c r="G594" s="668" t="s">
        <v>2336</v>
      </c>
      <c r="H594" s="666" t="s">
        <v>2337</v>
      </c>
      <c r="I594" s="666" t="s">
        <v>2208</v>
      </c>
      <c r="J594" s="666" t="s">
        <v>2376</v>
      </c>
      <c r="K594" s="666" t="s">
        <v>52</v>
      </c>
      <c r="L594" s="666" t="s">
        <v>2377</v>
      </c>
      <c r="M594" s="666" t="s">
        <v>2510</v>
      </c>
      <c r="N594" s="668" t="s">
        <v>2339</v>
      </c>
      <c r="O594" s="666" t="s">
        <v>1583</v>
      </c>
      <c r="P594" s="666" t="s">
        <v>2340</v>
      </c>
      <c r="Q594" s="666" t="s">
        <v>2340</v>
      </c>
      <c r="R594" s="677"/>
      <c r="S594" s="668" t="s">
        <v>90</v>
      </c>
      <c r="T594" s="666" t="s">
        <v>2271</v>
      </c>
      <c r="U594" s="668">
        <v>6</v>
      </c>
      <c r="V594" s="666">
        <v>5</v>
      </c>
      <c r="W594" s="666">
        <v>3</v>
      </c>
      <c r="X594" s="666">
        <v>2</v>
      </c>
      <c r="Y594" s="666">
        <v>2.5</v>
      </c>
      <c r="Z594" s="670">
        <v>83.333333333333343</v>
      </c>
      <c r="AA594" s="670">
        <v>75</v>
      </c>
      <c r="AB594" s="670">
        <v>40</v>
      </c>
      <c r="AC594" s="670">
        <v>16.666666666666664</v>
      </c>
      <c r="AD594" s="671">
        <v>1</v>
      </c>
      <c r="AE594" s="672">
        <v>1</v>
      </c>
      <c r="AF594" s="673">
        <v>1</v>
      </c>
      <c r="AG594" s="673">
        <v>1</v>
      </c>
      <c r="AH594" s="672">
        <v>0</v>
      </c>
      <c r="AI594" s="673">
        <v>1</v>
      </c>
      <c r="AJ594" s="674">
        <v>1</v>
      </c>
      <c r="AK594" s="675">
        <v>1</v>
      </c>
      <c r="AL594" s="675">
        <v>0</v>
      </c>
      <c r="AM594" s="675">
        <v>1</v>
      </c>
      <c r="AN594" s="676">
        <v>0</v>
      </c>
      <c r="AO594" s="672">
        <v>1</v>
      </c>
      <c r="AP594" s="675">
        <v>0</v>
      </c>
      <c r="AQ594" s="675">
        <v>1</v>
      </c>
      <c r="AR594" s="675">
        <v>0</v>
      </c>
      <c r="AS594" s="668"/>
    </row>
    <row r="595" spans="1:45" s="242" customFormat="1" x14ac:dyDescent="0.2">
      <c r="A595" s="666">
        <v>46</v>
      </c>
      <c r="B595" s="666" t="s">
        <v>2289</v>
      </c>
      <c r="C595" s="666">
        <v>2020</v>
      </c>
      <c r="D595" s="666" t="s">
        <v>2356</v>
      </c>
      <c r="E595" s="666" t="s">
        <v>2375</v>
      </c>
      <c r="F595" s="666">
        <v>4.3460000000000001</v>
      </c>
      <c r="G595" s="668" t="s">
        <v>2336</v>
      </c>
      <c r="H595" s="666" t="s">
        <v>2391</v>
      </c>
      <c r="I595" s="666" t="s">
        <v>2186</v>
      </c>
      <c r="J595" s="666" t="s">
        <v>52</v>
      </c>
      <c r="K595" s="666" t="s">
        <v>52</v>
      </c>
      <c r="L595" s="666" t="s">
        <v>52</v>
      </c>
      <c r="M595" s="666" t="s">
        <v>52</v>
      </c>
      <c r="N595" s="668" t="s">
        <v>2348</v>
      </c>
      <c r="O595" s="666" t="s">
        <v>1582</v>
      </c>
      <c r="P595" s="666" t="s">
        <v>2378</v>
      </c>
      <c r="Q595" s="684" t="s">
        <v>79</v>
      </c>
      <c r="R595" s="677"/>
      <c r="S595" s="668" t="s">
        <v>90</v>
      </c>
      <c r="T595" s="666" t="s">
        <v>90</v>
      </c>
      <c r="U595" s="668">
        <v>6</v>
      </c>
      <c r="V595" s="686"/>
      <c r="W595" s="666">
        <v>2</v>
      </c>
      <c r="X595" s="666">
        <v>3</v>
      </c>
      <c r="Y595" s="686"/>
      <c r="Z595" s="687"/>
      <c r="AA595" s="670">
        <v>50</v>
      </c>
      <c r="AB595" s="670">
        <v>60</v>
      </c>
      <c r="AC595" s="687"/>
      <c r="AD595" s="671">
        <v>1</v>
      </c>
      <c r="AE595" s="672">
        <v>1</v>
      </c>
      <c r="AF595" s="673">
        <v>0</v>
      </c>
      <c r="AG595" s="688"/>
      <c r="AH595" s="672">
        <v>0</v>
      </c>
      <c r="AI595" s="673">
        <v>1</v>
      </c>
      <c r="AJ595" s="674">
        <v>1</v>
      </c>
      <c r="AK595" s="675">
        <v>1</v>
      </c>
      <c r="AL595" s="675">
        <v>0</v>
      </c>
      <c r="AM595" s="675">
        <v>0</v>
      </c>
      <c r="AN595" s="676">
        <v>1</v>
      </c>
      <c r="AO595" s="672">
        <v>1</v>
      </c>
      <c r="AP595" s="675">
        <v>0</v>
      </c>
      <c r="AQ595" s="675">
        <v>1</v>
      </c>
      <c r="AR595" s="675">
        <v>0</v>
      </c>
      <c r="AS595" s="668"/>
    </row>
    <row r="596" spans="1:45" s="242" customFormat="1" x14ac:dyDescent="0.2">
      <c r="A596" s="666">
        <v>46</v>
      </c>
      <c r="B596" s="666" t="s">
        <v>2289</v>
      </c>
      <c r="C596" s="666">
        <v>2020</v>
      </c>
      <c r="D596" s="666" t="s">
        <v>2356</v>
      </c>
      <c r="E596" s="666" t="s">
        <v>2375</v>
      </c>
      <c r="F596" s="666">
        <v>4.3460000000000001</v>
      </c>
      <c r="G596" s="668" t="s">
        <v>2336</v>
      </c>
      <c r="H596" s="666" t="s">
        <v>2391</v>
      </c>
      <c r="I596" s="666" t="s">
        <v>2186</v>
      </c>
      <c r="J596" s="666" t="s">
        <v>52</v>
      </c>
      <c r="K596" s="666" t="s">
        <v>52</v>
      </c>
      <c r="L596" s="666" t="s">
        <v>52</v>
      </c>
      <c r="M596" s="666" t="s">
        <v>52</v>
      </c>
      <c r="N596" s="668" t="s">
        <v>2348</v>
      </c>
      <c r="O596" s="666" t="s">
        <v>1582</v>
      </c>
      <c r="P596" s="666" t="s">
        <v>2378</v>
      </c>
      <c r="Q596" s="684" t="s">
        <v>79</v>
      </c>
      <c r="R596" s="677"/>
      <c r="S596" s="668" t="s">
        <v>1596</v>
      </c>
      <c r="T596" s="666" t="s">
        <v>2191</v>
      </c>
      <c r="U596" s="668">
        <v>4</v>
      </c>
      <c r="V596" s="686"/>
      <c r="W596" s="666">
        <v>2</v>
      </c>
      <c r="X596" s="666">
        <v>3</v>
      </c>
      <c r="Y596" s="686"/>
      <c r="Z596" s="687"/>
      <c r="AA596" s="670">
        <v>50</v>
      </c>
      <c r="AB596" s="670">
        <v>60</v>
      </c>
      <c r="AC596" s="687"/>
      <c r="AD596" s="671">
        <v>1</v>
      </c>
      <c r="AE596" s="672">
        <v>1</v>
      </c>
      <c r="AF596" s="673">
        <v>0</v>
      </c>
      <c r="AG596" s="688"/>
      <c r="AH596" s="672">
        <v>0</v>
      </c>
      <c r="AI596" s="673">
        <v>1</v>
      </c>
      <c r="AJ596" s="674">
        <v>1</v>
      </c>
      <c r="AK596" s="675">
        <v>1</v>
      </c>
      <c r="AL596" s="675">
        <v>0</v>
      </c>
      <c r="AM596" s="675">
        <v>0</v>
      </c>
      <c r="AN596" s="676">
        <v>1</v>
      </c>
      <c r="AO596" s="672">
        <v>1</v>
      </c>
      <c r="AP596" s="675">
        <v>0</v>
      </c>
      <c r="AQ596" s="675">
        <v>1</v>
      </c>
      <c r="AR596" s="675">
        <v>0</v>
      </c>
      <c r="AS596" s="668"/>
    </row>
    <row r="597" spans="1:45" s="242" customFormat="1" x14ac:dyDescent="0.2">
      <c r="A597" s="666">
        <v>46</v>
      </c>
      <c r="B597" s="666" t="s">
        <v>2289</v>
      </c>
      <c r="C597" s="666">
        <v>2020</v>
      </c>
      <c r="D597" s="666" t="s">
        <v>2356</v>
      </c>
      <c r="E597" s="666" t="s">
        <v>2375</v>
      </c>
      <c r="F597" s="666">
        <v>4.3460000000000001</v>
      </c>
      <c r="G597" s="668" t="s">
        <v>2336</v>
      </c>
      <c r="H597" s="666" t="s">
        <v>2391</v>
      </c>
      <c r="I597" s="666" t="s">
        <v>2186</v>
      </c>
      <c r="J597" s="666" t="s">
        <v>52</v>
      </c>
      <c r="K597" s="666" t="s">
        <v>52</v>
      </c>
      <c r="L597" s="666" t="s">
        <v>52</v>
      </c>
      <c r="M597" s="666" t="s">
        <v>52</v>
      </c>
      <c r="N597" s="668" t="s">
        <v>2348</v>
      </c>
      <c r="O597" s="666" t="s">
        <v>1582</v>
      </c>
      <c r="P597" s="666" t="s">
        <v>2378</v>
      </c>
      <c r="Q597" s="684" t="s">
        <v>79</v>
      </c>
      <c r="R597" s="677"/>
      <c r="S597" s="668" t="s">
        <v>1596</v>
      </c>
      <c r="T597" s="666" t="s">
        <v>2192</v>
      </c>
      <c r="U597" s="668">
        <v>4</v>
      </c>
      <c r="V597" s="686"/>
      <c r="W597" s="666">
        <v>2</v>
      </c>
      <c r="X597" s="666">
        <v>3</v>
      </c>
      <c r="Y597" s="686"/>
      <c r="Z597" s="687"/>
      <c r="AA597" s="670">
        <v>50</v>
      </c>
      <c r="AB597" s="670">
        <v>60</v>
      </c>
      <c r="AC597" s="687"/>
      <c r="AD597" s="671">
        <v>1</v>
      </c>
      <c r="AE597" s="672">
        <v>1</v>
      </c>
      <c r="AF597" s="673">
        <v>0</v>
      </c>
      <c r="AG597" s="688"/>
      <c r="AH597" s="672">
        <v>0</v>
      </c>
      <c r="AI597" s="673">
        <v>1</v>
      </c>
      <c r="AJ597" s="674">
        <v>1</v>
      </c>
      <c r="AK597" s="675">
        <v>1</v>
      </c>
      <c r="AL597" s="675">
        <v>0</v>
      </c>
      <c r="AM597" s="675">
        <v>0</v>
      </c>
      <c r="AN597" s="676">
        <v>1</v>
      </c>
      <c r="AO597" s="672">
        <v>1</v>
      </c>
      <c r="AP597" s="675">
        <v>0</v>
      </c>
      <c r="AQ597" s="675">
        <v>1</v>
      </c>
      <c r="AR597" s="675">
        <v>0</v>
      </c>
      <c r="AS597" s="668"/>
    </row>
    <row r="598" spans="1:45" s="242" customFormat="1" x14ac:dyDescent="0.2">
      <c r="A598" s="666">
        <v>46</v>
      </c>
      <c r="B598" s="666" t="s">
        <v>2289</v>
      </c>
      <c r="C598" s="666">
        <v>2020</v>
      </c>
      <c r="D598" s="666" t="s">
        <v>2356</v>
      </c>
      <c r="E598" s="666" t="s">
        <v>2375</v>
      </c>
      <c r="F598" s="666">
        <v>4.3460000000000001</v>
      </c>
      <c r="G598" s="668" t="s">
        <v>2336</v>
      </c>
      <c r="H598" s="666" t="s">
        <v>2391</v>
      </c>
      <c r="I598" s="666" t="s">
        <v>2186</v>
      </c>
      <c r="J598" s="666" t="s">
        <v>52</v>
      </c>
      <c r="K598" s="666" t="s">
        <v>52</v>
      </c>
      <c r="L598" s="666" t="s">
        <v>52</v>
      </c>
      <c r="M598" s="666" t="s">
        <v>52</v>
      </c>
      <c r="N598" s="668" t="s">
        <v>2348</v>
      </c>
      <c r="O598" s="666" t="s">
        <v>1582</v>
      </c>
      <c r="P598" s="666" t="s">
        <v>2378</v>
      </c>
      <c r="Q598" s="684" t="s">
        <v>79</v>
      </c>
      <c r="R598" s="677"/>
      <c r="S598" s="668" t="s">
        <v>1602</v>
      </c>
      <c r="T598" s="666" t="s">
        <v>2193</v>
      </c>
      <c r="U598" s="668">
        <v>5</v>
      </c>
      <c r="V598" s="686"/>
      <c r="W598" s="666">
        <v>2</v>
      </c>
      <c r="X598" s="666">
        <v>3</v>
      </c>
      <c r="Y598" s="686"/>
      <c r="Z598" s="687"/>
      <c r="AA598" s="670">
        <v>50</v>
      </c>
      <c r="AB598" s="670">
        <v>60</v>
      </c>
      <c r="AC598" s="687"/>
      <c r="AD598" s="671">
        <v>1</v>
      </c>
      <c r="AE598" s="672">
        <v>1</v>
      </c>
      <c r="AF598" s="673">
        <v>0</v>
      </c>
      <c r="AG598" s="688"/>
      <c r="AH598" s="672">
        <v>0</v>
      </c>
      <c r="AI598" s="673">
        <v>1</v>
      </c>
      <c r="AJ598" s="674">
        <v>1</v>
      </c>
      <c r="AK598" s="675">
        <v>1</v>
      </c>
      <c r="AL598" s="675">
        <v>0</v>
      </c>
      <c r="AM598" s="675">
        <v>0</v>
      </c>
      <c r="AN598" s="676">
        <v>1</v>
      </c>
      <c r="AO598" s="672">
        <v>1</v>
      </c>
      <c r="AP598" s="675">
        <v>0</v>
      </c>
      <c r="AQ598" s="675">
        <v>1</v>
      </c>
      <c r="AR598" s="675">
        <v>0</v>
      </c>
      <c r="AS598" s="668"/>
    </row>
    <row r="599" spans="1:45" s="242" customFormat="1" x14ac:dyDescent="0.2">
      <c r="A599" s="666">
        <v>46</v>
      </c>
      <c r="B599" s="666" t="s">
        <v>2289</v>
      </c>
      <c r="C599" s="666">
        <v>2020</v>
      </c>
      <c r="D599" s="666" t="s">
        <v>2356</v>
      </c>
      <c r="E599" s="666" t="s">
        <v>2375</v>
      </c>
      <c r="F599" s="666">
        <v>4.3460000000000001</v>
      </c>
      <c r="G599" s="668" t="s">
        <v>2336</v>
      </c>
      <c r="H599" s="666" t="s">
        <v>2391</v>
      </c>
      <c r="I599" s="666" t="s">
        <v>2186</v>
      </c>
      <c r="J599" s="666" t="s">
        <v>52</v>
      </c>
      <c r="K599" s="666" t="s">
        <v>52</v>
      </c>
      <c r="L599" s="666" t="s">
        <v>52</v>
      </c>
      <c r="M599" s="666" t="s">
        <v>52</v>
      </c>
      <c r="N599" s="668" t="s">
        <v>2348</v>
      </c>
      <c r="O599" s="666" t="s">
        <v>1582</v>
      </c>
      <c r="P599" s="666" t="s">
        <v>2378</v>
      </c>
      <c r="Q599" s="684" t="s">
        <v>79</v>
      </c>
      <c r="R599" s="677"/>
      <c r="S599" s="668" t="s">
        <v>1596</v>
      </c>
      <c r="T599" s="666" t="s">
        <v>2199</v>
      </c>
      <c r="U599" s="668">
        <v>3</v>
      </c>
      <c r="V599" s="686"/>
      <c r="W599" s="666">
        <v>2</v>
      </c>
      <c r="X599" s="666">
        <v>3</v>
      </c>
      <c r="Y599" s="686"/>
      <c r="Z599" s="687"/>
      <c r="AA599" s="670">
        <v>50</v>
      </c>
      <c r="AB599" s="670">
        <v>60</v>
      </c>
      <c r="AC599" s="687"/>
      <c r="AD599" s="671">
        <v>1</v>
      </c>
      <c r="AE599" s="672">
        <v>1</v>
      </c>
      <c r="AF599" s="673">
        <v>0</v>
      </c>
      <c r="AG599" s="688"/>
      <c r="AH599" s="672">
        <v>0</v>
      </c>
      <c r="AI599" s="673">
        <v>1</v>
      </c>
      <c r="AJ599" s="674">
        <v>1</v>
      </c>
      <c r="AK599" s="675">
        <v>1</v>
      </c>
      <c r="AL599" s="675">
        <v>0</v>
      </c>
      <c r="AM599" s="675">
        <v>0</v>
      </c>
      <c r="AN599" s="676">
        <v>1</v>
      </c>
      <c r="AO599" s="672">
        <v>1</v>
      </c>
      <c r="AP599" s="675">
        <v>0</v>
      </c>
      <c r="AQ599" s="675">
        <v>1</v>
      </c>
      <c r="AR599" s="675">
        <v>0</v>
      </c>
      <c r="AS599" s="668"/>
    </row>
    <row r="600" spans="1:45" s="242" customFormat="1" x14ac:dyDescent="0.2">
      <c r="A600" s="666">
        <v>46</v>
      </c>
      <c r="B600" s="666" t="s">
        <v>2289</v>
      </c>
      <c r="C600" s="666">
        <v>2020</v>
      </c>
      <c r="D600" s="666" t="s">
        <v>2356</v>
      </c>
      <c r="E600" s="666" t="s">
        <v>2375</v>
      </c>
      <c r="F600" s="666">
        <v>4.3460000000000001</v>
      </c>
      <c r="G600" s="668" t="s">
        <v>2336</v>
      </c>
      <c r="H600" s="666" t="s">
        <v>2391</v>
      </c>
      <c r="I600" s="666" t="s">
        <v>2186</v>
      </c>
      <c r="J600" s="666" t="s">
        <v>52</v>
      </c>
      <c r="K600" s="666" t="s">
        <v>52</v>
      </c>
      <c r="L600" s="666" t="s">
        <v>52</v>
      </c>
      <c r="M600" s="666" t="s">
        <v>52</v>
      </c>
      <c r="N600" s="668" t="s">
        <v>2348</v>
      </c>
      <c r="O600" s="666" t="s">
        <v>1582</v>
      </c>
      <c r="P600" s="666" t="s">
        <v>2378</v>
      </c>
      <c r="Q600" s="684" t="s">
        <v>78</v>
      </c>
      <c r="R600" s="677"/>
      <c r="S600" s="668" t="s">
        <v>90</v>
      </c>
      <c r="T600" s="666" t="s">
        <v>90</v>
      </c>
      <c r="U600" s="668">
        <v>6</v>
      </c>
      <c r="V600" s="686"/>
      <c r="W600" s="666">
        <v>2</v>
      </c>
      <c r="X600" s="666">
        <v>3</v>
      </c>
      <c r="Y600" s="686"/>
      <c r="Z600" s="687"/>
      <c r="AA600" s="670">
        <v>50</v>
      </c>
      <c r="AB600" s="670">
        <v>60</v>
      </c>
      <c r="AC600" s="687"/>
      <c r="AD600" s="671">
        <v>1</v>
      </c>
      <c r="AE600" s="672">
        <v>1</v>
      </c>
      <c r="AF600" s="673">
        <v>0</v>
      </c>
      <c r="AG600" s="688"/>
      <c r="AH600" s="672">
        <v>0</v>
      </c>
      <c r="AI600" s="673">
        <v>1</v>
      </c>
      <c r="AJ600" s="674">
        <v>1</v>
      </c>
      <c r="AK600" s="675">
        <v>1</v>
      </c>
      <c r="AL600" s="675">
        <v>0</v>
      </c>
      <c r="AM600" s="675">
        <v>0</v>
      </c>
      <c r="AN600" s="676">
        <v>1</v>
      </c>
      <c r="AO600" s="672">
        <v>1</v>
      </c>
      <c r="AP600" s="675">
        <v>0</v>
      </c>
      <c r="AQ600" s="675">
        <v>1</v>
      </c>
      <c r="AR600" s="675">
        <v>0</v>
      </c>
      <c r="AS600" s="668"/>
    </row>
    <row r="601" spans="1:45" s="242" customFormat="1" x14ac:dyDescent="0.2">
      <c r="A601" s="666">
        <v>46</v>
      </c>
      <c r="B601" s="666" t="s">
        <v>2289</v>
      </c>
      <c r="C601" s="666">
        <v>2020</v>
      </c>
      <c r="D601" s="666" t="s">
        <v>2356</v>
      </c>
      <c r="E601" s="666" t="s">
        <v>2375</v>
      </c>
      <c r="F601" s="666">
        <v>4.3460000000000001</v>
      </c>
      <c r="G601" s="668" t="s">
        <v>2336</v>
      </c>
      <c r="H601" s="666" t="s">
        <v>2391</v>
      </c>
      <c r="I601" s="666" t="s">
        <v>2186</v>
      </c>
      <c r="J601" s="666" t="s">
        <v>52</v>
      </c>
      <c r="K601" s="666" t="s">
        <v>52</v>
      </c>
      <c r="L601" s="666" t="s">
        <v>52</v>
      </c>
      <c r="M601" s="666" t="s">
        <v>52</v>
      </c>
      <c r="N601" s="668" t="s">
        <v>2348</v>
      </c>
      <c r="O601" s="666" t="s">
        <v>1582</v>
      </c>
      <c r="P601" s="666" t="s">
        <v>2378</v>
      </c>
      <c r="Q601" s="684" t="s">
        <v>78</v>
      </c>
      <c r="R601" s="677"/>
      <c r="S601" s="668" t="s">
        <v>1596</v>
      </c>
      <c r="T601" s="666" t="s">
        <v>2191</v>
      </c>
      <c r="U601" s="668">
        <v>4</v>
      </c>
      <c r="V601" s="686"/>
      <c r="W601" s="666">
        <v>2</v>
      </c>
      <c r="X601" s="666">
        <v>3</v>
      </c>
      <c r="Y601" s="686"/>
      <c r="Z601" s="687"/>
      <c r="AA601" s="670">
        <v>50</v>
      </c>
      <c r="AB601" s="670">
        <v>60</v>
      </c>
      <c r="AC601" s="687"/>
      <c r="AD601" s="671">
        <v>1</v>
      </c>
      <c r="AE601" s="672">
        <v>1</v>
      </c>
      <c r="AF601" s="673">
        <v>0</v>
      </c>
      <c r="AG601" s="688"/>
      <c r="AH601" s="672">
        <v>0</v>
      </c>
      <c r="AI601" s="673">
        <v>1</v>
      </c>
      <c r="AJ601" s="674">
        <v>1</v>
      </c>
      <c r="AK601" s="675">
        <v>1</v>
      </c>
      <c r="AL601" s="675">
        <v>0</v>
      </c>
      <c r="AM601" s="675">
        <v>0</v>
      </c>
      <c r="AN601" s="676">
        <v>1</v>
      </c>
      <c r="AO601" s="672">
        <v>1</v>
      </c>
      <c r="AP601" s="675">
        <v>0</v>
      </c>
      <c r="AQ601" s="675">
        <v>1</v>
      </c>
      <c r="AR601" s="675">
        <v>0</v>
      </c>
      <c r="AS601" s="668"/>
    </row>
    <row r="602" spans="1:45" s="242" customFormat="1" x14ac:dyDescent="0.2">
      <c r="A602" s="666">
        <v>46</v>
      </c>
      <c r="B602" s="666" t="s">
        <v>2289</v>
      </c>
      <c r="C602" s="666">
        <v>2020</v>
      </c>
      <c r="D602" s="666" t="s">
        <v>2356</v>
      </c>
      <c r="E602" s="666" t="s">
        <v>2375</v>
      </c>
      <c r="F602" s="666">
        <v>4.3460000000000001</v>
      </c>
      <c r="G602" s="668" t="s">
        <v>2336</v>
      </c>
      <c r="H602" s="666" t="s">
        <v>2391</v>
      </c>
      <c r="I602" s="666" t="s">
        <v>2186</v>
      </c>
      <c r="J602" s="666" t="s">
        <v>52</v>
      </c>
      <c r="K602" s="666" t="s">
        <v>52</v>
      </c>
      <c r="L602" s="666" t="s">
        <v>52</v>
      </c>
      <c r="M602" s="666" t="s">
        <v>52</v>
      </c>
      <c r="N602" s="668" t="s">
        <v>2348</v>
      </c>
      <c r="O602" s="666" t="s">
        <v>1582</v>
      </c>
      <c r="P602" s="666" t="s">
        <v>2378</v>
      </c>
      <c r="Q602" s="684" t="s">
        <v>78</v>
      </c>
      <c r="R602" s="677"/>
      <c r="S602" s="668" t="s">
        <v>1596</v>
      </c>
      <c r="T602" s="666" t="s">
        <v>2192</v>
      </c>
      <c r="U602" s="668">
        <v>4</v>
      </c>
      <c r="V602" s="686"/>
      <c r="W602" s="666">
        <v>2</v>
      </c>
      <c r="X602" s="666">
        <v>3</v>
      </c>
      <c r="Y602" s="686"/>
      <c r="Z602" s="687"/>
      <c r="AA602" s="670">
        <v>50</v>
      </c>
      <c r="AB602" s="670">
        <v>60</v>
      </c>
      <c r="AC602" s="687"/>
      <c r="AD602" s="671">
        <v>1</v>
      </c>
      <c r="AE602" s="672">
        <v>1</v>
      </c>
      <c r="AF602" s="673">
        <v>0</v>
      </c>
      <c r="AG602" s="688"/>
      <c r="AH602" s="672">
        <v>0</v>
      </c>
      <c r="AI602" s="673">
        <v>1</v>
      </c>
      <c r="AJ602" s="674">
        <v>1</v>
      </c>
      <c r="AK602" s="675">
        <v>1</v>
      </c>
      <c r="AL602" s="675">
        <v>0</v>
      </c>
      <c r="AM602" s="675">
        <v>0</v>
      </c>
      <c r="AN602" s="676">
        <v>1</v>
      </c>
      <c r="AO602" s="672">
        <v>1</v>
      </c>
      <c r="AP602" s="675">
        <v>0</v>
      </c>
      <c r="AQ602" s="675">
        <v>1</v>
      </c>
      <c r="AR602" s="675">
        <v>0</v>
      </c>
      <c r="AS602" s="668"/>
    </row>
    <row r="603" spans="1:45" s="242" customFormat="1" x14ac:dyDescent="0.2">
      <c r="A603" s="666">
        <v>46</v>
      </c>
      <c r="B603" s="666" t="s">
        <v>2289</v>
      </c>
      <c r="C603" s="666">
        <v>2020</v>
      </c>
      <c r="D603" s="666" t="s">
        <v>2356</v>
      </c>
      <c r="E603" s="666" t="s">
        <v>2375</v>
      </c>
      <c r="F603" s="666">
        <v>4.3460000000000001</v>
      </c>
      <c r="G603" s="668" t="s">
        <v>2336</v>
      </c>
      <c r="H603" s="666" t="s">
        <v>2391</v>
      </c>
      <c r="I603" s="666" t="s">
        <v>2186</v>
      </c>
      <c r="J603" s="666" t="s">
        <v>52</v>
      </c>
      <c r="K603" s="666" t="s">
        <v>52</v>
      </c>
      <c r="L603" s="666" t="s">
        <v>52</v>
      </c>
      <c r="M603" s="666" t="s">
        <v>52</v>
      </c>
      <c r="N603" s="668" t="s">
        <v>2348</v>
      </c>
      <c r="O603" s="666" t="s">
        <v>1582</v>
      </c>
      <c r="P603" s="666" t="s">
        <v>2378</v>
      </c>
      <c r="Q603" s="684" t="s">
        <v>78</v>
      </c>
      <c r="R603" s="677"/>
      <c r="S603" s="668" t="s">
        <v>1602</v>
      </c>
      <c r="T603" s="666" t="s">
        <v>2193</v>
      </c>
      <c r="U603" s="668">
        <v>5</v>
      </c>
      <c r="V603" s="686"/>
      <c r="W603" s="666">
        <v>2</v>
      </c>
      <c r="X603" s="666">
        <v>3</v>
      </c>
      <c r="Y603" s="686"/>
      <c r="Z603" s="687"/>
      <c r="AA603" s="670">
        <v>50</v>
      </c>
      <c r="AB603" s="670">
        <v>60</v>
      </c>
      <c r="AC603" s="687"/>
      <c r="AD603" s="671">
        <v>1</v>
      </c>
      <c r="AE603" s="672">
        <v>1</v>
      </c>
      <c r="AF603" s="673">
        <v>0</v>
      </c>
      <c r="AG603" s="688"/>
      <c r="AH603" s="672">
        <v>0</v>
      </c>
      <c r="AI603" s="673">
        <v>1</v>
      </c>
      <c r="AJ603" s="674">
        <v>1</v>
      </c>
      <c r="AK603" s="675">
        <v>1</v>
      </c>
      <c r="AL603" s="675">
        <v>0</v>
      </c>
      <c r="AM603" s="675">
        <v>0</v>
      </c>
      <c r="AN603" s="676">
        <v>1</v>
      </c>
      <c r="AO603" s="672">
        <v>1</v>
      </c>
      <c r="AP603" s="675">
        <v>0</v>
      </c>
      <c r="AQ603" s="675">
        <v>1</v>
      </c>
      <c r="AR603" s="675">
        <v>0</v>
      </c>
      <c r="AS603" s="668"/>
    </row>
    <row r="604" spans="1:45" s="242" customFormat="1" x14ac:dyDescent="0.2">
      <c r="A604" s="666">
        <v>46</v>
      </c>
      <c r="B604" s="666" t="s">
        <v>2289</v>
      </c>
      <c r="C604" s="666">
        <v>2020</v>
      </c>
      <c r="D604" s="666" t="s">
        <v>2356</v>
      </c>
      <c r="E604" s="666" t="s">
        <v>2375</v>
      </c>
      <c r="F604" s="666">
        <v>4.3460000000000001</v>
      </c>
      <c r="G604" s="668" t="s">
        <v>2336</v>
      </c>
      <c r="H604" s="666" t="s">
        <v>2391</v>
      </c>
      <c r="I604" s="666" t="s">
        <v>2186</v>
      </c>
      <c r="J604" s="666" t="s">
        <v>52</v>
      </c>
      <c r="K604" s="666" t="s">
        <v>52</v>
      </c>
      <c r="L604" s="666" t="s">
        <v>52</v>
      </c>
      <c r="M604" s="666" t="s">
        <v>52</v>
      </c>
      <c r="N604" s="668" t="s">
        <v>2348</v>
      </c>
      <c r="O604" s="666" t="s">
        <v>1582</v>
      </c>
      <c r="P604" s="666" t="s">
        <v>2378</v>
      </c>
      <c r="Q604" s="684" t="s">
        <v>78</v>
      </c>
      <c r="R604" s="677"/>
      <c r="S604" s="668" t="s">
        <v>1596</v>
      </c>
      <c r="T604" s="666" t="s">
        <v>2199</v>
      </c>
      <c r="U604" s="668">
        <v>3</v>
      </c>
      <c r="V604" s="686"/>
      <c r="W604" s="666">
        <v>2</v>
      </c>
      <c r="X604" s="666">
        <v>3</v>
      </c>
      <c r="Y604" s="686"/>
      <c r="Z604" s="687"/>
      <c r="AA604" s="670">
        <v>50</v>
      </c>
      <c r="AB604" s="670">
        <v>60</v>
      </c>
      <c r="AC604" s="687"/>
      <c r="AD604" s="671">
        <v>1</v>
      </c>
      <c r="AE604" s="672">
        <v>1</v>
      </c>
      <c r="AF604" s="673">
        <v>0</v>
      </c>
      <c r="AG604" s="688"/>
      <c r="AH604" s="672">
        <v>0</v>
      </c>
      <c r="AI604" s="673">
        <v>1</v>
      </c>
      <c r="AJ604" s="674">
        <v>1</v>
      </c>
      <c r="AK604" s="675">
        <v>1</v>
      </c>
      <c r="AL604" s="675">
        <v>0</v>
      </c>
      <c r="AM604" s="675">
        <v>0</v>
      </c>
      <c r="AN604" s="676">
        <v>1</v>
      </c>
      <c r="AO604" s="672">
        <v>1</v>
      </c>
      <c r="AP604" s="675">
        <v>0</v>
      </c>
      <c r="AQ604" s="675">
        <v>1</v>
      </c>
      <c r="AR604" s="675">
        <v>0</v>
      </c>
      <c r="AS604" s="668"/>
    </row>
    <row r="605" spans="1:45" s="242" customFormat="1" x14ac:dyDescent="0.2">
      <c r="A605" s="666">
        <v>46</v>
      </c>
      <c r="B605" s="666" t="s">
        <v>2289</v>
      </c>
      <c r="C605" s="666">
        <v>2020</v>
      </c>
      <c r="D605" s="666" t="s">
        <v>2356</v>
      </c>
      <c r="E605" s="666" t="s">
        <v>2375</v>
      </c>
      <c r="F605" s="666">
        <v>4.3460000000000001</v>
      </c>
      <c r="G605" s="668" t="s">
        <v>2336</v>
      </c>
      <c r="H605" s="666" t="s">
        <v>2391</v>
      </c>
      <c r="I605" s="666" t="s">
        <v>2186</v>
      </c>
      <c r="J605" s="666" t="s">
        <v>52</v>
      </c>
      <c r="K605" s="666" t="s">
        <v>52</v>
      </c>
      <c r="L605" s="666" t="s">
        <v>52</v>
      </c>
      <c r="M605" s="666" t="s">
        <v>52</v>
      </c>
      <c r="N605" s="668" t="s">
        <v>2348</v>
      </c>
      <c r="O605" s="666" t="s">
        <v>1582</v>
      </c>
      <c r="P605" s="666" t="s">
        <v>2378</v>
      </c>
      <c r="Q605" s="684" t="s">
        <v>247</v>
      </c>
      <c r="R605" s="677"/>
      <c r="S605" s="668" t="s">
        <v>90</v>
      </c>
      <c r="T605" s="666" t="s">
        <v>90</v>
      </c>
      <c r="U605" s="668">
        <v>6</v>
      </c>
      <c r="V605" s="686"/>
      <c r="W605" s="666">
        <v>2</v>
      </c>
      <c r="X605" s="666">
        <v>3</v>
      </c>
      <c r="Y605" s="686"/>
      <c r="Z605" s="687"/>
      <c r="AA605" s="670">
        <v>50</v>
      </c>
      <c r="AB605" s="670">
        <v>60</v>
      </c>
      <c r="AC605" s="687"/>
      <c r="AD605" s="671">
        <v>1</v>
      </c>
      <c r="AE605" s="672">
        <v>1</v>
      </c>
      <c r="AF605" s="673">
        <v>0</v>
      </c>
      <c r="AG605" s="688"/>
      <c r="AH605" s="672">
        <v>0</v>
      </c>
      <c r="AI605" s="673">
        <v>1</v>
      </c>
      <c r="AJ605" s="674">
        <v>1</v>
      </c>
      <c r="AK605" s="675">
        <v>1</v>
      </c>
      <c r="AL605" s="675">
        <v>0</v>
      </c>
      <c r="AM605" s="675">
        <v>0</v>
      </c>
      <c r="AN605" s="676">
        <v>1</v>
      </c>
      <c r="AO605" s="672">
        <v>1</v>
      </c>
      <c r="AP605" s="675">
        <v>0</v>
      </c>
      <c r="AQ605" s="675">
        <v>1</v>
      </c>
      <c r="AR605" s="675">
        <v>0</v>
      </c>
      <c r="AS605" s="668"/>
    </row>
    <row r="606" spans="1:45" s="242" customFormat="1" x14ac:dyDescent="0.2">
      <c r="A606" s="666">
        <v>46</v>
      </c>
      <c r="B606" s="666" t="s">
        <v>2289</v>
      </c>
      <c r="C606" s="666">
        <v>2020</v>
      </c>
      <c r="D606" s="666" t="s">
        <v>2356</v>
      </c>
      <c r="E606" s="666" t="s">
        <v>2375</v>
      </c>
      <c r="F606" s="666">
        <v>4.3460000000000001</v>
      </c>
      <c r="G606" s="668" t="s">
        <v>2336</v>
      </c>
      <c r="H606" s="666" t="s">
        <v>2391</v>
      </c>
      <c r="I606" s="666" t="s">
        <v>2186</v>
      </c>
      <c r="J606" s="666" t="s">
        <v>52</v>
      </c>
      <c r="K606" s="666" t="s">
        <v>52</v>
      </c>
      <c r="L606" s="666" t="s">
        <v>52</v>
      </c>
      <c r="M606" s="666" t="s">
        <v>52</v>
      </c>
      <c r="N606" s="668" t="s">
        <v>2348</v>
      </c>
      <c r="O606" s="666" t="s">
        <v>1582</v>
      </c>
      <c r="P606" s="666" t="s">
        <v>2378</v>
      </c>
      <c r="Q606" s="684" t="s">
        <v>247</v>
      </c>
      <c r="R606" s="677"/>
      <c r="S606" s="668" t="s">
        <v>1596</v>
      </c>
      <c r="T606" s="666" t="s">
        <v>2191</v>
      </c>
      <c r="U606" s="668">
        <v>4</v>
      </c>
      <c r="V606" s="686"/>
      <c r="W606" s="666">
        <v>2</v>
      </c>
      <c r="X606" s="666">
        <v>3</v>
      </c>
      <c r="Y606" s="686"/>
      <c r="Z606" s="687"/>
      <c r="AA606" s="670">
        <v>50</v>
      </c>
      <c r="AB606" s="670">
        <v>60</v>
      </c>
      <c r="AC606" s="687"/>
      <c r="AD606" s="671">
        <v>1</v>
      </c>
      <c r="AE606" s="672">
        <v>1</v>
      </c>
      <c r="AF606" s="673">
        <v>0</v>
      </c>
      <c r="AG606" s="688"/>
      <c r="AH606" s="672">
        <v>0</v>
      </c>
      <c r="AI606" s="673">
        <v>1</v>
      </c>
      <c r="AJ606" s="674">
        <v>1</v>
      </c>
      <c r="AK606" s="675">
        <v>1</v>
      </c>
      <c r="AL606" s="675">
        <v>0</v>
      </c>
      <c r="AM606" s="675">
        <v>0</v>
      </c>
      <c r="AN606" s="676">
        <v>1</v>
      </c>
      <c r="AO606" s="672">
        <v>1</v>
      </c>
      <c r="AP606" s="675">
        <v>0</v>
      </c>
      <c r="AQ606" s="675">
        <v>1</v>
      </c>
      <c r="AR606" s="675">
        <v>0</v>
      </c>
      <c r="AS606" s="668"/>
    </row>
    <row r="607" spans="1:45" s="242" customFormat="1" x14ac:dyDescent="0.2">
      <c r="A607" s="666">
        <v>46</v>
      </c>
      <c r="B607" s="666" t="s">
        <v>2289</v>
      </c>
      <c r="C607" s="666">
        <v>2020</v>
      </c>
      <c r="D607" s="666" t="s">
        <v>2356</v>
      </c>
      <c r="E607" s="666" t="s">
        <v>2375</v>
      </c>
      <c r="F607" s="666">
        <v>4.3460000000000001</v>
      </c>
      <c r="G607" s="668" t="s">
        <v>2336</v>
      </c>
      <c r="H607" s="666" t="s">
        <v>2391</v>
      </c>
      <c r="I607" s="666" t="s">
        <v>2186</v>
      </c>
      <c r="J607" s="666" t="s">
        <v>52</v>
      </c>
      <c r="K607" s="666" t="s">
        <v>52</v>
      </c>
      <c r="L607" s="666" t="s">
        <v>52</v>
      </c>
      <c r="M607" s="666" t="s">
        <v>52</v>
      </c>
      <c r="N607" s="668" t="s">
        <v>2348</v>
      </c>
      <c r="O607" s="666" t="s">
        <v>1582</v>
      </c>
      <c r="P607" s="666" t="s">
        <v>2378</v>
      </c>
      <c r="Q607" s="684" t="s">
        <v>247</v>
      </c>
      <c r="R607" s="677"/>
      <c r="S607" s="668" t="s">
        <v>1596</v>
      </c>
      <c r="T607" s="666" t="s">
        <v>2192</v>
      </c>
      <c r="U607" s="668">
        <v>4</v>
      </c>
      <c r="V607" s="686"/>
      <c r="W607" s="666">
        <v>2</v>
      </c>
      <c r="X607" s="666">
        <v>3</v>
      </c>
      <c r="Y607" s="686"/>
      <c r="Z607" s="687"/>
      <c r="AA607" s="670">
        <v>50</v>
      </c>
      <c r="AB607" s="670">
        <v>60</v>
      </c>
      <c r="AC607" s="687"/>
      <c r="AD607" s="671">
        <v>1</v>
      </c>
      <c r="AE607" s="672">
        <v>1</v>
      </c>
      <c r="AF607" s="673">
        <v>0</v>
      </c>
      <c r="AG607" s="688"/>
      <c r="AH607" s="672">
        <v>0</v>
      </c>
      <c r="AI607" s="673">
        <v>1</v>
      </c>
      <c r="AJ607" s="674">
        <v>1</v>
      </c>
      <c r="AK607" s="675">
        <v>1</v>
      </c>
      <c r="AL607" s="675">
        <v>0</v>
      </c>
      <c r="AM607" s="675">
        <v>0</v>
      </c>
      <c r="AN607" s="676">
        <v>1</v>
      </c>
      <c r="AO607" s="672">
        <v>1</v>
      </c>
      <c r="AP607" s="675">
        <v>0</v>
      </c>
      <c r="AQ607" s="675">
        <v>1</v>
      </c>
      <c r="AR607" s="675">
        <v>0</v>
      </c>
      <c r="AS607" s="668"/>
    </row>
    <row r="608" spans="1:45" s="242" customFormat="1" x14ac:dyDescent="0.2">
      <c r="A608" s="666">
        <v>46</v>
      </c>
      <c r="B608" s="666" t="s">
        <v>2289</v>
      </c>
      <c r="C608" s="666">
        <v>2020</v>
      </c>
      <c r="D608" s="666" t="s">
        <v>2356</v>
      </c>
      <c r="E608" s="666" t="s">
        <v>2375</v>
      </c>
      <c r="F608" s="666">
        <v>4.3460000000000001</v>
      </c>
      <c r="G608" s="668" t="s">
        <v>2336</v>
      </c>
      <c r="H608" s="666" t="s">
        <v>2391</v>
      </c>
      <c r="I608" s="666" t="s">
        <v>2186</v>
      </c>
      <c r="J608" s="666" t="s">
        <v>52</v>
      </c>
      <c r="K608" s="666" t="s">
        <v>52</v>
      </c>
      <c r="L608" s="666" t="s">
        <v>52</v>
      </c>
      <c r="M608" s="666" t="s">
        <v>52</v>
      </c>
      <c r="N608" s="668" t="s">
        <v>2348</v>
      </c>
      <c r="O608" s="666" t="s">
        <v>1582</v>
      </c>
      <c r="P608" s="666" t="s">
        <v>2378</v>
      </c>
      <c r="Q608" s="684" t="s">
        <v>247</v>
      </c>
      <c r="R608" s="677"/>
      <c r="S608" s="668" t="s">
        <v>1596</v>
      </c>
      <c r="T608" s="666" t="s">
        <v>2199</v>
      </c>
      <c r="U608" s="668">
        <v>3</v>
      </c>
      <c r="V608" s="686"/>
      <c r="W608" s="666">
        <v>2</v>
      </c>
      <c r="X608" s="666">
        <v>3</v>
      </c>
      <c r="Y608" s="686"/>
      <c r="Z608" s="687"/>
      <c r="AA608" s="670">
        <v>50</v>
      </c>
      <c r="AB608" s="670">
        <v>60</v>
      </c>
      <c r="AC608" s="687"/>
      <c r="AD608" s="671">
        <v>1</v>
      </c>
      <c r="AE608" s="672">
        <v>1</v>
      </c>
      <c r="AF608" s="673">
        <v>0</v>
      </c>
      <c r="AG608" s="688"/>
      <c r="AH608" s="672">
        <v>0</v>
      </c>
      <c r="AI608" s="673">
        <v>1</v>
      </c>
      <c r="AJ608" s="674">
        <v>1</v>
      </c>
      <c r="AK608" s="675">
        <v>1</v>
      </c>
      <c r="AL608" s="675">
        <v>0</v>
      </c>
      <c r="AM608" s="675">
        <v>0</v>
      </c>
      <c r="AN608" s="676">
        <v>1</v>
      </c>
      <c r="AO608" s="672">
        <v>1</v>
      </c>
      <c r="AP608" s="675">
        <v>0</v>
      </c>
      <c r="AQ608" s="675">
        <v>1</v>
      </c>
      <c r="AR608" s="675">
        <v>0</v>
      </c>
      <c r="AS608" s="668"/>
    </row>
    <row r="609" spans="1:45" s="242" customFormat="1" x14ac:dyDescent="0.2">
      <c r="A609" s="666">
        <v>47</v>
      </c>
      <c r="B609" s="666" t="s">
        <v>2290</v>
      </c>
      <c r="C609" s="666">
        <v>2019</v>
      </c>
      <c r="D609" s="666" t="s">
        <v>2356</v>
      </c>
      <c r="E609" s="666" t="s">
        <v>2417</v>
      </c>
      <c r="F609" s="666">
        <v>6.5510000000000002</v>
      </c>
      <c r="G609" s="668" t="s">
        <v>2336</v>
      </c>
      <c r="H609" s="666" t="s">
        <v>2337</v>
      </c>
      <c r="I609" s="666" t="s">
        <v>2235</v>
      </c>
      <c r="J609" s="666" t="s">
        <v>52</v>
      </c>
      <c r="K609" s="666" t="s">
        <v>52</v>
      </c>
      <c r="L609" s="666" t="s">
        <v>52</v>
      </c>
      <c r="M609" s="666" t="s">
        <v>52</v>
      </c>
      <c r="N609" s="668" t="s">
        <v>2348</v>
      </c>
      <c r="O609" s="666" t="s">
        <v>1584</v>
      </c>
      <c r="P609" s="666" t="s">
        <v>2401</v>
      </c>
      <c r="Q609" s="684" t="s">
        <v>2234</v>
      </c>
      <c r="R609" s="677"/>
      <c r="S609" s="668" t="s">
        <v>1597</v>
      </c>
      <c r="T609" s="666" t="s">
        <v>2239</v>
      </c>
      <c r="U609" s="668">
        <v>2</v>
      </c>
      <c r="V609" s="666">
        <v>5</v>
      </c>
      <c r="W609" s="666">
        <v>3</v>
      </c>
      <c r="X609" s="666">
        <v>4</v>
      </c>
      <c r="Y609" s="666">
        <v>6</v>
      </c>
      <c r="Z609" s="670">
        <v>83.333333333333343</v>
      </c>
      <c r="AA609" s="670">
        <v>75</v>
      </c>
      <c r="AB609" s="670">
        <v>80</v>
      </c>
      <c r="AC609" s="670">
        <v>40</v>
      </c>
      <c r="AD609" s="671">
        <v>1</v>
      </c>
      <c r="AE609" s="672">
        <v>1</v>
      </c>
      <c r="AF609" s="673">
        <v>1</v>
      </c>
      <c r="AG609" s="673">
        <v>1</v>
      </c>
      <c r="AH609" s="672">
        <v>0</v>
      </c>
      <c r="AI609" s="673">
        <v>1</v>
      </c>
      <c r="AJ609" s="674">
        <v>1</v>
      </c>
      <c r="AK609" s="675">
        <v>1</v>
      </c>
      <c r="AL609" s="675">
        <v>0</v>
      </c>
      <c r="AM609" s="675">
        <v>1</v>
      </c>
      <c r="AN609" s="676">
        <v>1</v>
      </c>
      <c r="AO609" s="672">
        <v>1</v>
      </c>
      <c r="AP609" s="675">
        <v>0</v>
      </c>
      <c r="AQ609" s="675">
        <v>1</v>
      </c>
      <c r="AR609" s="675">
        <v>1</v>
      </c>
      <c r="AS609" s="668"/>
    </row>
    <row r="610" spans="1:45" s="242" customFormat="1" x14ac:dyDescent="0.2">
      <c r="A610" s="666">
        <v>47</v>
      </c>
      <c r="B610" s="666" t="s">
        <v>2290</v>
      </c>
      <c r="C610" s="666">
        <v>2019</v>
      </c>
      <c r="D610" s="666" t="s">
        <v>2356</v>
      </c>
      <c r="E610" s="666" t="s">
        <v>2417</v>
      </c>
      <c r="F610" s="666">
        <v>6.5510000000000002</v>
      </c>
      <c r="G610" s="668" t="s">
        <v>2336</v>
      </c>
      <c r="H610" s="666" t="s">
        <v>2337</v>
      </c>
      <c r="I610" s="666" t="s">
        <v>2235</v>
      </c>
      <c r="J610" s="666" t="s">
        <v>52</v>
      </c>
      <c r="K610" s="666" t="s">
        <v>52</v>
      </c>
      <c r="L610" s="666" t="s">
        <v>52</v>
      </c>
      <c r="M610" s="666" t="s">
        <v>52</v>
      </c>
      <c r="N610" s="668" t="s">
        <v>2348</v>
      </c>
      <c r="O610" s="666" t="s">
        <v>1584</v>
      </c>
      <c r="P610" s="666" t="s">
        <v>2401</v>
      </c>
      <c r="Q610" s="684" t="s">
        <v>2234</v>
      </c>
      <c r="R610" s="677"/>
      <c r="S610" s="668" t="s">
        <v>1597</v>
      </c>
      <c r="T610" s="666" t="s">
        <v>2240</v>
      </c>
      <c r="U610" s="668">
        <v>2</v>
      </c>
      <c r="V610" s="666">
        <v>5</v>
      </c>
      <c r="W610" s="666">
        <v>3</v>
      </c>
      <c r="X610" s="666">
        <v>4</v>
      </c>
      <c r="Y610" s="666">
        <v>6</v>
      </c>
      <c r="Z610" s="670">
        <v>83.333333333333343</v>
      </c>
      <c r="AA610" s="670">
        <v>75</v>
      </c>
      <c r="AB610" s="670">
        <v>80</v>
      </c>
      <c r="AC610" s="670">
        <v>40</v>
      </c>
      <c r="AD610" s="671">
        <v>1</v>
      </c>
      <c r="AE610" s="672">
        <v>1</v>
      </c>
      <c r="AF610" s="673">
        <v>1</v>
      </c>
      <c r="AG610" s="673">
        <v>1</v>
      </c>
      <c r="AH610" s="672">
        <v>0</v>
      </c>
      <c r="AI610" s="673">
        <v>1</v>
      </c>
      <c r="AJ610" s="674">
        <v>1</v>
      </c>
      <c r="AK610" s="675">
        <v>1</v>
      </c>
      <c r="AL610" s="675">
        <v>0</v>
      </c>
      <c r="AM610" s="675">
        <v>1</v>
      </c>
      <c r="AN610" s="676">
        <v>1</v>
      </c>
      <c r="AO610" s="672">
        <v>1</v>
      </c>
      <c r="AP610" s="675">
        <v>0</v>
      </c>
      <c r="AQ610" s="675">
        <v>1</v>
      </c>
      <c r="AR610" s="675">
        <v>1</v>
      </c>
      <c r="AS610" s="668"/>
    </row>
    <row r="611" spans="1:45" s="242" customFormat="1" x14ac:dyDescent="0.2">
      <c r="A611" s="666">
        <v>47</v>
      </c>
      <c r="B611" s="666" t="s">
        <v>2290</v>
      </c>
      <c r="C611" s="666">
        <v>2019</v>
      </c>
      <c r="D611" s="666" t="s">
        <v>2356</v>
      </c>
      <c r="E611" s="666" t="s">
        <v>2417</v>
      </c>
      <c r="F611" s="666">
        <v>6.5510000000000002</v>
      </c>
      <c r="G611" s="668" t="s">
        <v>2336</v>
      </c>
      <c r="H611" s="666" t="s">
        <v>2337</v>
      </c>
      <c r="I611" s="666" t="s">
        <v>2235</v>
      </c>
      <c r="J611" s="666" t="s">
        <v>52</v>
      </c>
      <c r="K611" s="666" t="s">
        <v>52</v>
      </c>
      <c r="L611" s="666" t="s">
        <v>52</v>
      </c>
      <c r="M611" s="666" t="s">
        <v>52</v>
      </c>
      <c r="N611" s="668" t="s">
        <v>2348</v>
      </c>
      <c r="O611" s="666" t="s">
        <v>1584</v>
      </c>
      <c r="P611" s="666" t="s">
        <v>2401</v>
      </c>
      <c r="Q611" s="684" t="s">
        <v>2234</v>
      </c>
      <c r="R611" s="677"/>
      <c r="S611" s="668" t="s">
        <v>1597</v>
      </c>
      <c r="T611" s="666" t="s">
        <v>2241</v>
      </c>
      <c r="U611" s="668">
        <v>2</v>
      </c>
      <c r="V611" s="666">
        <v>5</v>
      </c>
      <c r="W611" s="666">
        <v>3</v>
      </c>
      <c r="X611" s="666">
        <v>4</v>
      </c>
      <c r="Y611" s="666">
        <v>6</v>
      </c>
      <c r="Z611" s="670">
        <v>83.333333333333343</v>
      </c>
      <c r="AA611" s="670">
        <v>75</v>
      </c>
      <c r="AB611" s="670">
        <v>80</v>
      </c>
      <c r="AC611" s="670">
        <v>40</v>
      </c>
      <c r="AD611" s="671">
        <v>1</v>
      </c>
      <c r="AE611" s="672">
        <v>1</v>
      </c>
      <c r="AF611" s="673">
        <v>1</v>
      </c>
      <c r="AG611" s="673">
        <v>1</v>
      </c>
      <c r="AH611" s="672">
        <v>0</v>
      </c>
      <c r="AI611" s="673">
        <v>1</v>
      </c>
      <c r="AJ611" s="674">
        <v>1</v>
      </c>
      <c r="AK611" s="675">
        <v>1</v>
      </c>
      <c r="AL611" s="675">
        <v>0</v>
      </c>
      <c r="AM611" s="675">
        <v>1</v>
      </c>
      <c r="AN611" s="676">
        <v>1</v>
      </c>
      <c r="AO611" s="672">
        <v>1</v>
      </c>
      <c r="AP611" s="675">
        <v>0</v>
      </c>
      <c r="AQ611" s="675">
        <v>1</v>
      </c>
      <c r="AR611" s="675">
        <v>1</v>
      </c>
      <c r="AS611" s="668"/>
    </row>
    <row r="612" spans="1:45" x14ac:dyDescent="0.2">
      <c r="Z612" s="670"/>
      <c r="AA612" s="670"/>
      <c r="AB612" s="670"/>
      <c r="AC612" s="670"/>
      <c r="AD612" s="689"/>
      <c r="AE612" s="690"/>
      <c r="AF612" s="691"/>
      <c r="AG612" s="691"/>
      <c r="AH612" s="690"/>
      <c r="AI612" s="691"/>
      <c r="AJ612" s="692"/>
      <c r="AK612" s="433"/>
      <c r="AL612" s="433"/>
      <c r="AM612" s="433"/>
      <c r="AN612" s="693"/>
      <c r="AO612" s="690"/>
      <c r="AP612" s="433"/>
      <c r="AQ612" s="433"/>
      <c r="AR612" s="433"/>
    </row>
  </sheetData>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E28"/>
  <sheetViews>
    <sheetView workbookViewId="0">
      <selection activeCell="E4" sqref="E4"/>
    </sheetView>
  </sheetViews>
  <sheetFormatPr baseColWidth="10" defaultColWidth="8.83203125" defaultRowHeight="15" x14ac:dyDescent="0.2"/>
  <cols>
    <col min="1" max="1" width="8.83203125" style="19"/>
    <col min="2" max="2" width="39.1640625" style="19" customWidth="1"/>
    <col min="3" max="3" width="48.6640625" style="19" customWidth="1"/>
    <col min="4" max="4" width="45.1640625" style="19" customWidth="1"/>
    <col min="5" max="5" width="59.1640625" style="19" customWidth="1"/>
    <col min="6" max="16384" width="8.83203125" style="19"/>
  </cols>
  <sheetData>
    <row r="1" spans="1:5" ht="35" customHeight="1" thickBot="1" x14ac:dyDescent="0.25">
      <c r="A1" s="728" t="s">
        <v>2642</v>
      </c>
      <c r="B1" s="729"/>
      <c r="C1" s="729"/>
      <c r="D1" s="729"/>
      <c r="E1" s="729"/>
    </row>
    <row r="2" spans="1:5" x14ac:dyDescent="0.2">
      <c r="A2" s="726" t="s">
        <v>2568</v>
      </c>
      <c r="B2" s="726"/>
      <c r="C2" s="726"/>
      <c r="D2" s="726"/>
      <c r="E2" s="726"/>
    </row>
    <row r="3" spans="1:5" ht="16" thickBot="1" x14ac:dyDescent="0.25">
      <c r="A3" s="727" t="s">
        <v>2569</v>
      </c>
      <c r="B3" s="727"/>
      <c r="C3" s="698" t="s">
        <v>2570</v>
      </c>
      <c r="D3" s="698" t="s">
        <v>2571</v>
      </c>
      <c r="E3" s="698" t="s">
        <v>2572</v>
      </c>
    </row>
    <row r="4" spans="1:5" ht="57" thickBot="1" x14ac:dyDescent="0.25">
      <c r="A4" s="699">
        <v>1</v>
      </c>
      <c r="B4" s="700" t="s">
        <v>2573</v>
      </c>
      <c r="C4" s="700" t="s">
        <v>2574</v>
      </c>
      <c r="D4" s="700" t="s">
        <v>2575</v>
      </c>
      <c r="E4" s="700" t="s">
        <v>2576</v>
      </c>
    </row>
    <row r="5" spans="1:5" ht="57" thickBot="1" x14ac:dyDescent="0.25">
      <c r="A5" s="701">
        <v>2</v>
      </c>
      <c r="B5" s="701" t="s">
        <v>2577</v>
      </c>
      <c r="C5" s="701" t="s">
        <v>2578</v>
      </c>
      <c r="D5" s="701" t="s">
        <v>2579</v>
      </c>
      <c r="E5" s="701" t="s">
        <v>2580</v>
      </c>
    </row>
    <row r="6" spans="1:5" ht="85" thickBot="1" x14ac:dyDescent="0.25">
      <c r="A6" s="702">
        <v>3</v>
      </c>
      <c r="B6" s="703" t="s">
        <v>2581</v>
      </c>
      <c r="C6" s="704" t="s">
        <v>2582</v>
      </c>
      <c r="D6" s="704" t="s">
        <v>2583</v>
      </c>
      <c r="E6" s="704" t="s">
        <v>2584</v>
      </c>
    </row>
    <row r="7" spans="1:5" ht="99" thickBot="1" x14ac:dyDescent="0.25">
      <c r="A7" s="705">
        <v>4</v>
      </c>
      <c r="B7" s="706" t="s">
        <v>2585</v>
      </c>
      <c r="C7" s="707" t="s">
        <v>2586</v>
      </c>
      <c r="D7" s="707" t="s">
        <v>2587</v>
      </c>
      <c r="E7" s="707" t="s">
        <v>2588</v>
      </c>
    </row>
    <row r="8" spans="1:5" ht="43" thickBot="1" x14ac:dyDescent="0.25">
      <c r="A8" s="708">
        <v>5</v>
      </c>
      <c r="B8" s="708" t="s">
        <v>2589</v>
      </c>
      <c r="C8" s="708" t="s">
        <v>2590</v>
      </c>
      <c r="D8" s="708" t="s">
        <v>2591</v>
      </c>
      <c r="E8" s="708" t="s">
        <v>2592</v>
      </c>
    </row>
    <row r="9" spans="1:5" ht="43" thickBot="1" x14ac:dyDescent="0.25">
      <c r="A9" s="699">
        <v>6</v>
      </c>
      <c r="B9" s="700" t="s">
        <v>24</v>
      </c>
      <c r="C9" s="700" t="s">
        <v>2593</v>
      </c>
      <c r="D9" s="700" t="s">
        <v>2594</v>
      </c>
      <c r="E9" s="700" t="s">
        <v>2595</v>
      </c>
    </row>
    <row r="10" spans="1:5" x14ac:dyDescent="0.2">
      <c r="A10"/>
      <c r="B10"/>
      <c r="C10"/>
      <c r="D10"/>
      <c r="E10"/>
    </row>
    <row r="11" spans="1:5" ht="17" thickBot="1" x14ac:dyDescent="0.25">
      <c r="A11" s="709"/>
      <c r="B11"/>
      <c r="C11"/>
      <c r="D11"/>
      <c r="E11"/>
    </row>
    <row r="12" spans="1:5" ht="16" thickBot="1" x14ac:dyDescent="0.25">
      <c r="A12" s="730" t="s">
        <v>2596</v>
      </c>
      <c r="B12" s="730"/>
      <c r="C12" s="730"/>
      <c r="D12" s="730"/>
      <c r="E12" s="730"/>
    </row>
    <row r="13" spans="1:5" ht="16" thickBot="1" x14ac:dyDescent="0.25">
      <c r="A13" s="731" t="s">
        <v>2569</v>
      </c>
      <c r="B13" s="731"/>
      <c r="C13" s="698" t="s">
        <v>2570</v>
      </c>
      <c r="D13" s="698" t="s">
        <v>2571</v>
      </c>
      <c r="E13" s="698" t="s">
        <v>2572</v>
      </c>
    </row>
    <row r="14" spans="1:5" ht="85" thickBot="1" x14ac:dyDescent="0.25">
      <c r="A14" s="699">
        <v>7</v>
      </c>
      <c r="B14" s="700" t="s">
        <v>2597</v>
      </c>
      <c r="C14" s="700" t="s">
        <v>2598</v>
      </c>
      <c r="D14" s="700" t="s">
        <v>2599</v>
      </c>
      <c r="E14" s="700" t="s">
        <v>2600</v>
      </c>
    </row>
    <row r="15" spans="1:5" ht="43" thickBot="1" x14ac:dyDescent="0.25">
      <c r="A15" s="705">
        <v>8</v>
      </c>
      <c r="B15" s="706" t="s">
        <v>58</v>
      </c>
      <c r="C15" s="706" t="s">
        <v>2601</v>
      </c>
      <c r="D15" s="706" t="s">
        <v>2602</v>
      </c>
      <c r="E15" s="706" t="s">
        <v>2603</v>
      </c>
    </row>
    <row r="16" spans="1:5" ht="71" thickBot="1" x14ac:dyDescent="0.25">
      <c r="A16" s="702">
        <v>9</v>
      </c>
      <c r="B16" s="703" t="s">
        <v>40</v>
      </c>
      <c r="C16" s="703" t="s">
        <v>2604</v>
      </c>
      <c r="D16" s="703" t="s">
        <v>2605</v>
      </c>
      <c r="E16" s="703" t="s">
        <v>2606</v>
      </c>
    </row>
    <row r="17" spans="1:5" ht="57" thickBot="1" x14ac:dyDescent="0.25">
      <c r="A17" s="699">
        <v>10</v>
      </c>
      <c r="B17" s="700" t="s">
        <v>39</v>
      </c>
      <c r="C17" s="700" t="s">
        <v>2607</v>
      </c>
      <c r="D17" s="700" t="s">
        <v>2608</v>
      </c>
      <c r="E17" s="700" t="s">
        <v>2609</v>
      </c>
    </row>
    <row r="18" spans="1:5" x14ac:dyDescent="0.2">
      <c r="A18" s="712"/>
      <c r="B18" s="713"/>
      <c r="C18" s="713"/>
      <c r="D18" s="713"/>
      <c r="E18" s="713"/>
    </row>
    <row r="19" spans="1:5" ht="17" thickBot="1" x14ac:dyDescent="0.25">
      <c r="A19" s="709"/>
      <c r="B19"/>
      <c r="C19"/>
      <c r="D19"/>
      <c r="E19"/>
    </row>
    <row r="20" spans="1:5" x14ac:dyDescent="0.2">
      <c r="A20" s="726" t="s">
        <v>2610</v>
      </c>
      <c r="B20" s="726"/>
      <c r="C20" s="726"/>
      <c r="D20" s="726"/>
      <c r="E20" s="726"/>
    </row>
    <row r="21" spans="1:5" ht="16" thickBot="1" x14ac:dyDescent="0.25">
      <c r="A21" s="727" t="s">
        <v>2569</v>
      </c>
      <c r="B21" s="727"/>
      <c r="C21" s="698" t="s">
        <v>2570</v>
      </c>
      <c r="D21" s="698" t="s">
        <v>2571</v>
      </c>
      <c r="E21" s="698" t="s">
        <v>2572</v>
      </c>
    </row>
    <row r="22" spans="1:5" ht="43" thickBot="1" x14ac:dyDescent="0.25">
      <c r="A22" s="710">
        <v>11</v>
      </c>
      <c r="B22" s="710" t="s">
        <v>28</v>
      </c>
      <c r="C22" s="710" t="s">
        <v>2611</v>
      </c>
      <c r="D22" s="710" t="s">
        <v>2612</v>
      </c>
      <c r="E22" s="710" t="s">
        <v>2613</v>
      </c>
    </row>
    <row r="23" spans="1:5" ht="57" thickBot="1" x14ac:dyDescent="0.25">
      <c r="A23" s="701">
        <v>12</v>
      </c>
      <c r="B23" s="701" t="s">
        <v>47</v>
      </c>
      <c r="C23" s="701" t="s">
        <v>2614</v>
      </c>
      <c r="D23" s="701" t="s">
        <v>2615</v>
      </c>
      <c r="E23" s="701" t="s">
        <v>2616</v>
      </c>
    </row>
    <row r="24" spans="1:5" ht="57" thickBot="1" x14ac:dyDescent="0.25">
      <c r="A24" s="702">
        <v>13</v>
      </c>
      <c r="B24" s="703" t="s">
        <v>2617</v>
      </c>
      <c r="C24" s="704" t="s">
        <v>2618</v>
      </c>
      <c r="D24" s="703" t="s">
        <v>2619</v>
      </c>
      <c r="E24" s="703" t="s">
        <v>2620</v>
      </c>
    </row>
    <row r="25" spans="1:5" ht="57" thickBot="1" x14ac:dyDescent="0.25">
      <c r="A25" s="705">
        <v>14</v>
      </c>
      <c r="B25" s="706" t="s">
        <v>2621</v>
      </c>
      <c r="C25" s="707" t="s">
        <v>2622</v>
      </c>
      <c r="D25" s="706" t="s">
        <v>2623</v>
      </c>
      <c r="E25" s="706" t="s">
        <v>2624</v>
      </c>
    </row>
    <row r="26" spans="1:5" ht="57" thickBot="1" x14ac:dyDescent="0.25">
      <c r="A26" s="702">
        <v>15</v>
      </c>
      <c r="B26" s="703" t="s">
        <v>38</v>
      </c>
      <c r="C26" s="704" t="s">
        <v>2625</v>
      </c>
      <c r="D26" s="703" t="s">
        <v>2626</v>
      </c>
      <c r="E26" s="703" t="s">
        <v>2627</v>
      </c>
    </row>
    <row r="27" spans="1:5" x14ac:dyDescent="0.2">
      <c r="A27"/>
      <c r="B27"/>
      <c r="C27"/>
      <c r="D27"/>
      <c r="E27"/>
    </row>
    <row r="28" spans="1:5" ht="16" x14ac:dyDescent="0.2">
      <c r="A28" s="711"/>
      <c r="B28"/>
      <c r="C28"/>
      <c r="D28"/>
      <c r="E28"/>
    </row>
  </sheetData>
  <mergeCells count="7">
    <mergeCell ref="A20:E20"/>
    <mergeCell ref="A21:B21"/>
    <mergeCell ref="A1:E1"/>
    <mergeCell ref="A2:E2"/>
    <mergeCell ref="A3:B3"/>
    <mergeCell ref="A12:E12"/>
    <mergeCell ref="A13:B13"/>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AC281-D69E-D741-886D-C83D255D1EA4}">
  <dimension ref="A1:C18"/>
  <sheetViews>
    <sheetView workbookViewId="0">
      <selection activeCell="E45" sqref="E45"/>
    </sheetView>
  </sheetViews>
  <sheetFormatPr baseColWidth="10" defaultRowHeight="15" x14ac:dyDescent="0.2"/>
  <cols>
    <col min="2" max="2" width="85.83203125" customWidth="1"/>
    <col min="3" max="3" width="111.6640625" customWidth="1"/>
  </cols>
  <sheetData>
    <row r="1" spans="1:3" ht="17" thickBot="1" x14ac:dyDescent="0.25">
      <c r="A1" s="735" t="s">
        <v>2641</v>
      </c>
      <c r="B1" s="736"/>
      <c r="C1" s="736"/>
    </row>
    <row r="2" spans="1:3" ht="16" thickBot="1" x14ac:dyDescent="0.25">
      <c r="A2" s="714" t="s">
        <v>14</v>
      </c>
      <c r="B2" s="714" t="s">
        <v>2628</v>
      </c>
      <c r="C2" s="714" t="s">
        <v>2570</v>
      </c>
    </row>
    <row r="3" spans="1:3" ht="40" customHeight="1" thickBot="1" x14ac:dyDescent="0.25">
      <c r="A3" s="714">
        <v>0</v>
      </c>
      <c r="B3" s="700" t="s">
        <v>2629</v>
      </c>
      <c r="C3" s="700" t="s">
        <v>2630</v>
      </c>
    </row>
    <row r="4" spans="1:3" ht="20" customHeight="1" x14ac:dyDescent="0.2">
      <c r="A4" s="726">
        <v>1</v>
      </c>
      <c r="B4" s="733" t="s">
        <v>2631</v>
      </c>
      <c r="C4" s="733" t="s">
        <v>2632</v>
      </c>
    </row>
    <row r="5" spans="1:3" ht="20" customHeight="1" thickBot="1" x14ac:dyDescent="0.25">
      <c r="A5" s="732"/>
      <c r="B5" s="734"/>
      <c r="C5" s="734"/>
    </row>
    <row r="6" spans="1:3" ht="20" customHeight="1" x14ac:dyDescent="0.2">
      <c r="A6" s="726">
        <v>2</v>
      </c>
      <c r="B6" s="733" t="s">
        <v>2633</v>
      </c>
      <c r="C6" s="733" t="s">
        <v>2632</v>
      </c>
    </row>
    <row r="7" spans="1:3" ht="20" customHeight="1" thickBot="1" x14ac:dyDescent="0.25">
      <c r="A7" s="732"/>
      <c r="B7" s="734"/>
      <c r="C7" s="734"/>
    </row>
    <row r="8" spans="1:3" ht="20" customHeight="1" x14ac:dyDescent="0.2">
      <c r="A8" s="726">
        <v>3</v>
      </c>
      <c r="B8" s="733" t="s">
        <v>2634</v>
      </c>
      <c r="C8" s="733" t="s">
        <v>2635</v>
      </c>
    </row>
    <row r="9" spans="1:3" ht="20" customHeight="1" thickBot="1" x14ac:dyDescent="0.25">
      <c r="A9" s="732"/>
      <c r="B9" s="734"/>
      <c r="C9" s="734"/>
    </row>
    <row r="10" spans="1:3" ht="20" customHeight="1" x14ac:dyDescent="0.2">
      <c r="A10" s="726">
        <v>4</v>
      </c>
      <c r="B10" s="733" t="s">
        <v>2636</v>
      </c>
      <c r="C10" s="733" t="s">
        <v>2637</v>
      </c>
    </row>
    <row r="11" spans="1:3" ht="20" customHeight="1" thickBot="1" x14ac:dyDescent="0.25">
      <c r="A11" s="732"/>
      <c r="B11" s="734"/>
      <c r="C11" s="734"/>
    </row>
    <row r="12" spans="1:3" ht="20" customHeight="1" x14ac:dyDescent="0.2">
      <c r="A12" s="726">
        <v>5</v>
      </c>
      <c r="B12" s="733" t="s">
        <v>2638</v>
      </c>
      <c r="C12" s="733" t="s">
        <v>2637</v>
      </c>
    </row>
    <row r="13" spans="1:3" ht="20" customHeight="1" thickBot="1" x14ac:dyDescent="0.25">
      <c r="A13" s="732"/>
      <c r="B13" s="734"/>
      <c r="C13" s="734"/>
    </row>
    <row r="14" spans="1:3" ht="20" customHeight="1" x14ac:dyDescent="0.2">
      <c r="A14" s="726">
        <v>6</v>
      </c>
      <c r="B14" s="733" t="s">
        <v>2639</v>
      </c>
      <c r="C14" s="733" t="s">
        <v>2640</v>
      </c>
    </row>
    <row r="15" spans="1:3" ht="20" customHeight="1" thickBot="1" x14ac:dyDescent="0.25">
      <c r="A15" s="732"/>
      <c r="B15" s="734"/>
      <c r="C15" s="734"/>
    </row>
    <row r="16" spans="1:3" ht="16" x14ac:dyDescent="0.2">
      <c r="A16" s="709"/>
    </row>
    <row r="17" spans="1:1" ht="16" x14ac:dyDescent="0.2">
      <c r="A17" s="709"/>
    </row>
    <row r="18" spans="1:1" ht="16" x14ac:dyDescent="0.2">
      <c r="A18" s="711"/>
    </row>
  </sheetData>
  <mergeCells count="19">
    <mergeCell ref="A4:A5"/>
    <mergeCell ref="B4:B5"/>
    <mergeCell ref="C4:C5"/>
    <mergeCell ref="A14:A15"/>
    <mergeCell ref="B14:B15"/>
    <mergeCell ref="C14:C15"/>
    <mergeCell ref="A1:C1"/>
    <mergeCell ref="A12:A13"/>
    <mergeCell ref="B12:B13"/>
    <mergeCell ref="C12:C13"/>
    <mergeCell ref="A10:A11"/>
    <mergeCell ref="B10:B11"/>
    <mergeCell ref="C10:C11"/>
    <mergeCell ref="A6:A7"/>
    <mergeCell ref="B6:B7"/>
    <mergeCell ref="C6:C7"/>
    <mergeCell ref="A8:A9"/>
    <mergeCell ref="B8:B9"/>
    <mergeCell ref="C8:C9"/>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C337A-52EA-1643-A21F-772878212C2B}">
  <dimension ref="A1:C54"/>
  <sheetViews>
    <sheetView workbookViewId="0">
      <selection activeCell="H47" sqref="H47"/>
    </sheetView>
  </sheetViews>
  <sheetFormatPr baseColWidth="10" defaultRowHeight="15" x14ac:dyDescent="0.2"/>
  <cols>
    <col min="1" max="1" width="23.6640625" customWidth="1"/>
    <col min="2" max="2" width="34.6640625" customWidth="1"/>
    <col min="3" max="3" width="112" customWidth="1"/>
  </cols>
  <sheetData>
    <row r="1" spans="1:3" ht="17" thickBot="1" x14ac:dyDescent="0.25">
      <c r="A1" s="736" t="s">
        <v>2643</v>
      </c>
      <c r="B1" s="736"/>
      <c r="C1" s="736"/>
    </row>
    <row r="2" spans="1:3" ht="35" thickBot="1" x14ac:dyDescent="0.25">
      <c r="A2" s="715" t="s">
        <v>36</v>
      </c>
      <c r="B2" s="715" t="s">
        <v>2644</v>
      </c>
      <c r="C2" s="715" t="s">
        <v>2645</v>
      </c>
    </row>
    <row r="3" spans="1:3" ht="17" thickBot="1" x14ac:dyDescent="0.25">
      <c r="A3" s="737" t="s">
        <v>2646</v>
      </c>
      <c r="B3" s="737"/>
      <c r="C3" s="737"/>
    </row>
    <row r="4" spans="1:3" ht="86" thickBot="1" x14ac:dyDescent="0.25">
      <c r="A4" s="716" t="s">
        <v>2647</v>
      </c>
      <c r="B4" s="716" t="s">
        <v>2648</v>
      </c>
      <c r="C4" s="716" t="s">
        <v>2649</v>
      </c>
    </row>
    <row r="5" spans="1:3" ht="52" thickBot="1" x14ac:dyDescent="0.25">
      <c r="A5" s="717" t="s">
        <v>2650</v>
      </c>
      <c r="B5" s="717" t="s">
        <v>2651</v>
      </c>
      <c r="C5" s="717" t="s">
        <v>2652</v>
      </c>
    </row>
    <row r="6" spans="1:3" ht="52" thickBot="1" x14ac:dyDescent="0.25">
      <c r="A6" s="738" t="s">
        <v>2653</v>
      </c>
      <c r="B6" s="716" t="s">
        <v>2651</v>
      </c>
      <c r="C6" s="716" t="s">
        <v>2654</v>
      </c>
    </row>
    <row r="7" spans="1:3" ht="50" customHeight="1" thickBot="1" x14ac:dyDescent="0.25">
      <c r="A7" s="739"/>
      <c r="B7" s="718" t="s">
        <v>2655</v>
      </c>
      <c r="C7" s="738" t="s">
        <v>2657</v>
      </c>
    </row>
    <row r="8" spans="1:3" ht="50" customHeight="1" thickBot="1" x14ac:dyDescent="0.25">
      <c r="A8" s="739"/>
      <c r="B8" s="717" t="s">
        <v>2656</v>
      </c>
      <c r="C8" s="740"/>
    </row>
    <row r="9" spans="1:3" ht="50" customHeight="1" x14ac:dyDescent="0.2">
      <c r="A9" s="738" t="s">
        <v>2371</v>
      </c>
      <c r="B9" s="716" t="s">
        <v>2655</v>
      </c>
      <c r="C9" s="738" t="s">
        <v>2657</v>
      </c>
    </row>
    <row r="10" spans="1:3" ht="50" customHeight="1" thickBot="1" x14ac:dyDescent="0.25">
      <c r="A10" s="739"/>
      <c r="B10" s="716" t="s">
        <v>2656</v>
      </c>
      <c r="C10" s="739"/>
    </row>
    <row r="11" spans="1:3" x14ac:dyDescent="0.2">
      <c r="A11" s="738" t="s">
        <v>73</v>
      </c>
      <c r="B11" s="738" t="s">
        <v>2658</v>
      </c>
      <c r="C11" s="738" t="s">
        <v>2659</v>
      </c>
    </row>
    <row r="12" spans="1:3" ht="16" thickBot="1" x14ac:dyDescent="0.25">
      <c r="A12" s="740"/>
      <c r="B12" s="741"/>
      <c r="C12" s="741"/>
    </row>
    <row r="13" spans="1:3" ht="35" thickBot="1" x14ac:dyDescent="0.25">
      <c r="A13" s="740"/>
      <c r="B13" s="716" t="s">
        <v>2660</v>
      </c>
      <c r="C13" s="716" t="s">
        <v>2661</v>
      </c>
    </row>
    <row r="14" spans="1:3" ht="35" thickBot="1" x14ac:dyDescent="0.25">
      <c r="A14" s="741"/>
      <c r="B14" s="717" t="s">
        <v>2662</v>
      </c>
      <c r="C14" s="717" t="s">
        <v>2751</v>
      </c>
    </row>
    <row r="15" spans="1:3" x14ac:dyDescent="0.2">
      <c r="A15" s="738" t="s">
        <v>2663</v>
      </c>
      <c r="B15" s="738" t="s">
        <v>2658</v>
      </c>
      <c r="C15" s="738" t="s">
        <v>2659</v>
      </c>
    </row>
    <row r="16" spans="1:3" ht="16" thickBot="1" x14ac:dyDescent="0.25">
      <c r="A16" s="741"/>
      <c r="B16" s="741"/>
      <c r="C16" s="741"/>
    </row>
    <row r="17" spans="1:3" ht="35" thickBot="1" x14ac:dyDescent="0.25">
      <c r="A17" s="717" t="s">
        <v>841</v>
      </c>
      <c r="B17" s="717" t="s">
        <v>2658</v>
      </c>
      <c r="C17" s="717" t="s">
        <v>2664</v>
      </c>
    </row>
    <row r="18" spans="1:3" ht="18" thickBot="1" x14ac:dyDescent="0.25">
      <c r="A18" s="716" t="s">
        <v>2665</v>
      </c>
      <c r="B18" s="716" t="s">
        <v>2666</v>
      </c>
      <c r="C18" s="716" t="s">
        <v>2667</v>
      </c>
    </row>
    <row r="19" spans="1:3" ht="86" thickBot="1" x14ac:dyDescent="0.25">
      <c r="A19" s="738" t="s">
        <v>317</v>
      </c>
      <c r="B19" s="717" t="s">
        <v>2668</v>
      </c>
      <c r="C19" s="717" t="s">
        <v>2669</v>
      </c>
    </row>
    <row r="20" spans="1:3" ht="18" thickBot="1" x14ac:dyDescent="0.25">
      <c r="A20" s="741"/>
      <c r="B20" s="716" t="s">
        <v>2670</v>
      </c>
      <c r="C20" s="716" t="s">
        <v>2671</v>
      </c>
    </row>
    <row r="21" spans="1:3" ht="17" thickBot="1" x14ac:dyDescent="0.25">
      <c r="A21" s="737" t="s">
        <v>2672</v>
      </c>
      <c r="B21" s="737"/>
      <c r="C21" s="737"/>
    </row>
    <row r="22" spans="1:3" ht="17" customHeight="1" x14ac:dyDescent="0.2">
      <c r="A22" s="738" t="s">
        <v>2673</v>
      </c>
      <c r="B22" s="742" t="s">
        <v>2674</v>
      </c>
      <c r="C22" s="738" t="s">
        <v>2675</v>
      </c>
    </row>
    <row r="23" spans="1:3" ht="16" customHeight="1" x14ac:dyDescent="0.2">
      <c r="A23" s="739"/>
      <c r="B23" s="743"/>
      <c r="C23" s="739"/>
    </row>
    <row r="24" spans="1:3" ht="16" customHeight="1" x14ac:dyDescent="0.2">
      <c r="A24" s="739"/>
      <c r="B24" s="743"/>
      <c r="C24" s="739"/>
    </row>
    <row r="25" spans="1:3" ht="16" customHeight="1" x14ac:dyDescent="0.2">
      <c r="A25" s="739"/>
      <c r="B25" s="743"/>
      <c r="C25" s="739"/>
    </row>
    <row r="26" spans="1:3" ht="18" customHeight="1" thickBot="1" x14ac:dyDescent="0.25">
      <c r="A26" s="739"/>
      <c r="B26" s="728"/>
      <c r="C26" s="741"/>
    </row>
    <row r="27" spans="1:3" x14ac:dyDescent="0.2">
      <c r="A27" s="739"/>
      <c r="B27" s="738" t="s">
        <v>2676</v>
      </c>
      <c r="C27" s="738" t="s">
        <v>2677</v>
      </c>
    </row>
    <row r="28" spans="1:3" ht="19" customHeight="1" thickBot="1" x14ac:dyDescent="0.25">
      <c r="A28" s="741"/>
      <c r="B28" s="741"/>
      <c r="C28" s="741"/>
    </row>
    <row r="29" spans="1:3" ht="69" thickBot="1" x14ac:dyDescent="0.25">
      <c r="A29" s="716" t="s">
        <v>2678</v>
      </c>
      <c r="B29" s="716" t="s">
        <v>2679</v>
      </c>
      <c r="C29" s="716" t="s">
        <v>2680</v>
      </c>
    </row>
    <row r="30" spans="1:3" ht="86" thickBot="1" x14ac:dyDescent="0.25">
      <c r="A30" s="717" t="s">
        <v>2681</v>
      </c>
      <c r="B30" s="717" t="s">
        <v>2682</v>
      </c>
      <c r="C30" s="717" t="s">
        <v>2683</v>
      </c>
    </row>
    <row r="31" spans="1:3" ht="86" thickBot="1" x14ac:dyDescent="0.25">
      <c r="A31" s="716" t="s">
        <v>2684</v>
      </c>
      <c r="B31" s="716" t="s">
        <v>2682</v>
      </c>
      <c r="C31" s="716" t="s">
        <v>2683</v>
      </c>
    </row>
    <row r="32" spans="1:3" ht="18" thickBot="1" x14ac:dyDescent="0.25">
      <c r="A32" s="717" t="s">
        <v>915</v>
      </c>
      <c r="B32" s="717" t="s">
        <v>2685</v>
      </c>
      <c r="C32" s="717" t="s">
        <v>2686</v>
      </c>
    </row>
    <row r="33" spans="1:3" ht="18" thickBot="1" x14ac:dyDescent="0.25">
      <c r="A33" s="716" t="s">
        <v>2186</v>
      </c>
      <c r="B33" s="716" t="s">
        <v>2687</v>
      </c>
      <c r="C33" s="716" t="s">
        <v>2688</v>
      </c>
    </row>
    <row r="34" spans="1:3" ht="20" thickBot="1" x14ac:dyDescent="0.25">
      <c r="A34" s="717" t="s">
        <v>2689</v>
      </c>
      <c r="B34" s="717" t="s">
        <v>2690</v>
      </c>
      <c r="C34" s="717" t="s">
        <v>2691</v>
      </c>
    </row>
    <row r="35" spans="1:3" ht="20" thickBot="1" x14ac:dyDescent="0.25">
      <c r="A35" s="716" t="s">
        <v>2692</v>
      </c>
      <c r="B35" s="716" t="s">
        <v>2693</v>
      </c>
      <c r="C35" s="716" t="s">
        <v>2694</v>
      </c>
    </row>
    <row r="36" spans="1:3" ht="20" thickBot="1" x14ac:dyDescent="0.25">
      <c r="A36" s="717" t="s">
        <v>2695</v>
      </c>
      <c r="B36" s="717" t="s">
        <v>2696</v>
      </c>
      <c r="C36" s="717" t="s">
        <v>2697</v>
      </c>
    </row>
    <row r="37" spans="1:3" ht="20" thickBot="1" x14ac:dyDescent="0.25">
      <c r="A37" s="716" t="s">
        <v>2698</v>
      </c>
      <c r="B37" s="716" t="s">
        <v>2699</v>
      </c>
      <c r="C37" s="716" t="s">
        <v>2700</v>
      </c>
    </row>
    <row r="38" spans="1:3" ht="20" thickBot="1" x14ac:dyDescent="0.25">
      <c r="A38" s="717" t="s">
        <v>2701</v>
      </c>
      <c r="B38" s="717" t="s">
        <v>2702</v>
      </c>
      <c r="C38" s="717" t="s">
        <v>2703</v>
      </c>
    </row>
    <row r="39" spans="1:3" ht="20" thickBot="1" x14ac:dyDescent="0.25">
      <c r="A39" s="716" t="s">
        <v>2704</v>
      </c>
      <c r="B39" s="716" t="s">
        <v>2705</v>
      </c>
      <c r="C39" s="716" t="s">
        <v>2694</v>
      </c>
    </row>
    <row r="40" spans="1:3" ht="20" thickBot="1" x14ac:dyDescent="0.25">
      <c r="A40" s="717" t="s">
        <v>2706</v>
      </c>
      <c r="B40" s="717" t="s">
        <v>2707</v>
      </c>
      <c r="C40" s="717" t="s">
        <v>2694</v>
      </c>
    </row>
    <row r="41" spans="1:3" ht="20" thickBot="1" x14ac:dyDescent="0.25">
      <c r="A41" s="716" t="s">
        <v>2708</v>
      </c>
      <c r="B41" s="716" t="s">
        <v>2709</v>
      </c>
      <c r="C41" s="716" t="s">
        <v>2710</v>
      </c>
    </row>
    <row r="42" spans="1:3" ht="20" thickBot="1" x14ac:dyDescent="0.25">
      <c r="A42" s="717" t="s">
        <v>2711</v>
      </c>
      <c r="B42" s="717" t="s">
        <v>2712</v>
      </c>
      <c r="C42" s="717" t="s">
        <v>2694</v>
      </c>
    </row>
    <row r="43" spans="1:3" ht="20" thickBot="1" x14ac:dyDescent="0.25">
      <c r="A43" s="716" t="s">
        <v>2713</v>
      </c>
      <c r="B43" s="716" t="s">
        <v>2714</v>
      </c>
      <c r="C43" s="716" t="s">
        <v>2694</v>
      </c>
    </row>
    <row r="44" spans="1:3" ht="20" thickBot="1" x14ac:dyDescent="0.25">
      <c r="A44" s="717" t="s">
        <v>2715</v>
      </c>
      <c r="B44" s="717" t="s">
        <v>2716</v>
      </c>
      <c r="C44" s="717" t="s">
        <v>2717</v>
      </c>
    </row>
    <row r="45" spans="1:3" ht="20" thickBot="1" x14ac:dyDescent="0.25">
      <c r="A45" s="716" t="s">
        <v>2718</v>
      </c>
      <c r="B45" s="716" t="s">
        <v>2719</v>
      </c>
      <c r="C45" s="716" t="s">
        <v>2694</v>
      </c>
    </row>
    <row r="46" spans="1:3" ht="18" thickBot="1" x14ac:dyDescent="0.25">
      <c r="A46" s="717" t="s">
        <v>2720</v>
      </c>
      <c r="B46" s="717" t="s">
        <v>2721</v>
      </c>
      <c r="C46" s="717" t="s">
        <v>2722</v>
      </c>
    </row>
    <row r="47" spans="1:3" ht="18" thickBot="1" x14ac:dyDescent="0.25">
      <c r="A47" s="716" t="s">
        <v>2723</v>
      </c>
      <c r="B47" s="716" t="s">
        <v>2724</v>
      </c>
      <c r="C47" s="716" t="s">
        <v>2703</v>
      </c>
    </row>
    <row r="48" spans="1:3" ht="17" thickBot="1" x14ac:dyDescent="0.25">
      <c r="A48" s="737" t="s">
        <v>2725</v>
      </c>
      <c r="B48" s="737"/>
      <c r="C48" s="737"/>
    </row>
    <row r="49" spans="1:3" ht="35" thickBot="1" x14ac:dyDescent="0.25">
      <c r="A49" s="738" t="s">
        <v>2726</v>
      </c>
      <c r="B49" s="716" t="s">
        <v>2727</v>
      </c>
      <c r="C49" s="716" t="s">
        <v>2728</v>
      </c>
    </row>
    <row r="50" spans="1:3" ht="52" thickBot="1" x14ac:dyDescent="0.25">
      <c r="A50" s="741"/>
      <c r="B50" s="717" t="s">
        <v>2651</v>
      </c>
      <c r="C50" s="717" t="s">
        <v>2729</v>
      </c>
    </row>
    <row r="51" spans="1:3" ht="35" thickBot="1" x14ac:dyDescent="0.25">
      <c r="A51" s="719" t="s">
        <v>775</v>
      </c>
      <c r="B51" s="719" t="s">
        <v>2730</v>
      </c>
      <c r="C51" s="719" t="s">
        <v>2731</v>
      </c>
    </row>
    <row r="52" spans="1:3" ht="18" x14ac:dyDescent="0.2">
      <c r="A52" s="720" t="s">
        <v>2732</v>
      </c>
    </row>
    <row r="53" spans="1:3" ht="18" x14ac:dyDescent="0.2">
      <c r="A53" s="720" t="s">
        <v>2733</v>
      </c>
    </row>
    <row r="54" spans="1:3" ht="16" x14ac:dyDescent="0.2">
      <c r="A54" s="709"/>
    </row>
  </sheetData>
  <mergeCells count="21">
    <mergeCell ref="A48:C48"/>
    <mergeCell ref="A49:A50"/>
    <mergeCell ref="A1:C1"/>
    <mergeCell ref="B22:B26"/>
    <mergeCell ref="A19:A20"/>
    <mergeCell ref="A21:C21"/>
    <mergeCell ref="A22:A28"/>
    <mergeCell ref="C22:C26"/>
    <mergeCell ref="B27:B28"/>
    <mergeCell ref="C27:C28"/>
    <mergeCell ref="A11:A14"/>
    <mergeCell ref="B11:B12"/>
    <mergeCell ref="C11:C12"/>
    <mergeCell ref="A15:A16"/>
    <mergeCell ref="B15:B16"/>
    <mergeCell ref="C15:C16"/>
    <mergeCell ref="A3:C3"/>
    <mergeCell ref="A6:A8"/>
    <mergeCell ref="C7:C8"/>
    <mergeCell ref="A9:A10"/>
    <mergeCell ref="C9:C10"/>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31DC6-85F2-9A4C-A85E-A2FD16593E71}">
  <dimension ref="A1:B4"/>
  <sheetViews>
    <sheetView workbookViewId="0">
      <selection sqref="A1:B4"/>
    </sheetView>
  </sheetViews>
  <sheetFormatPr baseColWidth="10" defaultRowHeight="15" x14ac:dyDescent="0.2"/>
  <sheetData>
    <row r="1" spans="1:2" ht="17" thickBot="1" x14ac:dyDescent="0.25">
      <c r="A1" s="711" t="s">
        <v>2734</v>
      </c>
    </row>
    <row r="2" spans="1:2" ht="35" thickBot="1" x14ac:dyDescent="0.25">
      <c r="A2" s="721" t="s">
        <v>36</v>
      </c>
      <c r="B2" s="721" t="s">
        <v>2735</v>
      </c>
    </row>
    <row r="3" spans="1:2" ht="389" thickBot="1" x14ac:dyDescent="0.25">
      <c r="A3" s="722" t="s">
        <v>2647</v>
      </c>
      <c r="B3" s="722" t="s">
        <v>2736</v>
      </c>
    </row>
    <row r="4" spans="1:2" ht="307" thickBot="1" x14ac:dyDescent="0.25">
      <c r="A4" s="722" t="s">
        <v>2737</v>
      </c>
      <c r="B4" s="722" t="s">
        <v>2738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X1048503"/>
  <sheetViews>
    <sheetView zoomScaleNormal="100" zoomScalePageLayoutView="80" workbookViewId="0">
      <selection activeCell="AA55" sqref="AA55"/>
    </sheetView>
  </sheetViews>
  <sheetFormatPr baseColWidth="10" defaultColWidth="8.83203125" defaultRowHeight="15" x14ac:dyDescent="0.2"/>
  <cols>
    <col min="1" max="1" width="13.5" style="19" customWidth="1"/>
    <col min="2" max="2" width="29.33203125" style="19" customWidth="1"/>
    <col min="3" max="3" width="30.33203125" style="19" customWidth="1"/>
    <col min="4" max="4" width="25.83203125" style="19" customWidth="1"/>
    <col min="5" max="5" width="23.83203125" style="19" customWidth="1"/>
    <col min="6" max="6" width="25" style="19" customWidth="1"/>
    <col min="7" max="7" width="26.5" style="19" customWidth="1"/>
    <col min="8" max="8" width="17.83203125" style="19" customWidth="1"/>
    <col min="9" max="9" width="31.16406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18.1640625" style="19" customWidth="1"/>
    <col min="21" max="21" width="79.1640625" style="19" customWidth="1"/>
    <col min="22" max="22" width="19.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882</v>
      </c>
      <c r="G2" s="19" t="s">
        <v>72</v>
      </c>
      <c r="H2" s="44" t="s">
        <v>1668</v>
      </c>
    </row>
    <row r="3" spans="1:24" x14ac:dyDescent="0.2">
      <c r="C3" s="19" t="s">
        <v>2</v>
      </c>
      <c r="D3" s="209">
        <v>1977</v>
      </c>
    </row>
    <row r="4" spans="1:24" x14ac:dyDescent="0.2">
      <c r="C4" s="8" t="s">
        <v>44</v>
      </c>
      <c r="D4" s="44" t="s">
        <v>883</v>
      </c>
    </row>
    <row r="5" spans="1:24" x14ac:dyDescent="0.2">
      <c r="C5" s="19" t="s">
        <v>3</v>
      </c>
      <c r="D5" s="44" t="s">
        <v>2150</v>
      </c>
    </row>
    <row r="6" spans="1:24" x14ac:dyDescent="0.2">
      <c r="D6" s="18"/>
    </row>
    <row r="7" spans="1:24" s="43" customFormat="1" ht="16" thickBot="1" x14ac:dyDescent="0.25">
      <c r="A7" s="1" t="s">
        <v>59</v>
      </c>
      <c r="B7" s="1"/>
      <c r="D7" s="248" t="s">
        <v>1647</v>
      </c>
    </row>
    <row r="9" spans="1:24" s="43" customFormat="1" ht="16" thickBot="1" x14ac:dyDescent="0.25">
      <c r="A9" s="1" t="s">
        <v>4</v>
      </c>
      <c r="B9" s="1"/>
    </row>
    <row r="10" spans="1:24" x14ac:dyDescent="0.2">
      <c r="C10" s="19" t="s">
        <v>74</v>
      </c>
      <c r="D10" s="45" t="s">
        <v>504</v>
      </c>
      <c r="E10" s="46"/>
    </row>
    <row r="11" spans="1:24" x14ac:dyDescent="0.2">
      <c r="C11" s="19" t="s">
        <v>46</v>
      </c>
      <c r="D11" s="45" t="s">
        <v>1592</v>
      </c>
      <c r="E11" s="47"/>
    </row>
    <row r="12" spans="1:24" x14ac:dyDescent="0.2">
      <c r="C12" s="19" t="s">
        <v>67</v>
      </c>
      <c r="D12" s="45" t="s">
        <v>53</v>
      </c>
      <c r="E12" s="47"/>
    </row>
    <row r="13" spans="1:24" x14ac:dyDescent="0.2">
      <c r="A13" s="2"/>
      <c r="B13" s="2"/>
    </row>
    <row r="14" spans="1:24" s="48"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100" customFormat="1" x14ac:dyDescent="0.2">
      <c r="A15" s="225">
        <v>13</v>
      </c>
      <c r="B15" s="225" t="s">
        <v>1668</v>
      </c>
      <c r="C15" s="206" t="s">
        <v>857</v>
      </c>
      <c r="D15" s="225" t="s">
        <v>441</v>
      </c>
      <c r="E15" s="225" t="s">
        <v>1582</v>
      </c>
      <c r="F15" s="225" t="s">
        <v>859</v>
      </c>
      <c r="G15" s="225" t="s">
        <v>132</v>
      </c>
      <c r="H15" s="225" t="s">
        <v>134</v>
      </c>
      <c r="I15" s="225" t="s">
        <v>1572</v>
      </c>
      <c r="J15" s="225" t="s">
        <v>85</v>
      </c>
      <c r="K15" s="225">
        <v>5</v>
      </c>
      <c r="L15" s="225" t="s">
        <v>71</v>
      </c>
      <c r="M15" s="225" t="s">
        <v>71</v>
      </c>
      <c r="N15" s="225" t="s">
        <v>71</v>
      </c>
      <c r="O15" s="225" t="s">
        <v>71</v>
      </c>
      <c r="P15" s="225" t="s">
        <v>71</v>
      </c>
      <c r="Q15" s="15">
        <v>1</v>
      </c>
      <c r="R15" s="15" t="s">
        <v>884</v>
      </c>
      <c r="S15" s="15" t="s">
        <v>884</v>
      </c>
      <c r="T15" s="15" t="s">
        <v>884</v>
      </c>
      <c r="U15" s="225" t="s">
        <v>71</v>
      </c>
      <c r="V15" s="225" t="s">
        <v>71</v>
      </c>
      <c r="W15" s="225" t="s">
        <v>53</v>
      </c>
      <c r="X15" s="306"/>
    </row>
    <row r="16" spans="1:24" s="100" customFormat="1" ht="17" x14ac:dyDescent="0.2">
      <c r="A16" s="249">
        <v>14</v>
      </c>
      <c r="B16" s="249" t="s">
        <v>1668</v>
      </c>
      <c r="C16" s="250" t="s">
        <v>857</v>
      </c>
      <c r="D16" s="249" t="s">
        <v>441</v>
      </c>
      <c r="E16" s="249" t="s">
        <v>1582</v>
      </c>
      <c r="F16" s="249" t="s">
        <v>1573</v>
      </c>
      <c r="G16" s="249" t="s">
        <v>132</v>
      </c>
      <c r="H16" s="249" t="s">
        <v>134</v>
      </c>
      <c r="I16" s="249" t="s">
        <v>1574</v>
      </c>
      <c r="J16" s="249" t="s">
        <v>85</v>
      </c>
      <c r="K16" s="249">
        <v>5</v>
      </c>
      <c r="L16" s="249" t="s">
        <v>71</v>
      </c>
      <c r="M16" s="249" t="s">
        <v>71</v>
      </c>
      <c r="N16" s="249" t="s">
        <v>71</v>
      </c>
      <c r="O16" s="249" t="s">
        <v>71</v>
      </c>
      <c r="P16" s="249" t="s">
        <v>71</v>
      </c>
      <c r="Q16" s="251">
        <v>1</v>
      </c>
      <c r="R16" s="251" t="s">
        <v>884</v>
      </c>
      <c r="S16" s="251" t="s">
        <v>884</v>
      </c>
      <c r="T16" s="251" t="s">
        <v>884</v>
      </c>
      <c r="U16" s="249" t="s">
        <v>71</v>
      </c>
      <c r="V16" s="249" t="s">
        <v>71</v>
      </c>
      <c r="W16" s="249" t="s">
        <v>53</v>
      </c>
      <c r="X16" s="307"/>
    </row>
    <row r="17" spans="1:24" s="100" customFormat="1" x14ac:dyDescent="0.2">
      <c r="A17" s="301">
        <v>15</v>
      </c>
      <c r="B17" s="301" t="s">
        <v>1668</v>
      </c>
      <c r="C17" s="302" t="s">
        <v>858</v>
      </c>
      <c r="D17" s="301" t="s">
        <v>441</v>
      </c>
      <c r="E17" s="301" t="s">
        <v>1582</v>
      </c>
      <c r="F17" s="301" t="s">
        <v>859</v>
      </c>
      <c r="G17" s="301" t="s">
        <v>132</v>
      </c>
      <c r="H17" s="301" t="s">
        <v>134</v>
      </c>
      <c r="I17" s="301" t="s">
        <v>860</v>
      </c>
      <c r="J17" s="301" t="s">
        <v>85</v>
      </c>
      <c r="K17" s="301">
        <v>5</v>
      </c>
      <c r="L17" s="301" t="s">
        <v>71</v>
      </c>
      <c r="M17" s="301" t="s">
        <v>71</v>
      </c>
      <c r="N17" s="301" t="s">
        <v>71</v>
      </c>
      <c r="O17" s="301" t="s">
        <v>71</v>
      </c>
      <c r="P17" s="301" t="s">
        <v>71</v>
      </c>
      <c r="Q17" s="303">
        <v>1</v>
      </c>
      <c r="R17" s="303" t="s">
        <v>884</v>
      </c>
      <c r="S17" s="303" t="s">
        <v>884</v>
      </c>
      <c r="T17" s="303" t="s">
        <v>884</v>
      </c>
      <c r="U17" s="301" t="s">
        <v>71</v>
      </c>
      <c r="V17" s="301" t="s">
        <v>71</v>
      </c>
      <c r="W17" s="301" t="s">
        <v>53</v>
      </c>
      <c r="X17" s="646"/>
    </row>
    <row r="18" spans="1:24" s="49" customFormat="1" x14ac:dyDescent="0.2"/>
    <row r="19" spans="1:24" s="50" customFormat="1" ht="16" thickBot="1" x14ac:dyDescent="0.25">
      <c r="A19" s="17" t="s">
        <v>2142</v>
      </c>
      <c r="B19" s="17"/>
      <c r="C19" s="17" t="s">
        <v>68</v>
      </c>
    </row>
    <row r="20" spans="1:24" s="49" customFormat="1" x14ac:dyDescent="0.2"/>
    <row r="21" spans="1:24" s="99" customFormat="1" x14ac:dyDescent="0.2">
      <c r="A21" s="51" t="s">
        <v>5</v>
      </c>
      <c r="B21" s="51" t="s">
        <v>36</v>
      </c>
      <c r="C21" s="51" t="s">
        <v>6</v>
      </c>
      <c r="D21" s="51" t="s">
        <v>45</v>
      </c>
      <c r="E21" s="51" t="s">
        <v>9</v>
      </c>
      <c r="F21" s="51" t="s">
        <v>119</v>
      </c>
      <c r="G21" s="51" t="s">
        <v>56</v>
      </c>
      <c r="H21" s="51" t="s">
        <v>136</v>
      </c>
      <c r="I21" s="51" t="s">
        <v>137</v>
      </c>
      <c r="J21" s="51" t="s">
        <v>138</v>
      </c>
      <c r="K21" s="51" t="s">
        <v>139</v>
      </c>
      <c r="L21" s="51" t="s">
        <v>122</v>
      </c>
      <c r="M21" s="51" t="s">
        <v>140</v>
      </c>
      <c r="N21" s="51" t="s">
        <v>122</v>
      </c>
      <c r="O21" s="51" t="s">
        <v>42</v>
      </c>
      <c r="P21" s="102" t="s">
        <v>141</v>
      </c>
      <c r="Q21" s="51" t="s">
        <v>142</v>
      </c>
      <c r="R21" s="51" t="s">
        <v>10</v>
      </c>
      <c r="S21" s="51" t="s">
        <v>146</v>
      </c>
      <c r="T21" s="51" t="s">
        <v>145</v>
      </c>
      <c r="U21" s="51" t="s">
        <v>11</v>
      </c>
      <c r="V21" s="85" t="s">
        <v>16</v>
      </c>
    </row>
    <row r="22" spans="1:24" s="99" customFormat="1" x14ac:dyDescent="0.2">
      <c r="A22" s="90">
        <v>13</v>
      </c>
      <c r="B22" s="90" t="s">
        <v>1668</v>
      </c>
      <c r="C22" s="207" t="s">
        <v>857</v>
      </c>
      <c r="D22" s="52" t="s">
        <v>90</v>
      </c>
      <c r="E22" s="52" t="s">
        <v>90</v>
      </c>
      <c r="F22" s="90">
        <v>6</v>
      </c>
      <c r="G22" s="52" t="s">
        <v>71</v>
      </c>
      <c r="H22" s="247" t="s">
        <v>52</v>
      </c>
      <c r="I22" s="247" t="s">
        <v>52</v>
      </c>
      <c r="J22" s="247" t="s">
        <v>52</v>
      </c>
      <c r="K22" s="247" t="s">
        <v>71</v>
      </c>
      <c r="L22" s="247" t="s">
        <v>71</v>
      </c>
      <c r="M22" s="247" t="s">
        <v>71</v>
      </c>
      <c r="N22" s="247" t="s">
        <v>71</v>
      </c>
      <c r="O22" s="404" t="s">
        <v>71</v>
      </c>
      <c r="P22" s="404" t="s">
        <v>71</v>
      </c>
      <c r="Q22" s="404" t="s">
        <v>71</v>
      </c>
      <c r="R22" s="404" t="s">
        <v>71</v>
      </c>
      <c r="S22" s="404" t="s">
        <v>71</v>
      </c>
      <c r="T22" s="404" t="s">
        <v>71</v>
      </c>
      <c r="U22" s="404" t="s">
        <v>71</v>
      </c>
      <c r="V22" s="228" t="s">
        <v>876</v>
      </c>
      <c r="X22" s="100"/>
    </row>
    <row r="23" spans="1:24" s="99" customFormat="1" x14ac:dyDescent="0.2">
      <c r="A23" s="218">
        <v>14</v>
      </c>
      <c r="B23" s="218" t="s">
        <v>1668</v>
      </c>
      <c r="C23" s="262" t="s">
        <v>857</v>
      </c>
      <c r="D23" s="91" t="s">
        <v>90</v>
      </c>
      <c r="E23" s="91" t="s">
        <v>90</v>
      </c>
      <c r="F23" s="91">
        <v>6</v>
      </c>
      <c r="G23" s="91" t="s">
        <v>71</v>
      </c>
      <c r="H23" s="295" t="s">
        <v>52</v>
      </c>
      <c r="I23" s="295" t="s">
        <v>52</v>
      </c>
      <c r="J23" s="295" t="s">
        <v>52</v>
      </c>
      <c r="K23" s="295" t="s">
        <v>71</v>
      </c>
      <c r="L23" s="295" t="s">
        <v>71</v>
      </c>
      <c r="M23" s="295" t="s">
        <v>71</v>
      </c>
      <c r="N23" s="295" t="s">
        <v>71</v>
      </c>
      <c r="O23" s="405" t="s">
        <v>71</v>
      </c>
      <c r="P23" s="405" t="s">
        <v>71</v>
      </c>
      <c r="Q23" s="405" t="s">
        <v>71</v>
      </c>
      <c r="R23" s="405" t="s">
        <v>71</v>
      </c>
      <c r="S23" s="405" t="s">
        <v>71</v>
      </c>
      <c r="T23" s="405" t="s">
        <v>71</v>
      </c>
      <c r="U23" s="405" t="s">
        <v>71</v>
      </c>
      <c r="V23" s="481" t="s">
        <v>1575</v>
      </c>
      <c r="X23" s="100"/>
    </row>
    <row r="24" spans="1:24" s="99" customFormat="1" x14ac:dyDescent="0.2">
      <c r="A24" s="406">
        <v>15</v>
      </c>
      <c r="B24" s="406" t="s">
        <v>1668</v>
      </c>
      <c r="C24" s="407" t="s">
        <v>858</v>
      </c>
      <c r="D24" s="107" t="s">
        <v>90</v>
      </c>
      <c r="E24" s="107" t="s">
        <v>90</v>
      </c>
      <c r="F24" s="107">
        <v>6</v>
      </c>
      <c r="G24" s="107" t="s">
        <v>71</v>
      </c>
      <c r="H24" s="408" t="s">
        <v>52</v>
      </c>
      <c r="I24" s="408" t="s">
        <v>52</v>
      </c>
      <c r="J24" s="408" t="s">
        <v>52</v>
      </c>
      <c r="K24" s="408" t="s">
        <v>71</v>
      </c>
      <c r="L24" s="408" t="s">
        <v>71</v>
      </c>
      <c r="M24" s="408" t="s">
        <v>71</v>
      </c>
      <c r="N24" s="408" t="s">
        <v>71</v>
      </c>
      <c r="O24" s="406" t="s">
        <v>71</v>
      </c>
      <c r="P24" s="406" t="s">
        <v>71</v>
      </c>
      <c r="Q24" s="406" t="s">
        <v>71</v>
      </c>
      <c r="R24" s="406" t="s">
        <v>71</v>
      </c>
      <c r="S24" s="406" t="s">
        <v>71</v>
      </c>
      <c r="T24" s="406" t="s">
        <v>71</v>
      </c>
      <c r="U24" s="406" t="s">
        <v>71</v>
      </c>
      <c r="V24" s="645" t="s">
        <v>876</v>
      </c>
      <c r="X24" s="100"/>
    </row>
    <row r="26" spans="1:24" s="43" customFormat="1" ht="16" thickBot="1" x14ac:dyDescent="0.25">
      <c r="A26" s="1" t="s">
        <v>2142</v>
      </c>
      <c r="B26" s="1"/>
      <c r="C26" s="1" t="s">
        <v>69</v>
      </c>
      <c r="D26" s="16"/>
      <c r="E26" s="16"/>
    </row>
    <row r="27" spans="1:24" s="18" customFormat="1" x14ac:dyDescent="0.2">
      <c r="A27" s="236"/>
      <c r="B27" s="236"/>
      <c r="C27" s="236"/>
      <c r="D27" s="537"/>
      <c r="E27" s="537"/>
    </row>
    <row r="28" spans="1:24" x14ac:dyDescent="0.2">
      <c r="A28" s="263" t="s">
        <v>5</v>
      </c>
      <c r="B28" s="54" t="s">
        <v>9</v>
      </c>
      <c r="C28" s="55" t="s">
        <v>56</v>
      </c>
      <c r="D28" s="56" t="s">
        <v>488</v>
      </c>
      <c r="E28" s="56" t="s">
        <v>489</v>
      </c>
      <c r="F28" s="56" t="s">
        <v>490</v>
      </c>
      <c r="G28" s="56" t="s">
        <v>491</v>
      </c>
      <c r="H28" s="56" t="s">
        <v>492</v>
      </c>
      <c r="I28" s="56" t="s">
        <v>493</v>
      </c>
      <c r="J28" s="55" t="s">
        <v>2139</v>
      </c>
      <c r="K28" s="55" t="s">
        <v>122</v>
      </c>
      <c r="L28" s="55" t="s">
        <v>2140</v>
      </c>
      <c r="M28" s="55" t="s">
        <v>122</v>
      </c>
      <c r="N28" s="530" t="s">
        <v>42</v>
      </c>
      <c r="O28" s="55" t="s">
        <v>2141</v>
      </c>
      <c r="P28" s="55" t="s">
        <v>122</v>
      </c>
      <c r="Q28" s="530" t="s">
        <v>10</v>
      </c>
      <c r="R28" s="55" t="s">
        <v>2566</v>
      </c>
      <c r="S28" s="55" t="s">
        <v>11</v>
      </c>
      <c r="T28" s="55" t="s">
        <v>16</v>
      </c>
    </row>
    <row r="29" spans="1:24" s="49" customFormat="1" ht="16" x14ac:dyDescent="0.2">
      <c r="A29" s="82" t="s">
        <v>441</v>
      </c>
      <c r="B29" s="82" t="s">
        <v>90</v>
      </c>
      <c r="C29" s="82" t="s">
        <v>71</v>
      </c>
      <c r="D29" s="82" t="s">
        <v>862</v>
      </c>
      <c r="E29" s="82" t="s">
        <v>862</v>
      </c>
      <c r="F29" s="82" t="s">
        <v>862</v>
      </c>
      <c r="G29" s="82">
        <v>24</v>
      </c>
      <c r="H29" s="82" t="s">
        <v>125</v>
      </c>
      <c r="I29" s="82">
        <v>24</v>
      </c>
      <c r="J29" s="82" t="s">
        <v>71</v>
      </c>
      <c r="K29" s="82" t="s">
        <v>71</v>
      </c>
      <c r="L29" s="82" t="s">
        <v>71</v>
      </c>
      <c r="M29" s="82" t="s">
        <v>71</v>
      </c>
      <c r="N29" s="82" t="s">
        <v>71</v>
      </c>
      <c r="O29" s="82" t="s">
        <v>71</v>
      </c>
      <c r="P29" s="82" t="s">
        <v>71</v>
      </c>
      <c r="Q29" s="82" t="s">
        <v>71</v>
      </c>
      <c r="R29" s="82" t="s">
        <v>71</v>
      </c>
      <c r="S29" s="82" t="s">
        <v>71</v>
      </c>
      <c r="T29" s="57" t="s">
        <v>863</v>
      </c>
    </row>
    <row r="31" spans="1:24" s="43" customFormat="1" ht="16" thickBot="1" x14ac:dyDescent="0.25">
      <c r="A31" s="1" t="s">
        <v>12</v>
      </c>
      <c r="B31" s="1"/>
    </row>
    <row r="32" spans="1:24" s="31" customFormat="1" x14ac:dyDescent="0.2">
      <c r="A32" s="3" t="s">
        <v>13</v>
      </c>
      <c r="B32" s="3"/>
      <c r="E32" s="58" t="s">
        <v>1576</v>
      </c>
      <c r="F32" s="58" t="s">
        <v>1577</v>
      </c>
      <c r="G32" s="30" t="s">
        <v>54</v>
      </c>
      <c r="I32" s="30" t="s">
        <v>16</v>
      </c>
    </row>
    <row r="33" spans="1:10" s="60" customFormat="1" x14ac:dyDescent="0.2">
      <c r="A33" s="59">
        <v>1</v>
      </c>
      <c r="B33" s="59"/>
      <c r="C33" s="60" t="s">
        <v>37</v>
      </c>
      <c r="E33" s="61">
        <v>1</v>
      </c>
      <c r="F33" s="61">
        <v>1</v>
      </c>
      <c r="G33" s="60" t="s">
        <v>60</v>
      </c>
      <c r="I33" s="416" t="s">
        <v>861</v>
      </c>
    </row>
    <row r="34" spans="1:10" x14ac:dyDescent="0.2">
      <c r="A34" s="4">
        <v>2</v>
      </c>
      <c r="B34" s="4"/>
      <c r="C34" s="5" t="s">
        <v>17</v>
      </c>
      <c r="E34" s="6">
        <v>0</v>
      </c>
      <c r="F34" s="6">
        <v>0</v>
      </c>
      <c r="G34" s="19" t="s">
        <v>61</v>
      </c>
      <c r="I34" s="42" t="s">
        <v>636</v>
      </c>
    </row>
    <row r="35" spans="1:10" s="8" customFormat="1" x14ac:dyDescent="0.2">
      <c r="A35" s="7">
        <v>3</v>
      </c>
      <c r="B35" s="7"/>
      <c r="C35" s="8" t="s">
        <v>18</v>
      </c>
      <c r="E35" s="10">
        <v>0</v>
      </c>
      <c r="F35" s="10">
        <v>0</v>
      </c>
      <c r="G35" s="8" t="s">
        <v>19</v>
      </c>
      <c r="I35" s="42" t="s">
        <v>636</v>
      </c>
      <c r="J35" s="19"/>
    </row>
    <row r="36" spans="1:10" s="8" customFormat="1" x14ac:dyDescent="0.2">
      <c r="A36" s="7">
        <v>4</v>
      </c>
      <c r="B36" s="7"/>
      <c r="C36" s="8" t="s">
        <v>20</v>
      </c>
      <c r="E36" s="10">
        <v>0</v>
      </c>
      <c r="F36" s="10">
        <v>0</v>
      </c>
      <c r="G36" s="8" t="s">
        <v>21</v>
      </c>
      <c r="I36" s="42" t="s">
        <v>636</v>
      </c>
      <c r="J36" s="19"/>
    </row>
    <row r="37" spans="1:10" x14ac:dyDescent="0.2">
      <c r="A37" s="4">
        <v>5</v>
      </c>
      <c r="B37" s="4"/>
      <c r="C37" s="5" t="s">
        <v>22</v>
      </c>
      <c r="E37" s="6">
        <v>0</v>
      </c>
      <c r="F37" s="6">
        <v>0</v>
      </c>
      <c r="G37" s="19" t="s">
        <v>23</v>
      </c>
      <c r="I37" s="42" t="s">
        <v>1649</v>
      </c>
    </row>
    <row r="38" spans="1:10" x14ac:dyDescent="0.2">
      <c r="A38" s="7">
        <v>6</v>
      </c>
      <c r="B38" s="7"/>
      <c r="C38" s="8" t="s">
        <v>24</v>
      </c>
      <c r="E38" s="10">
        <v>1</v>
      </c>
      <c r="F38" s="10">
        <v>1</v>
      </c>
      <c r="G38" s="19" t="s">
        <v>128</v>
      </c>
      <c r="I38" s="42" t="s">
        <v>1648</v>
      </c>
    </row>
    <row r="39" spans="1:10" x14ac:dyDescent="0.2">
      <c r="E39" s="62"/>
      <c r="F39" s="62"/>
      <c r="I39" s="42"/>
    </row>
    <row r="40" spans="1:10" s="31" customFormat="1" x14ac:dyDescent="0.2">
      <c r="A40" s="3" t="s">
        <v>25</v>
      </c>
      <c r="B40" s="3"/>
      <c r="E40" s="58" t="s">
        <v>14</v>
      </c>
      <c r="F40" s="58" t="s">
        <v>14</v>
      </c>
      <c r="G40" s="30" t="s">
        <v>15</v>
      </c>
      <c r="I40" s="417" t="s">
        <v>16</v>
      </c>
    </row>
    <row r="41" spans="1:10" x14ac:dyDescent="0.2">
      <c r="A41" s="19">
        <v>7</v>
      </c>
      <c r="C41" s="19" t="s">
        <v>26</v>
      </c>
      <c r="E41" s="61">
        <v>1</v>
      </c>
      <c r="F41" s="61">
        <v>1</v>
      </c>
      <c r="G41" s="19" t="s">
        <v>27</v>
      </c>
      <c r="I41" s="418" t="s">
        <v>1578</v>
      </c>
    </row>
    <row r="42" spans="1:10" x14ac:dyDescent="0.2">
      <c r="A42" s="19">
        <v>8</v>
      </c>
      <c r="C42" s="19" t="s">
        <v>58</v>
      </c>
      <c r="E42" s="61">
        <v>1</v>
      </c>
      <c r="F42" s="61">
        <v>1</v>
      </c>
      <c r="G42" s="19" t="s">
        <v>62</v>
      </c>
      <c r="I42" s="42" t="s">
        <v>1846</v>
      </c>
    </row>
    <row r="43" spans="1:10" x14ac:dyDescent="0.2">
      <c r="A43" s="19">
        <v>9</v>
      </c>
      <c r="C43" s="19" t="s">
        <v>40</v>
      </c>
      <c r="E43" s="61">
        <v>0</v>
      </c>
      <c r="F43" s="61">
        <v>0</v>
      </c>
      <c r="G43" s="19" t="s">
        <v>63</v>
      </c>
      <c r="I43" s="42" t="s">
        <v>1656</v>
      </c>
    </row>
    <row r="44" spans="1:10" x14ac:dyDescent="0.2">
      <c r="A44" s="19">
        <v>10</v>
      </c>
      <c r="C44" s="19" t="s">
        <v>39</v>
      </c>
      <c r="E44" s="61">
        <v>0</v>
      </c>
      <c r="F44" s="61">
        <v>0</v>
      </c>
      <c r="G44" s="19" t="s">
        <v>115</v>
      </c>
      <c r="I44" s="413" t="s">
        <v>1845</v>
      </c>
    </row>
    <row r="45" spans="1:10" x14ac:dyDescent="0.2">
      <c r="E45" s="63"/>
      <c r="F45" s="63"/>
      <c r="I45" s="42"/>
    </row>
    <row r="46" spans="1:10" s="31" customFormat="1" x14ac:dyDescent="0.2">
      <c r="A46" s="3" t="s">
        <v>57</v>
      </c>
      <c r="B46" s="3"/>
      <c r="E46" s="64" t="s">
        <v>14</v>
      </c>
      <c r="F46" s="64" t="s">
        <v>14</v>
      </c>
      <c r="G46" s="30" t="s">
        <v>15</v>
      </c>
      <c r="I46" s="417" t="s">
        <v>16</v>
      </c>
    </row>
    <row r="47" spans="1:10" s="5" customFormat="1" x14ac:dyDescent="0.2">
      <c r="A47" s="5">
        <v>11</v>
      </c>
      <c r="C47" s="5" t="s">
        <v>28</v>
      </c>
      <c r="E47" s="6">
        <v>0</v>
      </c>
      <c r="F47" s="6">
        <v>0</v>
      </c>
      <c r="G47" s="19" t="s">
        <v>49</v>
      </c>
      <c r="I47" s="42" t="s">
        <v>1579</v>
      </c>
      <c r="J47" s="19"/>
    </row>
    <row r="48" spans="1:10" s="5" customFormat="1" x14ac:dyDescent="0.2">
      <c r="A48" s="11">
        <v>12</v>
      </c>
      <c r="B48" s="11"/>
      <c r="C48" s="5" t="s">
        <v>47</v>
      </c>
      <c r="E48" s="6">
        <v>0</v>
      </c>
      <c r="F48" s="6">
        <v>0</v>
      </c>
      <c r="G48" s="19" t="s">
        <v>109</v>
      </c>
      <c r="I48" s="42" t="s">
        <v>880</v>
      </c>
      <c r="J48" s="19"/>
    </row>
    <row r="49" spans="1:13" x14ac:dyDescent="0.2">
      <c r="A49" s="47">
        <v>13</v>
      </c>
      <c r="B49" s="47"/>
      <c r="C49" s="19" t="s">
        <v>29</v>
      </c>
      <c r="E49" s="61">
        <v>0</v>
      </c>
      <c r="F49" s="61">
        <v>0</v>
      </c>
      <c r="G49" s="19" t="s">
        <v>30</v>
      </c>
      <c r="I49" s="42" t="s">
        <v>881</v>
      </c>
    </row>
    <row r="50" spans="1:13" x14ac:dyDescent="0.2">
      <c r="A50" s="47">
        <v>14</v>
      </c>
      <c r="B50" s="47"/>
      <c r="C50" s="19" t="s">
        <v>31</v>
      </c>
      <c r="E50" s="61">
        <v>0</v>
      </c>
      <c r="F50" s="61">
        <v>0</v>
      </c>
      <c r="G50" s="19" t="s">
        <v>1400</v>
      </c>
      <c r="I50" s="42" t="s">
        <v>636</v>
      </c>
    </row>
    <row r="51" spans="1:13" x14ac:dyDescent="0.2">
      <c r="A51" s="47">
        <v>15</v>
      </c>
      <c r="B51" s="47"/>
      <c r="C51" s="19" t="s">
        <v>38</v>
      </c>
      <c r="E51" s="61">
        <v>1</v>
      </c>
      <c r="F51" s="61">
        <v>1</v>
      </c>
      <c r="G51" s="19" t="s">
        <v>64</v>
      </c>
      <c r="I51" s="42" t="s">
        <v>1847</v>
      </c>
    </row>
    <row r="52" spans="1:13" x14ac:dyDescent="0.2">
      <c r="E52" s="63"/>
      <c r="F52" s="63"/>
    </row>
    <row r="53" spans="1:13" ht="16" thickBot="1" x14ac:dyDescent="0.25">
      <c r="A53" s="43"/>
      <c r="B53" s="43"/>
      <c r="C53" s="43"/>
      <c r="D53" s="43"/>
      <c r="E53" s="65"/>
      <c r="F53" s="65"/>
      <c r="G53" s="43"/>
      <c r="H53" s="43"/>
      <c r="I53" s="18"/>
      <c r="J53" s="18"/>
      <c r="K53" s="18"/>
      <c r="L53" s="18"/>
      <c r="M53" s="18"/>
    </row>
    <row r="54" spans="1:13" x14ac:dyDescent="0.2">
      <c r="E54" s="63"/>
      <c r="F54" s="63"/>
      <c r="I54" s="18"/>
      <c r="J54" s="18"/>
      <c r="K54" s="18"/>
      <c r="L54" s="18"/>
      <c r="M54" s="18"/>
    </row>
    <row r="55" spans="1:13" ht="16" thickBot="1" x14ac:dyDescent="0.25">
      <c r="A55" s="2" t="s">
        <v>32</v>
      </c>
      <c r="B55" s="2"/>
      <c r="E55" s="66">
        <f>SUM(E33:E38,E41:E44,E47:E51)</f>
        <v>5</v>
      </c>
      <c r="F55" s="66">
        <f>SUM(F33:F38,F41:F44,F47:F51)</f>
        <v>5</v>
      </c>
      <c r="G55" s="67" t="s">
        <v>48</v>
      </c>
      <c r="I55" s="18"/>
      <c r="J55" s="18"/>
      <c r="K55" s="18"/>
      <c r="L55" s="18"/>
      <c r="M55" s="18"/>
    </row>
    <row r="56" spans="1:13" ht="16" thickTop="1" x14ac:dyDescent="0.2">
      <c r="A56" s="201" t="s">
        <v>1367</v>
      </c>
      <c r="B56" s="201"/>
      <c r="C56" s="8"/>
      <c r="D56" s="193"/>
      <c r="E56" s="197" t="s">
        <v>1303</v>
      </c>
      <c r="F56" s="196" t="s">
        <v>1303</v>
      </c>
      <c r="I56" s="18"/>
      <c r="J56" s="18"/>
      <c r="K56" s="18"/>
      <c r="L56" s="18"/>
      <c r="M56" s="18"/>
    </row>
    <row r="57" spans="1:13" x14ac:dyDescent="0.2">
      <c r="A57" s="68" t="s">
        <v>118</v>
      </c>
      <c r="B57" s="2"/>
      <c r="E57" s="204">
        <f>0.5^E56</f>
        <v>6.25E-2</v>
      </c>
      <c r="F57" s="204">
        <f>0.5^F56</f>
        <v>6.25E-2</v>
      </c>
      <c r="I57" s="18"/>
      <c r="J57" s="18"/>
      <c r="K57" s="18"/>
      <c r="L57" s="18"/>
      <c r="M57" s="18"/>
    </row>
    <row r="58" spans="1:13" x14ac:dyDescent="0.2">
      <c r="A58" s="2"/>
      <c r="B58" s="2"/>
      <c r="C58" s="68"/>
      <c r="E58" s="81"/>
      <c r="F58" s="81"/>
      <c r="I58" s="18"/>
      <c r="J58" s="18"/>
      <c r="K58" s="18"/>
      <c r="L58" s="18"/>
      <c r="M58" s="18"/>
    </row>
    <row r="59" spans="1:13" ht="16" thickBot="1" x14ac:dyDescent="0.25">
      <c r="A59" s="1"/>
      <c r="B59" s="1"/>
      <c r="C59" s="43"/>
      <c r="D59" s="43"/>
      <c r="E59" s="87"/>
      <c r="F59" s="87"/>
      <c r="G59" s="43"/>
      <c r="H59" s="43"/>
      <c r="I59" s="18"/>
      <c r="J59" s="18"/>
      <c r="K59" s="18"/>
      <c r="L59" s="18"/>
      <c r="M59" s="18"/>
    </row>
    <row r="60" spans="1:13" x14ac:dyDescent="0.2">
      <c r="A60" s="3" t="s">
        <v>33</v>
      </c>
      <c r="B60" s="3"/>
      <c r="C60" s="31"/>
      <c r="D60" s="31"/>
      <c r="E60" s="69" t="s">
        <v>34</v>
      </c>
      <c r="F60" s="69" t="s">
        <v>34</v>
      </c>
      <c r="G60" s="31" t="s">
        <v>15</v>
      </c>
      <c r="H60" s="31"/>
      <c r="I60" s="18"/>
      <c r="J60" s="18"/>
      <c r="K60" s="18"/>
      <c r="L60" s="18"/>
      <c r="M60" s="18"/>
    </row>
    <row r="61" spans="1:13" x14ac:dyDescent="0.2">
      <c r="A61" s="198" t="s">
        <v>1368</v>
      </c>
      <c r="B61" s="24" t="s">
        <v>1370</v>
      </c>
      <c r="E61" s="200">
        <v>1</v>
      </c>
      <c r="F61" s="200">
        <v>1</v>
      </c>
      <c r="G61" s="24" t="s">
        <v>1372</v>
      </c>
      <c r="I61" s="18"/>
      <c r="J61" s="18"/>
      <c r="K61" s="18"/>
      <c r="L61" s="18"/>
      <c r="M61" s="18"/>
    </row>
    <row r="62" spans="1:13" x14ac:dyDescent="0.2">
      <c r="A62" s="198" t="s">
        <v>1369</v>
      </c>
      <c r="B62" s="193" t="s">
        <v>1371</v>
      </c>
      <c r="C62" s="24"/>
      <c r="E62" s="200">
        <v>1</v>
      </c>
      <c r="F62" s="200">
        <v>1</v>
      </c>
      <c r="G62" s="24" t="s">
        <v>1372</v>
      </c>
      <c r="I62" s="18"/>
      <c r="J62" s="18"/>
      <c r="K62" s="18"/>
      <c r="L62" s="18"/>
      <c r="M62" s="18"/>
    </row>
    <row r="63" spans="1:13" x14ac:dyDescent="0.2">
      <c r="A63" s="5"/>
      <c r="B63" s="5"/>
      <c r="C63" s="24"/>
      <c r="E63" s="23"/>
      <c r="F63" s="23"/>
      <c r="I63" s="18"/>
      <c r="J63" s="18"/>
      <c r="K63" s="18"/>
      <c r="L63" s="18"/>
      <c r="M63" s="18"/>
    </row>
    <row r="64" spans="1:13" ht="16" thickBot="1" x14ac:dyDescent="0.25">
      <c r="A64" s="5"/>
      <c r="B64" s="5"/>
      <c r="C64" s="22"/>
      <c r="I64" s="18"/>
      <c r="J64" s="18"/>
      <c r="K64" s="18"/>
      <c r="L64" s="18"/>
      <c r="M64" s="18"/>
    </row>
    <row r="65" spans="1:13" x14ac:dyDescent="0.2">
      <c r="A65" s="21"/>
      <c r="B65" s="21"/>
      <c r="C65" s="20"/>
      <c r="D65" s="70"/>
      <c r="E65" s="70"/>
      <c r="F65" s="70"/>
      <c r="G65" s="70"/>
      <c r="H65" s="70"/>
      <c r="I65" s="18"/>
      <c r="J65" s="18"/>
      <c r="K65" s="18"/>
      <c r="L65" s="18"/>
      <c r="M65" s="18"/>
    </row>
    <row r="66" spans="1:13" ht="16" thickBot="1" x14ac:dyDescent="0.25">
      <c r="A66" s="2" t="s">
        <v>35</v>
      </c>
      <c r="B66" s="2"/>
      <c r="E66" s="211">
        <f>E55*E57*E61*E62</f>
        <v>0.3125</v>
      </c>
      <c r="F66" s="211">
        <f>F55*F57*F61*F62</f>
        <v>0.3125</v>
      </c>
      <c r="G66" s="212" t="s">
        <v>48</v>
      </c>
      <c r="I66" s="18"/>
      <c r="J66" s="18"/>
      <c r="K66" s="18"/>
      <c r="L66" s="18"/>
      <c r="M66" s="18"/>
    </row>
    <row r="67" spans="1:13" ht="16" thickTop="1" x14ac:dyDescent="0.2">
      <c r="C67" s="68"/>
      <c r="I67" s="18"/>
      <c r="J67" s="18"/>
      <c r="K67" s="18"/>
      <c r="L67" s="18"/>
      <c r="M67" s="18"/>
    </row>
    <row r="68" spans="1:13" ht="16" thickBot="1" x14ac:dyDescent="0.25">
      <c r="A68" s="43"/>
      <c r="B68" s="43"/>
      <c r="C68" s="43"/>
      <c r="D68" s="43"/>
      <c r="E68" s="43"/>
      <c r="F68" s="43"/>
      <c r="G68" s="43"/>
      <c r="H68" s="43"/>
      <c r="I68" s="18"/>
      <c r="J68" s="18"/>
      <c r="K68" s="18"/>
      <c r="L68" s="18"/>
      <c r="M68" s="18"/>
    </row>
    <row r="69" spans="1:13" x14ac:dyDescent="0.2">
      <c r="I69" s="18"/>
      <c r="J69" s="18"/>
      <c r="K69" s="18"/>
      <c r="L69" s="18"/>
      <c r="M69" s="18"/>
    </row>
    <row r="70" spans="1:13" x14ac:dyDescent="0.2">
      <c r="A70" s="2" t="s">
        <v>1394</v>
      </c>
      <c r="I70" s="18"/>
      <c r="J70" s="18"/>
      <c r="K70" s="18"/>
      <c r="L70" s="18"/>
      <c r="M70" s="18"/>
    </row>
    <row r="71" spans="1:13" x14ac:dyDescent="0.2">
      <c r="A71" s="221">
        <v>44119</v>
      </c>
      <c r="B71" s="19" t="s">
        <v>1395</v>
      </c>
      <c r="I71" s="18"/>
      <c r="J71" s="18"/>
      <c r="K71" s="18"/>
      <c r="L71" s="18"/>
      <c r="M71" s="18"/>
    </row>
    <row r="72" spans="1:13" x14ac:dyDescent="0.2">
      <c r="I72" s="18"/>
      <c r="J72" s="18"/>
      <c r="K72" s="18"/>
      <c r="L72" s="18"/>
      <c r="M72" s="18"/>
    </row>
    <row r="73" spans="1:13" x14ac:dyDescent="0.2">
      <c r="I73" s="18"/>
      <c r="J73" s="18"/>
      <c r="K73" s="18"/>
      <c r="L73" s="18"/>
      <c r="M73" s="18"/>
    </row>
    <row r="1048503" spans="16:16" x14ac:dyDescent="0.2">
      <c r="P1048503" s="57"/>
    </row>
  </sheetData>
  <conditionalFormatting sqref="E66:F66">
    <cfRule type="cellIs" dxfId="125" priority="1" operator="lessThan">
      <formula>7.5</formula>
    </cfRule>
    <cfRule type="cellIs" dxfId="124" priority="2" operator="greaterThan">
      <formula>7.5</formula>
    </cfRule>
  </conditionalFormatting>
  <dataValidations count="3">
    <dataValidation type="list" allowBlank="1" showInputMessage="1" showErrorMessage="1" sqref="E10:E11" xr:uid="{00000000-0002-0000-0600-000000000000}">
      <formula1>#REF!</formula1>
    </dataValidation>
    <dataValidation type="list" showInputMessage="1" showErrorMessage="1" sqref="E12" xr:uid="{00000000-0002-0000-0600-000001000000}">
      <formula1>#REF!</formula1>
    </dataValidation>
    <dataValidation type="list" allowBlank="1" showInputMessage="1" showErrorMessage="1" sqref="D12" xr:uid="{00000000-0002-0000-0600-000002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3000000}">
          <x14:formula1>
            <xm:f>Lists!$C$1:$C$9</xm:f>
          </x14:formula1>
          <xm:sqref>D10</xm:sqref>
        </x14:dataValidation>
        <x14:dataValidation type="list" allowBlank="1" showInputMessage="1" showErrorMessage="1" xr:uid="{00000000-0002-0000-0600-000004000000}">
          <x14:formula1>
            <xm:f>Lists!$F$1:$F$8</xm:f>
          </x14:formula1>
          <xm:sqref>D11</xm:sqref>
        </x14:dataValidation>
        <x14:dataValidation type="list" allowBlank="1" showInputMessage="1" showErrorMessage="1" xr:uid="{00000000-0002-0000-0600-000005000000}">
          <x14:formula1>
            <xm:f>Lists!$G$1:$G$8</xm:f>
          </x14:formula1>
          <xm:sqref>D22:D24</xm:sqref>
        </x14:dataValidation>
        <x14:dataValidation type="list" allowBlank="1" showInputMessage="1" showErrorMessage="1" xr:uid="{00000000-0002-0000-0600-000006000000}">
          <x14:formula1>
            <xm:f>Lists!$E$1:$E$4</xm:f>
          </x14:formula1>
          <xm:sqref>V15:V17</xm:sqref>
        </x14:dataValidation>
        <x14:dataValidation type="list" allowBlank="1" showInputMessage="1" showErrorMessage="1" xr:uid="{00000000-0002-0000-0600-000007000000}">
          <x14:formula1>
            <xm:f>Lists!$D$1:$D$8</xm:f>
          </x14:formula1>
          <xm:sqref>E15:E17</xm:sqref>
        </x14:dataValidation>
      </x14:dataValidation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A8F8-4667-AF44-AD67-42A7B306D0F8}">
  <dimension ref="A1:C7"/>
  <sheetViews>
    <sheetView workbookViewId="0">
      <selection sqref="A1:C7"/>
    </sheetView>
  </sheetViews>
  <sheetFormatPr baseColWidth="10" defaultRowHeight="15" x14ac:dyDescent="0.2"/>
  <sheetData>
    <row r="1" spans="1:3" ht="17" thickBot="1" x14ac:dyDescent="0.25">
      <c r="A1" s="711" t="s">
        <v>2739</v>
      </c>
    </row>
    <row r="2" spans="1:3" ht="69" thickBot="1" x14ac:dyDescent="0.25">
      <c r="A2" s="721" t="s">
        <v>2740</v>
      </c>
      <c r="B2" s="721" t="s">
        <v>362</v>
      </c>
      <c r="C2" s="721" t="s">
        <v>2741</v>
      </c>
    </row>
    <row r="3" spans="1:3" ht="103" thickBot="1" x14ac:dyDescent="0.25">
      <c r="A3" s="744" t="s">
        <v>2742</v>
      </c>
      <c r="B3" s="722" t="s">
        <v>2743</v>
      </c>
      <c r="C3" s="722" t="s">
        <v>2744</v>
      </c>
    </row>
    <row r="4" spans="1:3" ht="69" thickBot="1" x14ac:dyDescent="0.25">
      <c r="A4" s="745"/>
      <c r="B4" s="723" t="s">
        <v>2745</v>
      </c>
      <c r="C4" s="723" t="s">
        <v>2746</v>
      </c>
    </row>
    <row r="5" spans="1:3" ht="35" thickBot="1" x14ac:dyDescent="0.25">
      <c r="A5" s="745"/>
      <c r="B5" s="724" t="s">
        <v>2747</v>
      </c>
      <c r="C5" s="724" t="s">
        <v>2748</v>
      </c>
    </row>
    <row r="6" spans="1:3" ht="69" thickBot="1" x14ac:dyDescent="0.25">
      <c r="A6" s="746"/>
      <c r="B6" s="723" t="s">
        <v>2749</v>
      </c>
      <c r="C6" s="723" t="s">
        <v>2744</v>
      </c>
    </row>
    <row r="7" spans="1:3" ht="52" thickBot="1" x14ac:dyDescent="0.25">
      <c r="A7" s="725" t="s">
        <v>1593</v>
      </c>
      <c r="B7" s="724" t="s">
        <v>441</v>
      </c>
      <c r="C7" s="724" t="s">
        <v>2750</v>
      </c>
    </row>
  </sheetData>
  <mergeCells count="1">
    <mergeCell ref="A3:A6"/>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U51"/>
  <sheetViews>
    <sheetView zoomScale="80" zoomScaleNormal="80" workbookViewId="0">
      <selection activeCell="AA55" sqref="AA55"/>
    </sheetView>
  </sheetViews>
  <sheetFormatPr baseColWidth="10" defaultColWidth="10.83203125" defaultRowHeight="15" x14ac:dyDescent="0.2"/>
  <cols>
    <col min="1" max="1" width="17.83203125" style="19" customWidth="1"/>
    <col min="2" max="2" width="10.83203125" style="19"/>
    <col min="3" max="3" width="13.83203125" style="19" customWidth="1"/>
    <col min="4" max="8" width="10.83203125" style="19"/>
    <col min="22" max="16384" width="10.83203125" style="19"/>
  </cols>
  <sheetData>
    <row r="1" spans="1:8" x14ac:dyDescent="0.2">
      <c r="A1" s="19" t="s">
        <v>1352</v>
      </c>
      <c r="B1" s="19">
        <v>1</v>
      </c>
      <c r="C1" s="19" t="s">
        <v>504</v>
      </c>
      <c r="D1" s="19" t="s">
        <v>81</v>
      </c>
      <c r="E1" s="19" t="s">
        <v>1588</v>
      </c>
      <c r="F1" s="19" t="s">
        <v>43</v>
      </c>
      <c r="G1" s="19" t="s">
        <v>1596</v>
      </c>
    </row>
    <row r="2" spans="1:8" x14ac:dyDescent="0.2">
      <c r="A2" s="19" t="s">
        <v>1361</v>
      </c>
      <c r="B2" s="19">
        <v>2</v>
      </c>
      <c r="C2" s="19" t="s">
        <v>819</v>
      </c>
      <c r="D2" s="19" t="s">
        <v>234</v>
      </c>
      <c r="E2" s="19" t="s">
        <v>248</v>
      </c>
      <c r="F2" s="19" t="s">
        <v>301</v>
      </c>
      <c r="G2" s="19" t="s">
        <v>1597</v>
      </c>
      <c r="H2"/>
    </row>
    <row r="3" spans="1:8" x14ac:dyDescent="0.2">
      <c r="A3" s="19" t="s">
        <v>1333</v>
      </c>
      <c r="B3" s="19">
        <v>3</v>
      </c>
      <c r="C3" s="19" t="s">
        <v>152</v>
      </c>
      <c r="D3" s="19" t="s">
        <v>1582</v>
      </c>
      <c r="E3" s="19" t="s">
        <v>485</v>
      </c>
      <c r="F3" s="19" t="s">
        <v>1592</v>
      </c>
      <c r="G3" s="19" t="s">
        <v>1598</v>
      </c>
      <c r="H3"/>
    </row>
    <row r="4" spans="1:8" x14ac:dyDescent="0.2">
      <c r="A4" s="19" t="s">
        <v>1358</v>
      </c>
      <c r="B4" s="19">
        <v>4</v>
      </c>
      <c r="C4" s="19" t="s">
        <v>1586</v>
      </c>
      <c r="D4" s="19" t="s">
        <v>268</v>
      </c>
      <c r="E4" s="19" t="s">
        <v>1587</v>
      </c>
      <c r="F4" s="19" t="s">
        <v>1591</v>
      </c>
      <c r="G4" s="19" t="s">
        <v>1599</v>
      </c>
      <c r="H4"/>
    </row>
    <row r="5" spans="1:8" x14ac:dyDescent="0.2">
      <c r="A5" s="19" t="s">
        <v>1334</v>
      </c>
      <c r="B5" s="19">
        <v>5</v>
      </c>
      <c r="C5" s="19" t="s">
        <v>245</v>
      </c>
      <c r="D5" s="19" t="s">
        <v>368</v>
      </c>
      <c r="E5" s="19" t="s">
        <v>1589</v>
      </c>
      <c r="F5" s="19" t="s">
        <v>618</v>
      </c>
      <c r="G5" s="19" t="s">
        <v>1600</v>
      </c>
      <c r="H5"/>
    </row>
    <row r="6" spans="1:8" x14ac:dyDescent="0.2">
      <c r="A6" s="19" t="s">
        <v>1357</v>
      </c>
      <c r="B6" s="19">
        <v>6</v>
      </c>
      <c r="C6" s="19" t="s">
        <v>988</v>
      </c>
      <c r="D6" s="19" t="s">
        <v>1583</v>
      </c>
      <c r="F6" s="13" t="s">
        <v>1593</v>
      </c>
      <c r="G6" s="19" t="s">
        <v>90</v>
      </c>
      <c r="H6"/>
    </row>
    <row r="7" spans="1:8" x14ac:dyDescent="0.2">
      <c r="A7" s="19" t="s">
        <v>1356</v>
      </c>
      <c r="B7" s="19">
        <v>7</v>
      </c>
      <c r="C7" s="19" t="s">
        <v>1590</v>
      </c>
      <c r="D7" s="19" t="s">
        <v>1584</v>
      </c>
      <c r="F7" s="19" t="s">
        <v>1587</v>
      </c>
      <c r="G7" s="19" t="s">
        <v>1601</v>
      </c>
      <c r="H7"/>
    </row>
    <row r="8" spans="1:8" x14ac:dyDescent="0.2">
      <c r="A8" s="19" t="s">
        <v>1335</v>
      </c>
      <c r="B8" s="19">
        <v>8</v>
      </c>
      <c r="C8" s="19" t="s">
        <v>1589</v>
      </c>
      <c r="D8" s="19" t="s">
        <v>1585</v>
      </c>
      <c r="F8" s="19" t="s">
        <v>1589</v>
      </c>
      <c r="G8" s="19" t="s">
        <v>1602</v>
      </c>
      <c r="H8"/>
    </row>
    <row r="9" spans="1:8" x14ac:dyDescent="0.2">
      <c r="A9" s="19" t="s">
        <v>1338</v>
      </c>
      <c r="B9" s="19">
        <v>9</v>
      </c>
      <c r="C9" s="19" t="s">
        <v>1587</v>
      </c>
      <c r="H9"/>
    </row>
    <row r="10" spans="1:8" x14ac:dyDescent="0.2">
      <c r="A10" s="19" t="s">
        <v>1336</v>
      </c>
      <c r="B10" s="19">
        <v>10</v>
      </c>
      <c r="H10"/>
    </row>
    <row r="11" spans="1:8" x14ac:dyDescent="0.2">
      <c r="A11" s="19" t="s">
        <v>1339</v>
      </c>
      <c r="B11" s="19">
        <v>11</v>
      </c>
      <c r="H11"/>
    </row>
    <row r="12" spans="1:8" x14ac:dyDescent="0.2">
      <c r="A12" s="19" t="s">
        <v>1450</v>
      </c>
      <c r="B12" s="19">
        <v>12</v>
      </c>
      <c r="H12"/>
    </row>
    <row r="13" spans="1:8" x14ac:dyDescent="0.2">
      <c r="A13" s="19" t="s">
        <v>1354</v>
      </c>
      <c r="B13" s="19">
        <v>13</v>
      </c>
      <c r="H13"/>
    </row>
    <row r="14" spans="1:8" x14ac:dyDescent="0.2">
      <c r="A14" s="19" t="s">
        <v>1353</v>
      </c>
      <c r="B14" s="19">
        <v>14</v>
      </c>
      <c r="H14"/>
    </row>
    <row r="15" spans="1:8" x14ac:dyDescent="0.2">
      <c r="A15" s="19" t="s">
        <v>1359</v>
      </c>
      <c r="B15" s="19">
        <v>15</v>
      </c>
      <c r="H15"/>
    </row>
    <row r="16" spans="1:8" x14ac:dyDescent="0.2">
      <c r="A16" s="19" t="s">
        <v>1345</v>
      </c>
      <c r="B16" s="19">
        <v>16</v>
      </c>
      <c r="H16"/>
    </row>
    <row r="17" spans="1:8" x14ac:dyDescent="0.2">
      <c r="A17" s="19" t="s">
        <v>1350</v>
      </c>
      <c r="B17" s="19">
        <v>17</v>
      </c>
      <c r="H17"/>
    </row>
    <row r="18" spans="1:8" x14ac:dyDescent="0.2">
      <c r="A18" s="19" t="s">
        <v>1327</v>
      </c>
      <c r="B18" s="19">
        <v>18</v>
      </c>
      <c r="H18"/>
    </row>
    <row r="19" spans="1:8" x14ac:dyDescent="0.2">
      <c r="A19" s="19" t="s">
        <v>1364</v>
      </c>
      <c r="B19" s="19">
        <v>19</v>
      </c>
      <c r="H19"/>
    </row>
    <row r="20" spans="1:8" x14ac:dyDescent="0.2">
      <c r="A20" s="19" t="s">
        <v>1328</v>
      </c>
      <c r="B20" s="19">
        <v>20</v>
      </c>
    </row>
    <row r="21" spans="1:8" x14ac:dyDescent="0.2">
      <c r="A21" s="19" t="s">
        <v>1355</v>
      </c>
      <c r="B21" s="19">
        <v>21</v>
      </c>
    </row>
    <row r="22" spans="1:8" x14ac:dyDescent="0.2">
      <c r="A22" s="19" t="s">
        <v>1365</v>
      </c>
      <c r="B22" s="19">
        <v>22</v>
      </c>
    </row>
    <row r="23" spans="1:8" x14ac:dyDescent="0.2">
      <c r="A23" s="19" t="s">
        <v>1451</v>
      </c>
      <c r="B23" s="19">
        <v>23</v>
      </c>
    </row>
    <row r="24" spans="1:8" x14ac:dyDescent="0.2">
      <c r="A24" s="19" t="s">
        <v>1342</v>
      </c>
      <c r="B24" s="19">
        <v>24</v>
      </c>
    </row>
    <row r="25" spans="1:8" x14ac:dyDescent="0.2">
      <c r="A25" s="19" t="s">
        <v>1347</v>
      </c>
      <c r="B25" s="19">
        <v>25</v>
      </c>
    </row>
    <row r="26" spans="1:8" x14ac:dyDescent="0.2">
      <c r="A26" s="19" t="s">
        <v>1452</v>
      </c>
      <c r="B26" s="19">
        <v>26</v>
      </c>
    </row>
    <row r="27" spans="1:8" x14ac:dyDescent="0.2">
      <c r="A27" s="19" t="s">
        <v>2287</v>
      </c>
      <c r="B27" s="19">
        <v>27</v>
      </c>
    </row>
    <row r="28" spans="1:8" x14ac:dyDescent="0.2">
      <c r="A28" s="19" t="s">
        <v>1331</v>
      </c>
      <c r="B28" s="19">
        <v>28</v>
      </c>
    </row>
    <row r="29" spans="1:8" x14ac:dyDescent="0.2">
      <c r="A29" s="19" t="s">
        <v>1351</v>
      </c>
      <c r="B29" s="19">
        <v>29</v>
      </c>
    </row>
    <row r="30" spans="1:8" x14ac:dyDescent="0.2">
      <c r="A30" s="19" t="s">
        <v>1453</v>
      </c>
      <c r="B30" s="19">
        <v>30</v>
      </c>
    </row>
    <row r="31" spans="1:8" x14ac:dyDescent="0.2">
      <c r="A31" s="19" t="s">
        <v>1454</v>
      </c>
      <c r="B31" s="19">
        <v>31</v>
      </c>
    </row>
    <row r="32" spans="1:8" x14ac:dyDescent="0.2">
      <c r="A32" s="19" t="s">
        <v>1455</v>
      </c>
      <c r="B32" s="19">
        <v>32</v>
      </c>
    </row>
    <row r="33" spans="1:2" x14ac:dyDescent="0.2">
      <c r="A33" s="19" t="s">
        <v>1456</v>
      </c>
      <c r="B33" s="19">
        <v>33</v>
      </c>
    </row>
    <row r="34" spans="1:2" x14ac:dyDescent="0.2">
      <c r="A34" s="19" t="s">
        <v>1326</v>
      </c>
      <c r="B34" s="19">
        <v>34</v>
      </c>
    </row>
    <row r="35" spans="1:2" x14ac:dyDescent="0.2">
      <c r="A35" s="19" t="s">
        <v>1360</v>
      </c>
      <c r="B35" s="19">
        <v>35</v>
      </c>
    </row>
    <row r="36" spans="1:2" x14ac:dyDescent="0.2">
      <c r="A36" s="19" t="s">
        <v>1329</v>
      </c>
      <c r="B36" s="19">
        <v>36</v>
      </c>
    </row>
    <row r="37" spans="1:2" x14ac:dyDescent="0.2">
      <c r="A37" s="19" t="s">
        <v>1362</v>
      </c>
      <c r="B37" s="19">
        <v>37</v>
      </c>
    </row>
    <row r="38" spans="1:2" x14ac:dyDescent="0.2">
      <c r="A38" s="19" t="s">
        <v>1332</v>
      </c>
      <c r="B38" s="19">
        <v>38</v>
      </c>
    </row>
    <row r="39" spans="1:2" x14ac:dyDescent="0.2">
      <c r="A39" s="19" t="s">
        <v>1457</v>
      </c>
      <c r="B39" s="19">
        <v>39</v>
      </c>
    </row>
    <row r="40" spans="1:2" x14ac:dyDescent="0.2">
      <c r="A40" s="19" t="s">
        <v>1349</v>
      </c>
      <c r="B40" s="19">
        <v>40</v>
      </c>
    </row>
    <row r="41" spans="1:2" x14ac:dyDescent="0.2">
      <c r="A41" s="19" t="s">
        <v>2288</v>
      </c>
      <c r="B41" s="19">
        <v>41</v>
      </c>
    </row>
    <row r="42" spans="1:2" x14ac:dyDescent="0.2">
      <c r="A42" s="19" t="s">
        <v>1340</v>
      </c>
      <c r="B42" s="19">
        <v>42</v>
      </c>
    </row>
    <row r="43" spans="1:2" x14ac:dyDescent="0.2">
      <c r="A43" s="19" t="s">
        <v>1341</v>
      </c>
      <c r="B43" s="19">
        <v>43</v>
      </c>
    </row>
    <row r="44" spans="1:2" x14ac:dyDescent="0.2">
      <c r="A44" s="19" t="s">
        <v>1363</v>
      </c>
      <c r="B44" s="19">
        <v>44</v>
      </c>
    </row>
    <row r="45" spans="1:2" x14ac:dyDescent="0.2">
      <c r="A45" s="19" t="s">
        <v>1337</v>
      </c>
      <c r="B45" s="19">
        <v>45</v>
      </c>
    </row>
    <row r="46" spans="1:2" x14ac:dyDescent="0.2">
      <c r="A46" s="19" t="s">
        <v>2289</v>
      </c>
      <c r="B46" s="19">
        <v>46</v>
      </c>
    </row>
    <row r="47" spans="1:2" x14ac:dyDescent="0.2">
      <c r="A47" s="19" t="s">
        <v>2290</v>
      </c>
      <c r="B47" s="19">
        <v>47</v>
      </c>
    </row>
    <row r="48" spans="1:2" x14ac:dyDescent="0.2">
      <c r="A48" s="19" t="s">
        <v>1330</v>
      </c>
      <c r="B48" s="19">
        <v>48</v>
      </c>
    </row>
    <row r="49" spans="1:2" x14ac:dyDescent="0.2">
      <c r="A49" s="19" t="s">
        <v>1343</v>
      </c>
      <c r="B49" s="19">
        <v>49</v>
      </c>
    </row>
    <row r="50" spans="1:2" x14ac:dyDescent="0.2">
      <c r="A50" s="19" t="s">
        <v>1325</v>
      </c>
      <c r="B50" s="19">
        <v>50</v>
      </c>
    </row>
    <row r="51" spans="1:2" x14ac:dyDescent="0.2">
      <c r="A51" s="19" t="s">
        <v>1344</v>
      </c>
      <c r="B51" s="19">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X1048508"/>
  <sheetViews>
    <sheetView topLeftCell="D1" zoomScale="80" zoomScaleNormal="80" zoomScalePageLayoutView="80" workbookViewId="0">
      <selection activeCell="AA55" sqref="AA55"/>
    </sheetView>
  </sheetViews>
  <sheetFormatPr baseColWidth="10" defaultColWidth="8.83203125" defaultRowHeight="15" x14ac:dyDescent="0.2"/>
  <cols>
    <col min="1" max="1" width="13.5" style="19" customWidth="1"/>
    <col min="2" max="2" width="18.1640625" style="19" customWidth="1"/>
    <col min="3" max="3" width="24" style="19" customWidth="1"/>
    <col min="4" max="4" width="25.83203125" style="19" customWidth="1"/>
    <col min="5" max="5" width="19.83203125" style="19" bestFit="1" customWidth="1"/>
    <col min="6" max="6" width="25" style="19" customWidth="1"/>
    <col min="7" max="7" width="23.5" style="19" customWidth="1"/>
    <col min="8" max="8" width="29" style="19" customWidth="1"/>
    <col min="9" max="9" width="22.5" style="19" customWidth="1"/>
    <col min="10" max="10" width="24.83203125" style="19" customWidth="1"/>
    <col min="11" max="12" width="20" style="19" bestFit="1" customWidth="1"/>
    <col min="13" max="13" width="25" style="19" customWidth="1"/>
    <col min="14" max="14" width="20.5" style="19" customWidth="1"/>
    <col min="15" max="15" width="18.83203125" style="19" customWidth="1"/>
    <col min="16" max="16" width="24.5" style="19" customWidth="1"/>
    <col min="17" max="17" width="22.33203125" style="19" customWidth="1"/>
    <col min="18" max="18" width="27.83203125" style="19" bestFit="1" customWidth="1"/>
    <col min="19" max="19" width="15.83203125" style="19" bestFit="1" customWidth="1"/>
    <col min="20" max="20" width="24.83203125" style="19" customWidth="1"/>
    <col min="21" max="21" width="23.1640625" style="19" customWidth="1"/>
    <col min="22" max="22" width="25.83203125" style="19" customWidth="1"/>
    <col min="23" max="23" width="91.1640625" style="19" customWidth="1"/>
    <col min="24" max="24" width="55" style="19" customWidth="1"/>
    <col min="25" max="16384" width="8.83203125" style="19"/>
  </cols>
  <sheetData>
    <row r="1" spans="1:24" s="43" customFormat="1" ht="16" thickBot="1" x14ac:dyDescent="0.25">
      <c r="A1" s="1" t="s">
        <v>0</v>
      </c>
      <c r="B1" s="1"/>
    </row>
    <row r="2" spans="1:24" x14ac:dyDescent="0.2">
      <c r="C2" s="19" t="s">
        <v>1</v>
      </c>
      <c r="D2" s="44" t="s">
        <v>316</v>
      </c>
      <c r="G2" s="19" t="s">
        <v>72</v>
      </c>
      <c r="H2" s="44" t="s">
        <v>317</v>
      </c>
    </row>
    <row r="3" spans="1:24" x14ac:dyDescent="0.2">
      <c r="C3" s="19" t="s">
        <v>2</v>
      </c>
      <c r="D3" s="209">
        <v>2015</v>
      </c>
    </row>
    <row r="4" spans="1:24" x14ac:dyDescent="0.2">
      <c r="C4" s="8" t="s">
        <v>44</v>
      </c>
      <c r="D4" s="44" t="s">
        <v>318</v>
      </c>
    </row>
    <row r="5" spans="1:24" x14ac:dyDescent="0.2">
      <c r="C5" s="19" t="s">
        <v>3</v>
      </c>
      <c r="D5" s="403" t="s">
        <v>2151</v>
      </c>
    </row>
    <row r="6" spans="1:24" x14ac:dyDescent="0.2">
      <c r="D6" s="18"/>
    </row>
    <row r="7" spans="1:24" s="43" customFormat="1" ht="16" thickBot="1" x14ac:dyDescent="0.25">
      <c r="A7" s="1" t="s">
        <v>59</v>
      </c>
      <c r="B7" s="1"/>
      <c r="D7" s="248" t="s">
        <v>615</v>
      </c>
    </row>
    <row r="9" spans="1:24" s="43" customFormat="1" ht="16" thickBot="1" x14ac:dyDescent="0.25">
      <c r="A9" s="1" t="s">
        <v>4</v>
      </c>
      <c r="B9" s="1"/>
    </row>
    <row r="10" spans="1:24" x14ac:dyDescent="0.2">
      <c r="C10" s="19" t="s">
        <v>74</v>
      </c>
      <c r="D10" s="45" t="s">
        <v>1589</v>
      </c>
      <c r="E10" s="46"/>
    </row>
    <row r="11" spans="1:24" x14ac:dyDescent="0.2">
      <c r="C11" s="19" t="s">
        <v>46</v>
      </c>
      <c r="D11" s="45" t="s">
        <v>1592</v>
      </c>
      <c r="E11" s="47"/>
    </row>
    <row r="12" spans="1:24" x14ac:dyDescent="0.2">
      <c r="C12" s="19" t="s">
        <v>67</v>
      </c>
      <c r="D12" s="45" t="s">
        <v>53</v>
      </c>
      <c r="E12" s="47"/>
    </row>
    <row r="13" spans="1:24" x14ac:dyDescent="0.2">
      <c r="A13" s="2"/>
      <c r="B13" s="2"/>
    </row>
    <row r="14" spans="1:24" s="559" customFormat="1" x14ac:dyDescent="0.2">
      <c r="A14" s="214" t="s">
        <v>5</v>
      </c>
      <c r="B14" s="214" t="s">
        <v>36</v>
      </c>
      <c r="C14" s="214" t="s">
        <v>6</v>
      </c>
      <c r="D14" s="214" t="s">
        <v>9</v>
      </c>
      <c r="E14" s="214" t="s">
        <v>41</v>
      </c>
      <c r="F14" s="214" t="s">
        <v>7</v>
      </c>
      <c r="G14" s="214" t="s">
        <v>129</v>
      </c>
      <c r="H14" s="214" t="s">
        <v>133</v>
      </c>
      <c r="I14" s="214" t="s">
        <v>130</v>
      </c>
      <c r="J14" s="214" t="s">
        <v>70</v>
      </c>
      <c r="K14" s="214" t="s">
        <v>1606</v>
      </c>
      <c r="L14" s="214" t="s">
        <v>1604</v>
      </c>
      <c r="M14" s="214" t="s">
        <v>1605</v>
      </c>
      <c r="N14" s="214" t="s">
        <v>1402</v>
      </c>
      <c r="O14" s="214" t="s">
        <v>1403</v>
      </c>
      <c r="P14" s="214" t="s">
        <v>8</v>
      </c>
      <c r="Q14" s="205" t="s">
        <v>121</v>
      </c>
      <c r="R14" s="205" t="s">
        <v>123</v>
      </c>
      <c r="S14" s="205" t="s">
        <v>124</v>
      </c>
      <c r="T14" s="205" t="s">
        <v>127</v>
      </c>
      <c r="U14" s="214" t="s">
        <v>55</v>
      </c>
      <c r="V14" s="214" t="s">
        <v>50</v>
      </c>
      <c r="W14" s="214" t="s">
        <v>120</v>
      </c>
      <c r="X14" s="57" t="s">
        <v>16</v>
      </c>
    </row>
    <row r="15" spans="1:24" s="550" customFormat="1" x14ac:dyDescent="0.2">
      <c r="A15" s="225">
        <v>1</v>
      </c>
      <c r="B15" s="225" t="s">
        <v>317</v>
      </c>
      <c r="C15" s="206" t="s">
        <v>294</v>
      </c>
      <c r="D15" s="225" t="s">
        <v>89</v>
      </c>
      <c r="E15" s="225" t="s">
        <v>81</v>
      </c>
      <c r="F15" s="225" t="s">
        <v>1293</v>
      </c>
      <c r="G15" s="225" t="s">
        <v>340</v>
      </c>
      <c r="H15" s="225" t="s">
        <v>134</v>
      </c>
      <c r="I15" s="225" t="s">
        <v>257</v>
      </c>
      <c r="J15" s="225" t="s">
        <v>85</v>
      </c>
      <c r="K15" s="225">
        <v>5</v>
      </c>
      <c r="L15" s="225" t="s">
        <v>71</v>
      </c>
      <c r="M15" s="225" t="s">
        <v>71</v>
      </c>
      <c r="N15" s="225">
        <v>64</v>
      </c>
      <c r="O15" s="225">
        <v>72</v>
      </c>
      <c r="P15" s="225" t="s">
        <v>82</v>
      </c>
      <c r="Q15" s="15" t="s">
        <v>135</v>
      </c>
      <c r="R15" s="15">
        <v>72</v>
      </c>
      <c r="S15" s="15" t="s">
        <v>125</v>
      </c>
      <c r="T15" s="15">
        <v>72</v>
      </c>
      <c r="U15" s="225" t="s">
        <v>52</v>
      </c>
      <c r="V15" s="225" t="s">
        <v>1589</v>
      </c>
      <c r="W15" s="225" t="s">
        <v>53</v>
      </c>
      <c r="X15" s="225"/>
    </row>
    <row r="16" spans="1:24" s="550" customFormat="1" x14ac:dyDescent="0.2">
      <c r="A16" s="225">
        <v>2</v>
      </c>
      <c r="B16" s="225" t="s">
        <v>317</v>
      </c>
      <c r="C16" s="206" t="s">
        <v>79</v>
      </c>
      <c r="D16" s="225" t="s">
        <v>90</v>
      </c>
      <c r="E16" s="225" t="s">
        <v>1582</v>
      </c>
      <c r="F16" s="225" t="s">
        <v>323</v>
      </c>
      <c r="G16" s="225" t="s">
        <v>223</v>
      </c>
      <c r="H16" s="225" t="s">
        <v>134</v>
      </c>
      <c r="I16" s="225" t="s">
        <v>325</v>
      </c>
      <c r="J16" s="225" t="s">
        <v>259</v>
      </c>
      <c r="K16" s="225" t="s">
        <v>71</v>
      </c>
      <c r="L16" s="225">
        <v>4.5</v>
      </c>
      <c r="M16" s="225">
        <v>6</v>
      </c>
      <c r="N16" s="225" t="s">
        <v>71</v>
      </c>
      <c r="O16" s="225" t="s">
        <v>71</v>
      </c>
      <c r="P16" s="225" t="s">
        <v>324</v>
      </c>
      <c r="Q16" s="15" t="s">
        <v>135</v>
      </c>
      <c r="R16" s="15">
        <v>96</v>
      </c>
      <c r="S16" s="15" t="s">
        <v>125</v>
      </c>
      <c r="T16" s="15">
        <v>96</v>
      </c>
      <c r="U16" s="225" t="s">
        <v>71</v>
      </c>
      <c r="V16" s="225" t="s">
        <v>248</v>
      </c>
      <c r="W16" s="225" t="s">
        <v>53</v>
      </c>
      <c r="X16" s="225"/>
    </row>
    <row r="17" spans="1:24" s="550" customFormat="1" x14ac:dyDescent="0.2">
      <c r="A17" s="225">
        <v>3</v>
      </c>
      <c r="B17" s="225" t="s">
        <v>317</v>
      </c>
      <c r="C17" s="206" t="s">
        <v>288</v>
      </c>
      <c r="D17" s="225" t="s">
        <v>90</v>
      </c>
      <c r="E17" s="225" t="s">
        <v>1582</v>
      </c>
      <c r="F17" s="225" t="s">
        <v>326</v>
      </c>
      <c r="G17" s="225" t="s">
        <v>223</v>
      </c>
      <c r="H17" s="225" t="s">
        <v>71</v>
      </c>
      <c r="I17" s="225" t="s">
        <v>71</v>
      </c>
      <c r="J17" s="225" t="s">
        <v>1406</v>
      </c>
      <c r="K17" s="225" t="s">
        <v>71</v>
      </c>
      <c r="L17" s="225">
        <v>6</v>
      </c>
      <c r="M17" s="225">
        <v>6.5</v>
      </c>
      <c r="N17" s="225" t="s">
        <v>52</v>
      </c>
      <c r="O17" s="225" t="s">
        <v>52</v>
      </c>
      <c r="P17" s="225" t="s">
        <v>256</v>
      </c>
      <c r="Q17" s="15" t="s">
        <v>135</v>
      </c>
      <c r="R17" s="15">
        <v>96</v>
      </c>
      <c r="S17" s="15" t="s">
        <v>125</v>
      </c>
      <c r="T17" s="15">
        <v>96</v>
      </c>
      <c r="U17" s="225" t="s">
        <v>71</v>
      </c>
      <c r="V17" s="225" t="s">
        <v>1587</v>
      </c>
      <c r="W17" s="225" t="s">
        <v>53</v>
      </c>
      <c r="X17" s="225"/>
    </row>
    <row r="18" spans="1:24" s="550" customFormat="1" x14ac:dyDescent="0.2">
      <c r="A18" s="225">
        <v>4</v>
      </c>
      <c r="B18" s="225" t="s">
        <v>317</v>
      </c>
      <c r="C18" s="206" t="s">
        <v>182</v>
      </c>
      <c r="D18" s="225" t="s">
        <v>90</v>
      </c>
      <c r="E18" s="225" t="s">
        <v>268</v>
      </c>
      <c r="F18" s="225" t="s">
        <v>345</v>
      </c>
      <c r="G18" s="225" t="s">
        <v>223</v>
      </c>
      <c r="H18" s="225" t="s">
        <v>71</v>
      </c>
      <c r="I18" s="225" t="s">
        <v>131</v>
      </c>
      <c r="J18" s="225" t="s">
        <v>1406</v>
      </c>
      <c r="K18" s="225">
        <v>15</v>
      </c>
      <c r="L18" s="225">
        <v>14</v>
      </c>
      <c r="M18" s="225">
        <v>16</v>
      </c>
      <c r="N18" s="225" t="s">
        <v>71</v>
      </c>
      <c r="O18" s="225" t="s">
        <v>71</v>
      </c>
      <c r="P18" s="225" t="s">
        <v>71</v>
      </c>
      <c r="Q18" s="15" t="s">
        <v>135</v>
      </c>
      <c r="R18" s="15">
        <v>96</v>
      </c>
      <c r="S18" s="15" t="s">
        <v>125</v>
      </c>
      <c r="T18" s="15">
        <v>96</v>
      </c>
      <c r="U18" s="225" t="s">
        <v>71</v>
      </c>
      <c r="V18" s="225" t="s">
        <v>71</v>
      </c>
      <c r="W18" s="225" t="s">
        <v>53</v>
      </c>
      <c r="X18" s="225"/>
    </row>
    <row r="19" spans="1:24" s="550" customFormat="1" x14ac:dyDescent="0.2">
      <c r="A19" s="225">
        <v>5</v>
      </c>
      <c r="B19" s="225" t="s">
        <v>317</v>
      </c>
      <c r="C19" s="206" t="s">
        <v>296</v>
      </c>
      <c r="D19" s="225" t="s">
        <v>90</v>
      </c>
      <c r="E19" s="225" t="s">
        <v>268</v>
      </c>
      <c r="F19" s="225" t="s">
        <v>345</v>
      </c>
      <c r="G19" s="225" t="s">
        <v>223</v>
      </c>
      <c r="H19" s="225" t="s">
        <v>71</v>
      </c>
      <c r="I19" s="225" t="s">
        <v>131</v>
      </c>
      <c r="J19" s="225" t="s">
        <v>1406</v>
      </c>
      <c r="K19" s="225">
        <v>15</v>
      </c>
      <c r="L19" s="225">
        <v>14</v>
      </c>
      <c r="M19" s="225">
        <v>16</v>
      </c>
      <c r="N19" s="225" t="s">
        <v>71</v>
      </c>
      <c r="O19" s="225" t="s">
        <v>71</v>
      </c>
      <c r="P19" s="225" t="s">
        <v>71</v>
      </c>
      <c r="Q19" s="15" t="s">
        <v>135</v>
      </c>
      <c r="R19" s="15">
        <v>96</v>
      </c>
      <c r="S19" s="15" t="s">
        <v>125</v>
      </c>
      <c r="T19" s="15">
        <v>96</v>
      </c>
      <c r="U19" s="225" t="s">
        <v>71</v>
      </c>
      <c r="V19" s="225" t="s">
        <v>71</v>
      </c>
      <c r="W19" s="225" t="s">
        <v>53</v>
      </c>
      <c r="X19" s="225"/>
    </row>
    <row r="20" spans="1:24" s="550" customFormat="1" x14ac:dyDescent="0.2">
      <c r="A20" s="225">
        <v>6</v>
      </c>
      <c r="B20" s="225" t="s">
        <v>317</v>
      </c>
      <c r="C20" s="206" t="s">
        <v>295</v>
      </c>
      <c r="D20" s="225" t="s">
        <v>322</v>
      </c>
      <c r="E20" s="225" t="s">
        <v>1584</v>
      </c>
      <c r="F20" s="225" t="s">
        <v>327</v>
      </c>
      <c r="G20" s="225" t="s">
        <v>223</v>
      </c>
      <c r="H20" s="225" t="s">
        <v>71</v>
      </c>
      <c r="I20" s="225" t="s">
        <v>131</v>
      </c>
      <c r="J20" s="225" t="s">
        <v>71</v>
      </c>
      <c r="K20" s="225">
        <v>4</v>
      </c>
      <c r="L20" s="225" t="s">
        <v>71</v>
      </c>
      <c r="M20" s="225" t="s">
        <v>71</v>
      </c>
      <c r="N20" s="225" t="s">
        <v>71</v>
      </c>
      <c r="O20" s="225" t="s">
        <v>71</v>
      </c>
      <c r="P20" s="225" t="s">
        <v>71</v>
      </c>
      <c r="Q20" s="15" t="s">
        <v>135</v>
      </c>
      <c r="R20" s="15">
        <v>12</v>
      </c>
      <c r="S20" s="15" t="s">
        <v>126</v>
      </c>
      <c r="T20" s="15">
        <f>R20*24</f>
        <v>288</v>
      </c>
      <c r="U20" s="225" t="s">
        <v>346</v>
      </c>
      <c r="V20" s="225" t="s">
        <v>71</v>
      </c>
      <c r="W20" s="225" t="s">
        <v>53</v>
      </c>
      <c r="X20" s="225"/>
    </row>
    <row r="21" spans="1:24" s="474" customFormat="1" x14ac:dyDescent="0.2">
      <c r="A21" s="49"/>
      <c r="B21" s="49"/>
      <c r="C21" s="49"/>
      <c r="D21" s="49"/>
      <c r="E21" s="49"/>
      <c r="F21" s="49"/>
      <c r="G21" s="49"/>
      <c r="H21" s="49"/>
      <c r="I21" s="49"/>
      <c r="J21" s="49"/>
      <c r="K21" s="49"/>
      <c r="L21" s="49"/>
      <c r="M21" s="49"/>
      <c r="N21" s="49"/>
      <c r="O21" s="49"/>
      <c r="P21" s="49"/>
      <c r="Q21" s="49"/>
      <c r="R21" s="49"/>
      <c r="S21" s="49"/>
      <c r="T21" s="49"/>
      <c r="U21" s="49"/>
      <c r="V21" s="49"/>
      <c r="W21" s="49"/>
      <c r="X21" s="49"/>
    </row>
    <row r="22" spans="1:24" s="50" customFormat="1" ht="16" thickBot="1" x14ac:dyDescent="0.25">
      <c r="A22" s="17" t="s">
        <v>2142</v>
      </c>
      <c r="B22" s="17"/>
      <c r="C22" s="17" t="s">
        <v>68</v>
      </c>
    </row>
    <row r="23" spans="1:24" s="49" customFormat="1" x14ac:dyDescent="0.2"/>
    <row r="24" spans="1:24" s="99" customFormat="1" x14ac:dyDescent="0.2">
      <c r="A24" s="51" t="s">
        <v>5</v>
      </c>
      <c r="B24" s="51" t="s">
        <v>36</v>
      </c>
      <c r="C24" s="51" t="s">
        <v>6</v>
      </c>
      <c r="D24" s="51" t="s">
        <v>45</v>
      </c>
      <c r="E24" s="51" t="s">
        <v>9</v>
      </c>
      <c r="F24" s="51" t="s">
        <v>119</v>
      </c>
      <c r="G24" s="51" t="s">
        <v>56</v>
      </c>
      <c r="H24" s="51" t="s">
        <v>136</v>
      </c>
      <c r="I24" s="51" t="s">
        <v>137</v>
      </c>
      <c r="J24" s="51" t="s">
        <v>138</v>
      </c>
      <c r="K24" s="51" t="s">
        <v>139</v>
      </c>
      <c r="L24" s="51" t="s">
        <v>122</v>
      </c>
      <c r="M24" s="51" t="s">
        <v>140</v>
      </c>
      <c r="N24" s="51" t="s">
        <v>122</v>
      </c>
      <c r="O24" s="51" t="s">
        <v>42</v>
      </c>
      <c r="P24" s="51" t="s">
        <v>141</v>
      </c>
      <c r="Q24" s="51" t="s">
        <v>142</v>
      </c>
      <c r="R24" s="51" t="s">
        <v>10</v>
      </c>
      <c r="S24" s="51" t="s">
        <v>146</v>
      </c>
      <c r="T24" s="51" t="s">
        <v>145</v>
      </c>
      <c r="U24" s="51" t="s">
        <v>11</v>
      </c>
      <c r="V24" s="85" t="s">
        <v>16</v>
      </c>
    </row>
    <row r="25" spans="1:24" s="99" customFormat="1" ht="16" x14ac:dyDescent="0.2">
      <c r="A25" s="38">
        <v>1</v>
      </c>
      <c r="B25" s="38" t="s">
        <v>317</v>
      </c>
      <c r="C25" s="37" t="s">
        <v>294</v>
      </c>
      <c r="D25" s="38" t="s">
        <v>1600</v>
      </c>
      <c r="E25" s="38" t="s">
        <v>89</v>
      </c>
      <c r="F25" s="93">
        <v>4</v>
      </c>
      <c r="G25" s="93" t="s">
        <v>52</v>
      </c>
      <c r="H25" s="93">
        <v>72</v>
      </c>
      <c r="I25" s="93" t="s">
        <v>125</v>
      </c>
      <c r="J25" s="93">
        <v>72</v>
      </c>
      <c r="K25" s="93" t="s">
        <v>71</v>
      </c>
      <c r="L25" s="93" t="s">
        <v>71</v>
      </c>
      <c r="M25" s="93" t="s">
        <v>71</v>
      </c>
      <c r="N25" s="93" t="s">
        <v>71</v>
      </c>
      <c r="O25" s="93" t="s">
        <v>91</v>
      </c>
      <c r="P25" s="93">
        <v>0.36</v>
      </c>
      <c r="Q25" s="93" t="s">
        <v>330</v>
      </c>
      <c r="R25" s="93" t="s">
        <v>93</v>
      </c>
      <c r="S25" s="93">
        <v>0.11</v>
      </c>
      <c r="T25" s="93" t="s">
        <v>330</v>
      </c>
      <c r="U25" s="93" t="s">
        <v>217</v>
      </c>
      <c r="V25" s="640"/>
    </row>
    <row r="26" spans="1:24" s="99" customFormat="1" ht="16" x14ac:dyDescent="0.2">
      <c r="A26" s="38">
        <v>2</v>
      </c>
      <c r="B26" s="38" t="s">
        <v>317</v>
      </c>
      <c r="C26" s="37" t="s">
        <v>79</v>
      </c>
      <c r="D26" s="38" t="s">
        <v>90</v>
      </c>
      <c r="E26" s="38" t="s">
        <v>90</v>
      </c>
      <c r="F26" s="93">
        <v>6</v>
      </c>
      <c r="G26" s="93" t="s">
        <v>71</v>
      </c>
      <c r="H26" s="93">
        <v>96</v>
      </c>
      <c r="I26" s="93" t="s">
        <v>125</v>
      </c>
      <c r="J26" s="93">
        <v>96</v>
      </c>
      <c r="K26" s="93">
        <v>0.23</v>
      </c>
      <c r="L26" s="93" t="s">
        <v>330</v>
      </c>
      <c r="M26" s="93" t="s">
        <v>71</v>
      </c>
      <c r="N26" s="93" t="s">
        <v>71</v>
      </c>
      <c r="O26" s="93" t="s">
        <v>91</v>
      </c>
      <c r="P26" s="93">
        <v>5.25</v>
      </c>
      <c r="Q26" s="93" t="s">
        <v>330</v>
      </c>
      <c r="R26" s="93" t="s">
        <v>93</v>
      </c>
      <c r="S26" s="93">
        <v>2.2000000000000002</v>
      </c>
      <c r="T26" s="93" t="s">
        <v>330</v>
      </c>
      <c r="U26" s="93" t="s">
        <v>217</v>
      </c>
      <c r="V26" s="640"/>
    </row>
    <row r="27" spans="1:24" s="99" customFormat="1" ht="16" x14ac:dyDescent="0.2">
      <c r="A27" s="38">
        <v>3</v>
      </c>
      <c r="B27" s="38" t="s">
        <v>317</v>
      </c>
      <c r="C27" s="37" t="s">
        <v>288</v>
      </c>
      <c r="D27" s="38" t="s">
        <v>90</v>
      </c>
      <c r="E27" s="38" t="s">
        <v>90</v>
      </c>
      <c r="F27" s="93">
        <v>6</v>
      </c>
      <c r="G27" s="93" t="s">
        <v>71</v>
      </c>
      <c r="H27" s="93">
        <v>96</v>
      </c>
      <c r="I27" s="93" t="s">
        <v>125</v>
      </c>
      <c r="J27" s="93">
        <v>96</v>
      </c>
      <c r="K27" s="93">
        <v>1.05</v>
      </c>
      <c r="L27" s="93" t="s">
        <v>330</v>
      </c>
      <c r="M27" s="93" t="s">
        <v>71</v>
      </c>
      <c r="N27" s="93" t="s">
        <v>71</v>
      </c>
      <c r="O27" s="93" t="s">
        <v>91</v>
      </c>
      <c r="P27" s="93">
        <v>1.05</v>
      </c>
      <c r="Q27" s="93" t="s">
        <v>330</v>
      </c>
      <c r="R27" s="93" t="s">
        <v>93</v>
      </c>
      <c r="S27" s="93">
        <v>1.83</v>
      </c>
      <c r="T27" s="93" t="s">
        <v>330</v>
      </c>
      <c r="U27" s="93" t="s">
        <v>217</v>
      </c>
      <c r="V27" s="640"/>
    </row>
    <row r="28" spans="1:24" s="99" customFormat="1" ht="16" x14ac:dyDescent="0.2">
      <c r="A28" s="38">
        <v>4</v>
      </c>
      <c r="B28" s="38" t="s">
        <v>317</v>
      </c>
      <c r="C28" s="37" t="s">
        <v>182</v>
      </c>
      <c r="D28" s="38" t="s">
        <v>90</v>
      </c>
      <c r="E28" s="38" t="s">
        <v>90</v>
      </c>
      <c r="F28" s="93">
        <v>6</v>
      </c>
      <c r="G28" s="93" t="s">
        <v>71</v>
      </c>
      <c r="H28" s="93">
        <v>96</v>
      </c>
      <c r="I28" s="93" t="s">
        <v>125</v>
      </c>
      <c r="J28" s="93">
        <v>96</v>
      </c>
      <c r="K28" s="93">
        <v>0.81</v>
      </c>
      <c r="L28" s="93" t="s">
        <v>330</v>
      </c>
      <c r="M28" s="93" t="s">
        <v>71</v>
      </c>
      <c r="N28" s="93" t="s">
        <v>71</v>
      </c>
      <c r="O28" s="93" t="s">
        <v>91</v>
      </c>
      <c r="P28" s="93">
        <v>0.85</v>
      </c>
      <c r="Q28" s="93" t="s">
        <v>330</v>
      </c>
      <c r="R28" s="93" t="s">
        <v>93</v>
      </c>
      <c r="S28" s="93">
        <v>0.01</v>
      </c>
      <c r="T28" s="93" t="s">
        <v>330</v>
      </c>
      <c r="U28" s="93" t="s">
        <v>217</v>
      </c>
      <c r="V28" s="640"/>
    </row>
    <row r="29" spans="1:24" s="99" customFormat="1" ht="16" x14ac:dyDescent="0.2">
      <c r="A29" s="38">
        <v>5</v>
      </c>
      <c r="B29" s="38" t="s">
        <v>317</v>
      </c>
      <c r="C29" s="37" t="s">
        <v>296</v>
      </c>
      <c r="D29" s="38" t="s">
        <v>90</v>
      </c>
      <c r="E29" s="38" t="s">
        <v>90</v>
      </c>
      <c r="F29" s="93">
        <v>6</v>
      </c>
      <c r="G29" s="93" t="s">
        <v>71</v>
      </c>
      <c r="H29" s="93">
        <v>96</v>
      </c>
      <c r="I29" s="93" t="s">
        <v>125</v>
      </c>
      <c r="J29" s="93">
        <v>96</v>
      </c>
      <c r="K29" s="93">
        <v>0.65</v>
      </c>
      <c r="L29" s="93" t="s">
        <v>330</v>
      </c>
      <c r="M29" s="93" t="s">
        <v>71</v>
      </c>
      <c r="N29" s="93" t="s">
        <v>71</v>
      </c>
      <c r="O29" s="93" t="s">
        <v>91</v>
      </c>
      <c r="P29" s="93">
        <v>0.87</v>
      </c>
      <c r="Q29" s="93" t="s">
        <v>330</v>
      </c>
      <c r="R29" s="93" t="s">
        <v>93</v>
      </c>
      <c r="S29" s="93">
        <v>0.01</v>
      </c>
      <c r="T29" s="93" t="s">
        <v>330</v>
      </c>
      <c r="U29" s="93" t="s">
        <v>217</v>
      </c>
      <c r="V29" s="640"/>
    </row>
    <row r="30" spans="1:24" s="99" customFormat="1" ht="16" x14ac:dyDescent="0.2">
      <c r="A30" s="38">
        <v>6</v>
      </c>
      <c r="B30" s="38" t="s">
        <v>317</v>
      </c>
      <c r="C30" s="37" t="s">
        <v>295</v>
      </c>
      <c r="D30" s="38" t="s">
        <v>1600</v>
      </c>
      <c r="E30" s="38" t="s">
        <v>322</v>
      </c>
      <c r="F30" s="93">
        <v>5</v>
      </c>
      <c r="G30" s="93" t="s">
        <v>346</v>
      </c>
      <c r="H30" s="93">
        <v>12</v>
      </c>
      <c r="I30" s="93" t="s">
        <v>126</v>
      </c>
      <c r="J30" s="93">
        <f>24*H30</f>
        <v>288</v>
      </c>
      <c r="K30" s="93">
        <v>0.28000000000000003</v>
      </c>
      <c r="L30" s="93" t="s">
        <v>330</v>
      </c>
      <c r="M30" s="93" t="s">
        <v>71</v>
      </c>
      <c r="N30" s="93" t="s">
        <v>71</v>
      </c>
      <c r="O30" s="93" t="s">
        <v>91</v>
      </c>
      <c r="P30" s="93">
        <v>0.3</v>
      </c>
      <c r="Q30" s="93" t="s">
        <v>330</v>
      </c>
      <c r="R30" s="93" t="s">
        <v>93</v>
      </c>
      <c r="S30" s="238">
        <v>17100</v>
      </c>
      <c r="T30" s="93" t="s">
        <v>330</v>
      </c>
      <c r="U30" s="93" t="s">
        <v>217</v>
      </c>
      <c r="V30" s="640"/>
    </row>
    <row r="32" spans="1:24" s="43" customFormat="1" ht="16" thickBot="1" x14ac:dyDescent="0.25">
      <c r="A32" s="1" t="s">
        <v>2142</v>
      </c>
      <c r="B32" s="1"/>
      <c r="C32" s="1" t="s">
        <v>69</v>
      </c>
      <c r="D32" s="16"/>
      <c r="E32" s="16" t="s">
        <v>105</v>
      </c>
    </row>
    <row r="33" spans="1:20" s="18" customFormat="1" x14ac:dyDescent="0.2">
      <c r="A33" s="236"/>
      <c r="B33" s="236"/>
      <c r="C33" s="236"/>
      <c r="D33" s="537"/>
      <c r="E33" s="537"/>
    </row>
    <row r="34" spans="1:20" x14ac:dyDescent="0.2">
      <c r="A34" s="263" t="s">
        <v>5</v>
      </c>
      <c r="B34" s="54" t="s">
        <v>9</v>
      </c>
      <c r="C34" s="55" t="s">
        <v>56</v>
      </c>
      <c r="D34" s="56" t="s">
        <v>488</v>
      </c>
      <c r="E34" s="56" t="s">
        <v>489</v>
      </c>
      <c r="F34" s="56" t="s">
        <v>490</v>
      </c>
      <c r="G34" s="56" t="s">
        <v>491</v>
      </c>
      <c r="H34" s="56" t="s">
        <v>492</v>
      </c>
      <c r="I34" s="56" t="s">
        <v>493</v>
      </c>
      <c r="J34" s="55" t="s">
        <v>2139</v>
      </c>
      <c r="K34" s="55" t="s">
        <v>122</v>
      </c>
      <c r="L34" s="55" t="s">
        <v>2140</v>
      </c>
      <c r="M34" s="55" t="s">
        <v>122</v>
      </c>
      <c r="N34" s="530" t="s">
        <v>42</v>
      </c>
      <c r="O34" s="55" t="s">
        <v>2141</v>
      </c>
      <c r="P34" s="55" t="s">
        <v>122</v>
      </c>
      <c r="Q34" s="530" t="s">
        <v>10</v>
      </c>
      <c r="R34" s="55" t="s">
        <v>2566</v>
      </c>
      <c r="S34" s="55" t="s">
        <v>11</v>
      </c>
      <c r="T34" s="55" t="s">
        <v>16</v>
      </c>
    </row>
    <row r="35" spans="1:20" x14ac:dyDescent="0.2">
      <c r="A35" s="53"/>
      <c r="B35" s="54"/>
      <c r="C35" s="54"/>
      <c r="D35" s="55"/>
      <c r="E35" s="56"/>
      <c r="F35" s="56"/>
      <c r="G35" s="55"/>
      <c r="H35" s="55"/>
      <c r="I35" s="55"/>
      <c r="J35" s="55"/>
      <c r="K35" s="55"/>
      <c r="L35" s="55"/>
      <c r="M35" s="55"/>
      <c r="N35" s="55"/>
      <c r="O35" s="55"/>
      <c r="P35" s="55"/>
      <c r="Q35" s="55"/>
      <c r="R35" s="55"/>
      <c r="S35" s="55"/>
      <c r="T35" s="230"/>
    </row>
    <row r="37" spans="1:20" s="43" customFormat="1" ht="16" thickBot="1" x14ac:dyDescent="0.25">
      <c r="A37" s="1" t="s">
        <v>12</v>
      </c>
      <c r="B37" s="1"/>
    </row>
    <row r="38" spans="1:20" s="31" customFormat="1" x14ac:dyDescent="0.2">
      <c r="A38" s="3" t="s">
        <v>13</v>
      </c>
      <c r="B38" s="3"/>
      <c r="E38" s="58" t="s">
        <v>289</v>
      </c>
      <c r="F38" s="58" t="s">
        <v>271</v>
      </c>
      <c r="G38" s="58" t="s">
        <v>290</v>
      </c>
      <c r="H38" s="58" t="s">
        <v>291</v>
      </c>
      <c r="I38" s="58" t="s">
        <v>293</v>
      </c>
      <c r="J38" s="58" t="s">
        <v>292</v>
      </c>
      <c r="K38" s="30" t="s">
        <v>54</v>
      </c>
      <c r="M38" s="30" t="s">
        <v>16</v>
      </c>
    </row>
    <row r="39" spans="1:20" s="60" customFormat="1" x14ac:dyDescent="0.2">
      <c r="A39" s="59">
        <v>1</v>
      </c>
      <c r="B39" s="59"/>
      <c r="C39" s="60" t="s">
        <v>37</v>
      </c>
      <c r="E39" s="61">
        <v>1</v>
      </c>
      <c r="F39" s="61">
        <v>1</v>
      </c>
      <c r="G39" s="61">
        <v>1</v>
      </c>
      <c r="H39" s="61">
        <v>1</v>
      </c>
      <c r="I39" s="61">
        <v>1</v>
      </c>
      <c r="J39" s="61">
        <v>1</v>
      </c>
      <c r="K39" s="60" t="s">
        <v>60</v>
      </c>
      <c r="M39" s="239" t="s">
        <v>342</v>
      </c>
    </row>
    <row r="40" spans="1:20" x14ac:dyDescent="0.2">
      <c r="A40" s="4">
        <v>2</v>
      </c>
      <c r="B40" s="4"/>
      <c r="C40" s="5" t="s">
        <v>17</v>
      </c>
      <c r="E40" s="6">
        <v>1</v>
      </c>
      <c r="F40" s="6">
        <v>1</v>
      </c>
      <c r="G40" s="6">
        <v>1</v>
      </c>
      <c r="H40" s="6">
        <v>1</v>
      </c>
      <c r="I40" s="6">
        <v>1</v>
      </c>
      <c r="J40" s="6">
        <v>1</v>
      </c>
      <c r="K40" s="19" t="s">
        <v>61</v>
      </c>
      <c r="M40" s="41" t="s">
        <v>319</v>
      </c>
    </row>
    <row r="41" spans="1:20" s="8" customFormat="1" x14ac:dyDescent="0.2">
      <c r="A41" s="7">
        <v>3</v>
      </c>
      <c r="B41" s="7"/>
      <c r="C41" s="8" t="s">
        <v>18</v>
      </c>
      <c r="E41" s="10">
        <v>1</v>
      </c>
      <c r="F41" s="10">
        <v>1</v>
      </c>
      <c r="G41" s="10">
        <v>1</v>
      </c>
      <c r="H41" s="10">
        <v>1</v>
      </c>
      <c r="I41" s="10">
        <v>1</v>
      </c>
      <c r="J41" s="10">
        <v>1</v>
      </c>
      <c r="K41" s="8" t="s">
        <v>19</v>
      </c>
      <c r="M41" s="41" t="s">
        <v>329</v>
      </c>
      <c r="N41" s="19"/>
    </row>
    <row r="42" spans="1:20" s="8" customFormat="1" x14ac:dyDescent="0.2">
      <c r="A42" s="7">
        <v>4</v>
      </c>
      <c r="B42" s="7"/>
      <c r="C42" s="8" t="s">
        <v>20</v>
      </c>
      <c r="E42" s="10">
        <v>0</v>
      </c>
      <c r="F42" s="10">
        <v>0</v>
      </c>
      <c r="G42" s="10">
        <v>0</v>
      </c>
      <c r="H42" s="10">
        <v>0</v>
      </c>
      <c r="I42" s="10">
        <v>0</v>
      </c>
      <c r="J42" s="10">
        <v>0</v>
      </c>
      <c r="K42" s="8" t="s">
        <v>21</v>
      </c>
      <c r="M42" s="39" t="s">
        <v>71</v>
      </c>
      <c r="N42" s="19"/>
    </row>
    <row r="43" spans="1:20" x14ac:dyDescent="0.2">
      <c r="A43" s="4">
        <v>5</v>
      </c>
      <c r="B43" s="4"/>
      <c r="C43" s="5" t="s">
        <v>22</v>
      </c>
      <c r="E43" s="6">
        <v>1</v>
      </c>
      <c r="F43" s="6">
        <v>1</v>
      </c>
      <c r="G43" s="6">
        <v>1</v>
      </c>
      <c r="H43" s="6">
        <v>1</v>
      </c>
      <c r="I43" s="6">
        <v>1</v>
      </c>
      <c r="J43" s="6">
        <v>1</v>
      </c>
      <c r="K43" s="19" t="s">
        <v>23</v>
      </c>
      <c r="M43" s="41" t="s">
        <v>320</v>
      </c>
    </row>
    <row r="44" spans="1:20" x14ac:dyDescent="0.2">
      <c r="A44" s="7">
        <v>6</v>
      </c>
      <c r="B44" s="7"/>
      <c r="C44" s="8" t="s">
        <v>24</v>
      </c>
      <c r="E44" s="10">
        <v>1</v>
      </c>
      <c r="F44" s="10">
        <v>1</v>
      </c>
      <c r="G44" s="10">
        <v>1</v>
      </c>
      <c r="H44" s="10">
        <v>1</v>
      </c>
      <c r="I44" s="10">
        <v>1</v>
      </c>
      <c r="J44" s="10">
        <v>1</v>
      </c>
      <c r="K44" s="19" t="s">
        <v>128</v>
      </c>
      <c r="M44" s="41" t="s">
        <v>1294</v>
      </c>
    </row>
    <row r="45" spans="1:20" x14ac:dyDescent="0.2">
      <c r="E45" s="62"/>
      <c r="F45" s="62"/>
      <c r="G45" s="62"/>
      <c r="H45" s="62"/>
      <c r="I45" s="62"/>
      <c r="J45" s="62"/>
      <c r="M45" s="41"/>
    </row>
    <row r="46" spans="1:20" s="31" customFormat="1" x14ac:dyDescent="0.2">
      <c r="A46" s="3" t="s">
        <v>25</v>
      </c>
      <c r="B46" s="3"/>
      <c r="E46" s="58" t="s">
        <v>14</v>
      </c>
      <c r="F46" s="58" t="s">
        <v>14</v>
      </c>
      <c r="G46" s="58" t="s">
        <v>14</v>
      </c>
      <c r="H46" s="58" t="s">
        <v>14</v>
      </c>
      <c r="I46" s="58" t="s">
        <v>14</v>
      </c>
      <c r="J46" s="58" t="s">
        <v>14</v>
      </c>
      <c r="K46" s="30" t="s">
        <v>15</v>
      </c>
      <c r="M46" s="40" t="s">
        <v>16</v>
      </c>
    </row>
    <row r="47" spans="1:20" x14ac:dyDescent="0.2">
      <c r="A47" s="19">
        <v>7</v>
      </c>
      <c r="C47" s="19" t="s">
        <v>26</v>
      </c>
      <c r="E47" s="61">
        <v>1</v>
      </c>
      <c r="F47" s="61">
        <v>1</v>
      </c>
      <c r="G47" s="61">
        <v>1</v>
      </c>
      <c r="H47" s="61">
        <v>1</v>
      </c>
      <c r="I47" s="61">
        <v>1</v>
      </c>
      <c r="J47" s="61">
        <v>1</v>
      </c>
      <c r="K47" s="19" t="s">
        <v>27</v>
      </c>
      <c r="M47" s="41" t="s">
        <v>343</v>
      </c>
    </row>
    <row r="48" spans="1:20" x14ac:dyDescent="0.2">
      <c r="A48" s="19">
        <v>8</v>
      </c>
      <c r="C48" s="19" t="s">
        <v>58</v>
      </c>
      <c r="E48" s="61">
        <v>1</v>
      </c>
      <c r="F48" s="61">
        <v>1</v>
      </c>
      <c r="G48" s="61">
        <v>1</v>
      </c>
      <c r="H48" s="61">
        <v>1</v>
      </c>
      <c r="I48" s="61">
        <v>1</v>
      </c>
      <c r="J48" s="61">
        <v>1</v>
      </c>
      <c r="K48" s="19" t="s">
        <v>62</v>
      </c>
      <c r="M48" s="41" t="s">
        <v>344</v>
      </c>
    </row>
    <row r="49" spans="1:17" x14ac:dyDescent="0.2">
      <c r="A49" s="19">
        <v>9</v>
      </c>
      <c r="C49" s="19" t="s">
        <v>40</v>
      </c>
      <c r="E49" s="61">
        <v>1</v>
      </c>
      <c r="F49" s="61">
        <v>1</v>
      </c>
      <c r="G49" s="61">
        <v>1</v>
      </c>
      <c r="H49" s="61">
        <v>1</v>
      </c>
      <c r="I49" s="61">
        <v>1</v>
      </c>
      <c r="J49" s="61">
        <v>1</v>
      </c>
      <c r="K49" s="19" t="s">
        <v>63</v>
      </c>
      <c r="M49" s="41" t="s">
        <v>341</v>
      </c>
    </row>
    <row r="50" spans="1:17" x14ac:dyDescent="0.2">
      <c r="A50" s="19">
        <v>10</v>
      </c>
      <c r="C50" s="19" t="s">
        <v>39</v>
      </c>
      <c r="E50" s="61">
        <v>0</v>
      </c>
      <c r="F50" s="61">
        <v>1</v>
      </c>
      <c r="G50" s="61">
        <v>0</v>
      </c>
      <c r="H50" s="61">
        <v>1</v>
      </c>
      <c r="I50" s="61">
        <v>1</v>
      </c>
      <c r="J50" s="61">
        <v>1</v>
      </c>
      <c r="K50" s="19" t="s">
        <v>115</v>
      </c>
      <c r="M50" s="419" t="s">
        <v>1848</v>
      </c>
    </row>
    <row r="51" spans="1:17" x14ac:dyDescent="0.2">
      <c r="E51" s="63"/>
      <c r="F51" s="63"/>
      <c r="G51" s="63"/>
      <c r="H51" s="63"/>
      <c r="I51" s="63"/>
      <c r="J51" s="63"/>
      <c r="M51" s="41"/>
    </row>
    <row r="52" spans="1:17" s="31" customFormat="1" x14ac:dyDescent="0.2">
      <c r="A52" s="3" t="s">
        <v>57</v>
      </c>
      <c r="B52" s="3"/>
      <c r="E52" s="64" t="s">
        <v>14</v>
      </c>
      <c r="F52" s="64" t="s">
        <v>14</v>
      </c>
      <c r="G52" s="64" t="s">
        <v>14</v>
      </c>
      <c r="H52" s="64" t="s">
        <v>14</v>
      </c>
      <c r="I52" s="64" t="s">
        <v>14</v>
      </c>
      <c r="J52" s="64" t="s">
        <v>14</v>
      </c>
      <c r="K52" s="30" t="s">
        <v>15</v>
      </c>
      <c r="M52" s="40" t="s">
        <v>16</v>
      </c>
    </row>
    <row r="53" spans="1:17" s="5" customFormat="1" x14ac:dyDescent="0.2">
      <c r="A53" s="5">
        <v>11</v>
      </c>
      <c r="C53" s="5" t="s">
        <v>28</v>
      </c>
      <c r="E53" s="6">
        <v>1</v>
      </c>
      <c r="F53" s="6">
        <v>1</v>
      </c>
      <c r="G53" s="6">
        <v>1</v>
      </c>
      <c r="H53" s="6">
        <v>1</v>
      </c>
      <c r="I53" s="6">
        <v>1</v>
      </c>
      <c r="J53" s="6">
        <v>1</v>
      </c>
      <c r="K53" s="19" t="s">
        <v>49</v>
      </c>
      <c r="M53" s="42" t="s">
        <v>1407</v>
      </c>
      <c r="N53" s="19"/>
    </row>
    <row r="54" spans="1:17" s="5" customFormat="1" x14ac:dyDescent="0.2">
      <c r="A54" s="11">
        <v>12</v>
      </c>
      <c r="B54" s="11"/>
      <c r="C54" s="5" t="s">
        <v>47</v>
      </c>
      <c r="E54" s="6">
        <v>1</v>
      </c>
      <c r="F54" s="6">
        <v>1</v>
      </c>
      <c r="G54" s="6">
        <v>1</v>
      </c>
      <c r="H54" s="6">
        <v>1</v>
      </c>
      <c r="I54" s="6">
        <v>1</v>
      </c>
      <c r="J54" s="6">
        <v>1</v>
      </c>
      <c r="K54" s="19" t="s">
        <v>109</v>
      </c>
      <c r="M54" s="42" t="s">
        <v>328</v>
      </c>
      <c r="N54" s="19"/>
    </row>
    <row r="55" spans="1:17" x14ac:dyDescent="0.2">
      <c r="A55" s="47">
        <v>13</v>
      </c>
      <c r="B55" s="47"/>
      <c r="C55" s="19" t="s">
        <v>29</v>
      </c>
      <c r="E55" s="61">
        <v>0</v>
      </c>
      <c r="F55" s="61">
        <v>0</v>
      </c>
      <c r="G55" s="61">
        <v>0</v>
      </c>
      <c r="H55" s="61">
        <v>0</v>
      </c>
      <c r="I55" s="61">
        <v>0</v>
      </c>
      <c r="J55" s="61">
        <v>0</v>
      </c>
      <c r="K55" s="19" t="s">
        <v>30</v>
      </c>
      <c r="M55" s="41" t="s">
        <v>347</v>
      </c>
    </row>
    <row r="56" spans="1:17" x14ac:dyDescent="0.2">
      <c r="A56" s="47">
        <v>14</v>
      </c>
      <c r="B56" s="47"/>
      <c r="C56" s="19" t="s">
        <v>31</v>
      </c>
      <c r="E56" s="61">
        <v>0</v>
      </c>
      <c r="F56" s="61">
        <v>0</v>
      </c>
      <c r="G56" s="61">
        <v>0</v>
      </c>
      <c r="H56" s="61">
        <v>0</v>
      </c>
      <c r="I56" s="61">
        <v>0</v>
      </c>
      <c r="J56" s="61">
        <v>0</v>
      </c>
      <c r="K56" s="19" t="s">
        <v>1400</v>
      </c>
      <c r="M56" s="41" t="s">
        <v>1849</v>
      </c>
    </row>
    <row r="57" spans="1:17" x14ac:dyDescent="0.2">
      <c r="A57" s="47">
        <v>15</v>
      </c>
      <c r="B57" s="47"/>
      <c r="C57" s="19" t="s">
        <v>38</v>
      </c>
      <c r="E57" s="61">
        <v>0</v>
      </c>
      <c r="F57" s="61">
        <v>0</v>
      </c>
      <c r="G57" s="61">
        <v>0</v>
      </c>
      <c r="H57" s="61">
        <v>0</v>
      </c>
      <c r="I57" s="61">
        <v>0</v>
      </c>
      <c r="J57" s="61">
        <v>0</v>
      </c>
      <c r="K57" s="19" t="s">
        <v>64</v>
      </c>
      <c r="M57" s="42" t="s">
        <v>1850</v>
      </c>
    </row>
    <row r="58" spans="1:17" x14ac:dyDescent="0.2">
      <c r="E58" s="63"/>
      <c r="F58" s="63"/>
      <c r="G58" s="63"/>
      <c r="H58" s="63"/>
      <c r="I58" s="63"/>
      <c r="J58" s="63"/>
      <c r="M58" s="18"/>
    </row>
    <row r="59" spans="1:17" ht="16" thickBot="1" x14ac:dyDescent="0.25">
      <c r="A59" s="43"/>
      <c r="B59" s="43"/>
      <c r="C59" s="43"/>
      <c r="D59" s="43"/>
      <c r="E59" s="65"/>
      <c r="F59" s="65"/>
      <c r="G59" s="65"/>
      <c r="H59" s="65"/>
      <c r="I59" s="65"/>
      <c r="J59" s="65"/>
      <c r="K59" s="43"/>
      <c r="L59" s="43"/>
      <c r="M59" s="18"/>
      <c r="N59" s="18"/>
      <c r="O59" s="18"/>
      <c r="P59" s="18"/>
      <c r="Q59" s="18"/>
    </row>
    <row r="60" spans="1:17" x14ac:dyDescent="0.2">
      <c r="E60" s="63"/>
      <c r="F60" s="63"/>
      <c r="G60" s="63"/>
      <c r="H60" s="63"/>
      <c r="I60" s="63"/>
      <c r="J60" s="63"/>
      <c r="M60" s="18"/>
      <c r="N60" s="18"/>
      <c r="O60" s="18"/>
      <c r="P60" s="18"/>
      <c r="Q60" s="18"/>
    </row>
    <row r="61" spans="1:17" ht="16" thickBot="1" x14ac:dyDescent="0.25">
      <c r="A61" s="2" t="s">
        <v>32</v>
      </c>
      <c r="B61" s="2"/>
      <c r="E61" s="66">
        <f t="shared" ref="E61:J61" si="0">SUM(E39:E44,E47:E50,E53:E57)</f>
        <v>10</v>
      </c>
      <c r="F61" s="66">
        <f t="shared" si="0"/>
        <v>11</v>
      </c>
      <c r="G61" s="66">
        <f t="shared" si="0"/>
        <v>10</v>
      </c>
      <c r="H61" s="66">
        <f t="shared" si="0"/>
        <v>11</v>
      </c>
      <c r="I61" s="66">
        <f t="shared" si="0"/>
        <v>11</v>
      </c>
      <c r="J61" s="66">
        <f t="shared" si="0"/>
        <v>11</v>
      </c>
      <c r="K61" s="67" t="s">
        <v>48</v>
      </c>
      <c r="M61" s="18"/>
      <c r="N61" s="18"/>
      <c r="O61" s="18"/>
      <c r="P61" s="18"/>
      <c r="Q61" s="18"/>
    </row>
    <row r="62" spans="1:17" ht="16" thickTop="1" x14ac:dyDescent="0.2">
      <c r="A62" s="201" t="s">
        <v>1367</v>
      </c>
      <c r="B62" s="201"/>
      <c r="C62" s="8"/>
      <c r="D62" s="193"/>
      <c r="E62" s="197" t="s">
        <v>1373</v>
      </c>
      <c r="F62" s="197" t="s">
        <v>1373</v>
      </c>
      <c r="G62" s="197" t="s">
        <v>1373</v>
      </c>
      <c r="H62" s="197" t="s">
        <v>1373</v>
      </c>
      <c r="I62" s="197" t="s">
        <v>1373</v>
      </c>
      <c r="J62" s="197" t="s">
        <v>1373</v>
      </c>
      <c r="M62" s="18"/>
      <c r="N62" s="18"/>
      <c r="O62" s="18"/>
      <c r="P62" s="18"/>
      <c r="Q62" s="18"/>
    </row>
    <row r="63" spans="1:17" x14ac:dyDescent="0.2">
      <c r="A63" s="68" t="s">
        <v>118</v>
      </c>
      <c r="B63" s="2"/>
      <c r="E63" s="194">
        <f>0.5^E62</f>
        <v>1</v>
      </c>
      <c r="F63" s="194">
        <f t="shared" ref="F63:J63" si="1">0.5^F62</f>
        <v>1</v>
      </c>
      <c r="G63" s="194">
        <f t="shared" si="1"/>
        <v>1</v>
      </c>
      <c r="H63" s="194">
        <f t="shared" si="1"/>
        <v>1</v>
      </c>
      <c r="I63" s="194">
        <f t="shared" si="1"/>
        <v>1</v>
      </c>
      <c r="J63" s="194">
        <f t="shared" si="1"/>
        <v>1</v>
      </c>
      <c r="M63" s="18"/>
      <c r="N63" s="18"/>
      <c r="O63" s="18"/>
      <c r="P63" s="18"/>
      <c r="Q63" s="18"/>
    </row>
    <row r="64" spans="1:17" ht="16" thickBot="1" x14ac:dyDescent="0.25">
      <c r="A64" s="1"/>
      <c r="B64" s="1"/>
      <c r="C64" s="43"/>
      <c r="D64" s="43"/>
      <c r="E64" s="43"/>
      <c r="F64" s="43"/>
      <c r="G64" s="43"/>
      <c r="H64" s="43"/>
      <c r="I64" s="43"/>
      <c r="J64" s="43"/>
      <c r="K64" s="43"/>
      <c r="L64" s="43"/>
      <c r="M64" s="18"/>
      <c r="N64" s="18"/>
      <c r="O64" s="18"/>
      <c r="P64" s="18"/>
      <c r="Q64" s="18"/>
    </row>
    <row r="65" spans="1:17" x14ac:dyDescent="0.2">
      <c r="A65" s="3" t="s">
        <v>33</v>
      </c>
      <c r="B65" s="3"/>
      <c r="C65" s="31"/>
      <c r="D65" s="31"/>
      <c r="E65" s="69" t="s">
        <v>34</v>
      </c>
      <c r="F65" s="69" t="s">
        <v>34</v>
      </c>
      <c r="G65" s="69" t="s">
        <v>34</v>
      </c>
      <c r="H65" s="69" t="s">
        <v>34</v>
      </c>
      <c r="I65" s="69" t="s">
        <v>34</v>
      </c>
      <c r="J65" s="69" t="s">
        <v>34</v>
      </c>
      <c r="K65" s="31" t="s">
        <v>15</v>
      </c>
      <c r="L65" s="31"/>
      <c r="M65" s="18"/>
      <c r="N65" s="18"/>
      <c r="O65" s="18"/>
      <c r="P65" s="18"/>
      <c r="Q65" s="18"/>
    </row>
    <row r="66" spans="1:17" x14ac:dyDescent="0.2">
      <c r="A66" s="198" t="s">
        <v>1368</v>
      </c>
      <c r="B66" s="24" t="s">
        <v>1370</v>
      </c>
      <c r="E66" s="200">
        <v>1</v>
      </c>
      <c r="F66" s="200">
        <v>1</v>
      </c>
      <c r="G66" s="200">
        <v>1</v>
      </c>
      <c r="H66" s="200">
        <v>1</v>
      </c>
      <c r="I66" s="200">
        <v>1</v>
      </c>
      <c r="J66" s="200">
        <v>1</v>
      </c>
      <c r="K66" s="24" t="s">
        <v>1372</v>
      </c>
      <c r="M66" s="18"/>
      <c r="N66" s="18"/>
      <c r="O66" s="18"/>
      <c r="P66" s="18"/>
      <c r="Q66" s="18"/>
    </row>
    <row r="67" spans="1:17" x14ac:dyDescent="0.2">
      <c r="A67" s="198" t="s">
        <v>1369</v>
      </c>
      <c r="B67" s="193" t="s">
        <v>1371</v>
      </c>
      <c r="C67" s="24"/>
      <c r="E67" s="200">
        <v>1</v>
      </c>
      <c r="F67" s="200">
        <v>1</v>
      </c>
      <c r="G67" s="200">
        <v>1</v>
      </c>
      <c r="H67" s="200">
        <v>1</v>
      </c>
      <c r="I67" s="200">
        <v>1</v>
      </c>
      <c r="J67" s="200">
        <v>1</v>
      </c>
      <c r="K67" s="24" t="s">
        <v>1372</v>
      </c>
      <c r="M67" s="18"/>
      <c r="N67" s="18"/>
      <c r="O67" s="18"/>
      <c r="P67" s="18"/>
      <c r="Q67" s="18"/>
    </row>
    <row r="68" spans="1:17" x14ac:dyDescent="0.2">
      <c r="A68" s="5"/>
      <c r="B68" s="5"/>
      <c r="C68" s="24"/>
      <c r="E68" s="23"/>
      <c r="F68" s="23"/>
      <c r="G68" s="23"/>
      <c r="H68" s="23"/>
      <c r="I68" s="23"/>
      <c r="J68" s="23"/>
      <c r="M68" s="18"/>
      <c r="N68" s="18"/>
      <c r="O68" s="18"/>
      <c r="P68" s="18"/>
      <c r="Q68" s="18"/>
    </row>
    <row r="69" spans="1:17" ht="16" thickBot="1" x14ac:dyDescent="0.25">
      <c r="A69" s="5"/>
      <c r="B69" s="5"/>
      <c r="C69" s="22"/>
      <c r="M69" s="18"/>
      <c r="N69" s="18"/>
      <c r="O69" s="18"/>
      <c r="P69" s="18"/>
      <c r="Q69" s="18"/>
    </row>
    <row r="70" spans="1:17" x14ac:dyDescent="0.2">
      <c r="A70" s="21"/>
      <c r="B70" s="21"/>
      <c r="C70" s="20"/>
      <c r="D70" s="70"/>
      <c r="E70" s="70"/>
      <c r="F70" s="70"/>
      <c r="G70" s="70"/>
      <c r="H70" s="70"/>
      <c r="I70" s="70"/>
      <c r="J70" s="70"/>
      <c r="K70" s="70"/>
      <c r="L70" s="70"/>
      <c r="M70" s="18"/>
      <c r="N70" s="18"/>
      <c r="O70" s="18"/>
      <c r="P70" s="18"/>
      <c r="Q70" s="18"/>
    </row>
    <row r="71" spans="1:17" ht="16" thickBot="1" x14ac:dyDescent="0.25">
      <c r="A71" s="2" t="s">
        <v>35</v>
      </c>
      <c r="B71" s="2"/>
      <c r="E71" s="211">
        <f>E61*E63*E66*E67</f>
        <v>10</v>
      </c>
      <c r="F71" s="211">
        <f t="shared" ref="F71:J71" si="2">F61*F63*F66*F67</f>
        <v>11</v>
      </c>
      <c r="G71" s="211">
        <f t="shared" si="2"/>
        <v>10</v>
      </c>
      <c r="H71" s="211">
        <f t="shared" si="2"/>
        <v>11</v>
      </c>
      <c r="I71" s="211">
        <f t="shared" si="2"/>
        <v>11</v>
      </c>
      <c r="J71" s="211">
        <f t="shared" si="2"/>
        <v>11</v>
      </c>
      <c r="K71" s="212" t="s">
        <v>48</v>
      </c>
      <c r="M71" s="18"/>
      <c r="N71" s="18"/>
      <c r="O71" s="18"/>
      <c r="P71" s="18"/>
      <c r="Q71" s="18"/>
    </row>
    <row r="72" spans="1:17" ht="16" thickTop="1" x14ac:dyDescent="0.2">
      <c r="C72" s="68"/>
      <c r="M72" s="18"/>
      <c r="N72" s="18"/>
      <c r="O72" s="18"/>
      <c r="P72" s="18"/>
      <c r="Q72" s="18"/>
    </row>
    <row r="73" spans="1:17" ht="16" thickBot="1" x14ac:dyDescent="0.25">
      <c r="A73" s="43"/>
      <c r="B73" s="43"/>
      <c r="C73" s="43"/>
      <c r="D73" s="43"/>
      <c r="E73" s="43"/>
      <c r="F73" s="43"/>
      <c r="G73" s="43"/>
      <c r="H73" s="43"/>
      <c r="I73" s="43"/>
      <c r="J73" s="43"/>
      <c r="K73" s="43"/>
      <c r="L73" s="43"/>
      <c r="M73" s="18"/>
      <c r="N73" s="18"/>
      <c r="O73" s="18"/>
      <c r="P73" s="18"/>
      <c r="Q73" s="18"/>
    </row>
    <row r="74" spans="1:17" x14ac:dyDescent="0.2">
      <c r="M74" s="18"/>
      <c r="N74" s="18"/>
      <c r="O74" s="18"/>
      <c r="P74" s="18"/>
      <c r="Q74" s="18"/>
    </row>
    <row r="75" spans="1:17" x14ac:dyDescent="0.2">
      <c r="A75" s="2" t="s">
        <v>1394</v>
      </c>
      <c r="M75" s="18"/>
      <c r="N75" s="18"/>
      <c r="O75" s="18"/>
      <c r="P75" s="18"/>
      <c r="Q75" s="18"/>
    </row>
    <row r="76" spans="1:17" x14ac:dyDescent="0.2">
      <c r="A76" s="221">
        <v>44097</v>
      </c>
      <c r="B76" s="19" t="s">
        <v>1395</v>
      </c>
      <c r="M76" s="18"/>
      <c r="N76" s="18"/>
      <c r="O76" s="18"/>
      <c r="P76" s="18"/>
      <c r="Q76" s="18"/>
    </row>
    <row r="77" spans="1:17" x14ac:dyDescent="0.2">
      <c r="M77" s="18"/>
      <c r="N77" s="18"/>
      <c r="O77" s="18"/>
      <c r="P77" s="18"/>
      <c r="Q77" s="18"/>
    </row>
    <row r="78" spans="1:17" x14ac:dyDescent="0.2">
      <c r="M78" s="18"/>
      <c r="N78" s="18"/>
      <c r="O78" s="18"/>
      <c r="P78" s="18"/>
      <c r="Q78" s="18"/>
    </row>
    <row r="79" spans="1:17" x14ac:dyDescent="0.2">
      <c r="M79" s="18"/>
      <c r="N79" s="18"/>
      <c r="O79" s="18"/>
      <c r="P79" s="18"/>
      <c r="Q79" s="18"/>
    </row>
    <row r="1048508" spans="16:16" x14ac:dyDescent="0.2">
      <c r="P1048508" s="57"/>
    </row>
  </sheetData>
  <phoneticPr fontId="12" type="noConversion"/>
  <conditionalFormatting sqref="E71:J71">
    <cfRule type="cellIs" dxfId="123" priority="1" operator="lessThan">
      <formula>7.5</formula>
    </cfRule>
    <cfRule type="cellIs" dxfId="122" priority="2" operator="greaterThan">
      <formula>7.5</formula>
    </cfRule>
  </conditionalFormatting>
  <dataValidations count="4">
    <dataValidation type="list" allowBlank="1" showInputMessage="1" showErrorMessage="1" sqref="E11" xr:uid="{00000000-0002-0000-0700-000000000000}">
      <formula1>#REF!</formula1>
    </dataValidation>
    <dataValidation type="list" showInputMessage="1" showErrorMessage="1" sqref="E12" xr:uid="{00000000-0002-0000-0700-000001000000}">
      <formula1>#REF!</formula1>
    </dataValidation>
    <dataValidation type="list" allowBlank="1" showInputMessage="1" showErrorMessage="1" sqref="E10" xr:uid="{00000000-0002-0000-0700-000002000000}">
      <formula1>#REF!</formula1>
    </dataValidation>
    <dataValidation type="list" allowBlank="1" showInputMessage="1" showErrorMessage="1" sqref="D12" xr:uid="{00000000-0002-0000-0700-000003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700-000004000000}">
          <x14:formula1>
            <xm:f>Lists!$C$1:$C$9</xm:f>
          </x14:formula1>
          <xm:sqref>D10</xm:sqref>
        </x14:dataValidation>
        <x14:dataValidation type="list" allowBlank="1" showInputMessage="1" showErrorMessage="1" xr:uid="{00000000-0002-0000-0700-000005000000}">
          <x14:formula1>
            <xm:f>Lists!$F$1:$F$8</xm:f>
          </x14:formula1>
          <xm:sqref>D11</xm:sqref>
        </x14:dataValidation>
        <x14:dataValidation type="list" allowBlank="1" showInputMessage="1" showErrorMessage="1" xr:uid="{00000000-0002-0000-0700-000006000000}">
          <x14:formula1>
            <xm:f>Lists!$E$1:$E$5</xm:f>
          </x14:formula1>
          <xm:sqref>V15:V20</xm:sqref>
        </x14:dataValidation>
        <x14:dataValidation type="list" allowBlank="1" showInputMessage="1" showErrorMessage="1" xr:uid="{00000000-0002-0000-0700-000007000000}">
          <x14:formula1>
            <xm:f>Lists!$D$1:$D$8</xm:f>
          </x14:formula1>
          <xm:sqref>E15:E20</xm:sqref>
        </x14:dataValidation>
        <x14:dataValidation type="list" allowBlank="1" showInputMessage="1" showErrorMessage="1" xr:uid="{00000000-0002-0000-0700-000008000000}">
          <x14:formula1>
            <xm:f>Lists!$G$1:$G$8</xm:f>
          </x14:formula1>
          <xm:sqref>D25:D30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81</vt:i4>
      </vt:variant>
      <vt:variant>
        <vt:lpstr>Named Ranges</vt:lpstr>
      </vt:variant>
      <vt:variant>
        <vt:i4>1</vt:i4>
      </vt:variant>
    </vt:vector>
  </HeadingPairs>
  <TitlesOfParts>
    <vt:vector size="82" baseType="lpstr">
      <vt:lpstr>Template</vt:lpstr>
      <vt:lpstr>1 Andersen et al. 2015</vt:lpstr>
      <vt:lpstr>2 Braune et al. 2012</vt:lpstr>
      <vt:lpstr>3a Busdosh &amp; Atlas 1977 - Dies</vt:lpstr>
      <vt:lpstr>3b Busdosh &amp; Atlas 1977 - Slick</vt:lpstr>
      <vt:lpstr>3c Busdosh &amp; Atlas 1977 - Para</vt:lpstr>
      <vt:lpstr>3d Busdosh &amp; Atlas 1977 - Aro</vt:lpstr>
      <vt:lpstr>3e Busdosh &amp; Atlas 1977 - Asp</vt:lpstr>
      <vt:lpstr>4 Camus et al. 2015</vt:lpstr>
      <vt:lpstr>5a Carls &amp; Korn 1983 - Oil</vt:lpstr>
      <vt:lpstr>5b Carls &amp; Korn 1983 - Naph</vt:lpstr>
      <vt:lpstr>6a Desforges et al. 2017 - KW</vt:lpstr>
      <vt:lpstr>6b Desforges et al. 2017 - PB</vt:lpstr>
      <vt:lpstr>7a Dussauze et al. 2014 - Oil</vt:lpstr>
      <vt:lpstr>7b Dussauze et al. 2014 - Disp</vt:lpstr>
      <vt:lpstr>8 Engelhardt 1981</vt:lpstr>
      <vt:lpstr>9 Engelhardt 1983</vt:lpstr>
      <vt:lpstr>10 Faksness et al. 2011</vt:lpstr>
      <vt:lpstr>11a Foy 1979 - Disp</vt:lpstr>
      <vt:lpstr>11b Foy 1979 - Oil</vt:lpstr>
      <vt:lpstr>12a Foy &amp; Sekerak 1978 - Oil</vt:lpstr>
      <vt:lpstr>12b Foy &amp; Sekerak 1978 - Disp</vt:lpstr>
      <vt:lpstr>13a Frantzen et al. 2012 - Oil</vt:lpstr>
      <vt:lpstr>13b Frantzen et al. 2012 - Pyr</vt:lpstr>
      <vt:lpstr>14a Frouin et al. 2012 - Inorg</vt:lpstr>
      <vt:lpstr>14b Frouin et al. 2012 - Org</vt:lpstr>
      <vt:lpstr>15a Gardiner et al. 2013 - Oil</vt:lpstr>
      <vt:lpstr>15b Gardiner et al. 2013 - Disp</vt:lpstr>
      <vt:lpstr>16 Geraudie et al. 2014</vt:lpstr>
      <vt:lpstr>17 Grenvald et al. 2013</vt:lpstr>
      <vt:lpstr>18 Hansen et al. 2009</vt:lpstr>
      <vt:lpstr>19 Hansen et al. 2011</vt:lpstr>
      <vt:lpstr>20a Hansen et al. 2012 - Nat</vt:lpstr>
      <vt:lpstr>20b Hansen et al. 2012 - Disp</vt:lpstr>
      <vt:lpstr>20c Hansen et al. 2012 - Chem</vt:lpstr>
      <vt:lpstr>21 Hansen et al. 2013</vt:lpstr>
      <vt:lpstr>22a Hansen et al. 2014 - SWA</vt:lpstr>
      <vt:lpstr>22b Hansen et al. 2014 - Disp</vt:lpstr>
      <vt:lpstr>23 Hjorth and Nielsen 2011</vt:lpstr>
      <vt:lpstr>24 Hsiao 1978</vt:lpstr>
      <vt:lpstr>25 Jensen et al. 2008</vt:lpstr>
      <vt:lpstr>26 Jensen and Carroll 2010</vt:lpstr>
      <vt:lpstr>27 Laurel et al. 2019</vt:lpstr>
      <vt:lpstr>28 Lemcke et al. 2019</vt:lpstr>
      <vt:lpstr>29a Levin et al. 2016 - CB 138</vt:lpstr>
      <vt:lpstr>29b Levin et al. 2016 - CB 180</vt:lpstr>
      <vt:lpstr>29c Levin et al. 2016 - CB 153</vt:lpstr>
      <vt:lpstr>29d Levin et al. 2016 - CB 169</vt:lpstr>
      <vt:lpstr>30 Moore et al. 2016 Ch. 2</vt:lpstr>
      <vt:lpstr>31 Moore et al. 2016 Ch. 3</vt:lpstr>
      <vt:lpstr>32 Moore et al. 2016 Ch. 4</vt:lpstr>
      <vt:lpstr>33 Moore et al. 2016 Ch. 5</vt:lpstr>
      <vt:lpstr>34 Nahrgang et al. 2016</vt:lpstr>
      <vt:lpstr>35 Nørregaard et al. 2014</vt:lpstr>
      <vt:lpstr>36 O'Brien 1978</vt:lpstr>
      <vt:lpstr>37 Olsen et al. 2011</vt:lpstr>
      <vt:lpstr>38 Olsen et al. 2013</vt:lpstr>
      <vt:lpstr>39 Øverjordet et al. 2014</vt:lpstr>
      <vt:lpstr>40 Palace et al. 2001</vt:lpstr>
      <vt:lpstr>41a Pancic et al. 2019 - ISB</vt:lpstr>
      <vt:lpstr>41b Pancic et al. 2019 - DISP</vt:lpstr>
      <vt:lpstr>41c Pancic et al. 2019 - NATT</vt:lpstr>
      <vt:lpstr>42a Percy &amp; Mullin 1975 - Oil</vt:lpstr>
      <vt:lpstr>42b Percy &amp; Mullin 1975 - Disp</vt:lpstr>
      <vt:lpstr>43 Percy &amp; Mullin 1977</vt:lpstr>
      <vt:lpstr>44 Petersen et al. 2008</vt:lpstr>
      <vt:lpstr>45a Riebell &amp; Percy 1989 - Oil</vt:lpstr>
      <vt:lpstr>45b Riebell &amp; Percy 1989 - Phen</vt:lpstr>
      <vt:lpstr>46 Rodriguez-Torres et al. 2020</vt:lpstr>
      <vt:lpstr>47 Szczybelski et al. 2019</vt:lpstr>
      <vt:lpstr>48 Thyrring et al. 2015</vt:lpstr>
      <vt:lpstr>49 Toxvӕrd et al. 2018a</vt:lpstr>
      <vt:lpstr>50 Toxvӕrd et al. 2018b</vt:lpstr>
      <vt:lpstr>51 Toxvӕrd et al. 2019</vt:lpstr>
      <vt:lpstr>Summary</vt:lpstr>
      <vt:lpstr>Scoring Criteria</vt:lpstr>
      <vt:lpstr>Endpoint Relevance</vt:lpstr>
      <vt:lpstr>Environmental Relevance</vt:lpstr>
      <vt:lpstr>Purity Criteria</vt:lpstr>
      <vt:lpstr>Test Parameter Criteria</vt:lpstr>
      <vt:lpstr>Lists</vt:lpstr>
      <vt:lpstr>'Scoring Criteria'!_Ref43271859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Leilan Baxter</dc:creator>
  <cp:lastModifiedBy>Rebecca Eldridge</cp:lastModifiedBy>
  <cp:lastPrinted>2019-01-04T06:29:43Z</cp:lastPrinted>
  <dcterms:created xsi:type="dcterms:W3CDTF">2015-07-06T16:06:45Z</dcterms:created>
  <dcterms:modified xsi:type="dcterms:W3CDTF">2021-08-09T23:27:59Z</dcterms:modified>
</cp:coreProperties>
</file>